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Content\Documents\Spreadsheets\"/>
    </mc:Choice>
  </mc:AlternateContent>
  <bookViews>
    <workbookView xWindow="0" yWindow="0" windowWidth="18870" windowHeight="9900" tabRatio="878"/>
  </bookViews>
  <sheets>
    <sheet name="Workbook Instructions" sheetId="8" r:id="rId1"/>
    <sheet name="Budget Adoption Requirements" sheetId="9" r:id="rId2"/>
    <sheet name="Budget Timeline" sheetId="10" r:id="rId3"/>
    <sheet name="Initial Data" sheetId="5" r:id="rId4"/>
    <sheet name="Budget Adoption Format" sheetId="1" r:id="rId5"/>
    <sheet name="Budget Publication Format" sheetId="7" r:id="rId6"/>
    <sheet name="Sample Public Hearing Notices" sheetId="3" r:id="rId7"/>
    <sheet name="Budget Change Format" sheetId="6" r:id="rId8"/>
    <sheet name="Data" sheetId="12" r:id="rId9"/>
    <sheet name="Transfers" sheetId="13" r:id="rId10"/>
  </sheets>
  <definedNames>
    <definedName name="OLE_LINK1" localSheetId="1">'Budget Adoption Requirements'!#REF!</definedName>
    <definedName name="_xlnm.Print_Area" localSheetId="4">'Budget Adoption Format'!$A$1:$D$233</definedName>
    <definedName name="_xlnm.Print_Area" localSheetId="7">'Budget Change Format'!$A$8:$E$31,'Budget Change Format'!$A$41:$E$65</definedName>
    <definedName name="_xlnm.Print_Area" localSheetId="5">'Budget Publication Format'!$A$1:$D$120</definedName>
    <definedName name="_xlnm.Print_Area" localSheetId="2">'Budget Timeline'!$A$1:$J$58</definedName>
    <definedName name="_xlnm.Print_Area" localSheetId="3">'Initial Data'!$A$1:$J$40</definedName>
    <definedName name="_xlnm.Print_Area" localSheetId="6">'Sample Public Hearing Notices'!$A$3:$E$45</definedName>
  </definedNames>
  <calcPr calcId="162913"/>
</workbook>
</file>

<file path=xl/calcChain.xml><?xml version="1.0" encoding="utf-8"?>
<calcChain xmlns="http://schemas.openxmlformats.org/spreadsheetml/2006/main">
  <c r="D426" i="12" l="1"/>
  <c r="E426" i="12"/>
  <c r="F426" i="12"/>
  <c r="G426" i="12"/>
  <c r="H426" i="12"/>
  <c r="I426" i="12"/>
  <c r="J426" i="12"/>
  <c r="K426" i="12"/>
  <c r="L426" i="12"/>
  <c r="M426" i="12"/>
  <c r="N426" i="12"/>
  <c r="O426" i="12"/>
  <c r="P426" i="12"/>
  <c r="Q426" i="12"/>
  <c r="R426" i="12"/>
  <c r="S426" i="12"/>
  <c r="T426" i="12"/>
  <c r="U426" i="12"/>
  <c r="V426" i="12"/>
  <c r="W426" i="12"/>
  <c r="X426" i="12"/>
  <c r="Y426" i="12"/>
  <c r="Z426" i="12"/>
  <c r="AA426" i="12"/>
  <c r="AB426" i="12"/>
  <c r="AC426" i="12"/>
  <c r="AD426" i="12"/>
  <c r="AE426" i="12"/>
  <c r="AF426" i="12"/>
  <c r="AG426" i="12"/>
  <c r="AH426" i="12"/>
  <c r="AI426" i="12"/>
  <c r="AJ426" i="12"/>
  <c r="AK426" i="12"/>
  <c r="AL426" i="12"/>
  <c r="AM426" i="12"/>
  <c r="AN426" i="12"/>
  <c r="AO426" i="12"/>
  <c r="AP426" i="12"/>
  <c r="AQ426" i="12"/>
  <c r="AR426" i="12"/>
  <c r="AS426" i="12"/>
  <c r="AT426" i="12"/>
  <c r="AU426" i="12"/>
  <c r="AV426" i="12"/>
  <c r="AW426" i="12"/>
  <c r="AX426" i="12"/>
  <c r="AY426" i="12"/>
  <c r="AZ426" i="12"/>
  <c r="BA426" i="12"/>
  <c r="BB426" i="12"/>
  <c r="BC426" i="12"/>
  <c r="BD426" i="12"/>
  <c r="BE426" i="12"/>
  <c r="BF426" i="12"/>
  <c r="BG426" i="12"/>
  <c r="BH426" i="12"/>
  <c r="BI426" i="12"/>
  <c r="BJ426" i="12"/>
  <c r="BK426" i="12"/>
  <c r="BL426" i="12"/>
  <c r="BM426" i="12"/>
  <c r="BN426" i="12"/>
  <c r="BO426" i="12"/>
  <c r="BP426" i="12"/>
  <c r="BQ426" i="12"/>
  <c r="BR426" i="12"/>
  <c r="BS426" i="12"/>
  <c r="BT426" i="12"/>
  <c r="BU426" i="12"/>
  <c r="BV426" i="12"/>
  <c r="BW426" i="12"/>
  <c r="BX426" i="12"/>
  <c r="BY426" i="12"/>
  <c r="BZ426" i="12"/>
  <c r="CA426" i="12"/>
  <c r="CB426" i="12"/>
  <c r="CC426" i="12"/>
  <c r="CD426" i="12"/>
  <c r="CE426" i="12"/>
  <c r="CF426" i="12"/>
  <c r="CG426" i="12"/>
  <c r="CH426" i="12"/>
  <c r="CI426" i="12"/>
  <c r="CJ426" i="12"/>
  <c r="CK426" i="12"/>
  <c r="CL426" i="12"/>
  <c r="CM426" i="12"/>
  <c r="CN426" i="12"/>
  <c r="CO426" i="12"/>
  <c r="CP426" i="12"/>
  <c r="CQ426" i="12"/>
  <c r="CR426" i="12"/>
  <c r="CS426" i="12"/>
  <c r="CT426" i="12"/>
  <c r="CU426" i="12"/>
  <c r="CV426" i="12"/>
  <c r="CW426" i="12"/>
  <c r="CX426" i="12"/>
  <c r="CY426" i="12"/>
  <c r="CZ426" i="12"/>
  <c r="DA426" i="12"/>
  <c r="DB426" i="12"/>
  <c r="DC426" i="12"/>
  <c r="DD426" i="12"/>
  <c r="DE426" i="12"/>
  <c r="DF426" i="12"/>
  <c r="DG426" i="12"/>
  <c r="DH426" i="12"/>
  <c r="DI426" i="12"/>
  <c r="DJ426" i="12"/>
  <c r="DK426" i="12"/>
  <c r="DL426" i="12"/>
  <c r="DM426" i="12"/>
  <c r="DN426" i="12"/>
  <c r="DO426" i="12"/>
  <c r="DP426" i="12"/>
  <c r="DQ426" i="12"/>
  <c r="DR426" i="12"/>
  <c r="DS426" i="12"/>
  <c r="DT426" i="12"/>
  <c r="DU426" i="12"/>
  <c r="DV426" i="12"/>
  <c r="DW426" i="12"/>
  <c r="DX426" i="12"/>
  <c r="DY426" i="12"/>
  <c r="DZ426" i="12"/>
  <c r="EA426" i="12"/>
  <c r="EB426" i="12"/>
  <c r="EC426" i="12"/>
  <c r="ED426" i="12"/>
  <c r="EE426" i="12"/>
  <c r="EF426" i="12"/>
  <c r="EG426" i="12"/>
  <c r="EH426" i="12"/>
  <c r="EI426" i="12"/>
  <c r="EJ426" i="12"/>
  <c r="EK426" i="12"/>
  <c r="EL426" i="12"/>
  <c r="EM426" i="12"/>
  <c r="EN426" i="12"/>
  <c r="EO426" i="12"/>
  <c r="EP426" i="12"/>
  <c r="EQ426" i="12"/>
  <c r="ER426" i="12"/>
  <c r="ES426" i="12"/>
  <c r="ET426" i="12"/>
  <c r="EU426" i="12"/>
  <c r="EV426" i="12"/>
  <c r="EW426" i="12"/>
  <c r="EX426" i="12"/>
  <c r="EY426" i="12"/>
  <c r="EZ426" i="12"/>
  <c r="FA426" i="12"/>
  <c r="FB426" i="12"/>
  <c r="FC426" i="12"/>
  <c r="FD426" i="12"/>
  <c r="FE426" i="12"/>
  <c r="FF426" i="12"/>
  <c r="FG426" i="12"/>
  <c r="FH426" i="12"/>
  <c r="FI426" i="12"/>
  <c r="FJ426" i="12"/>
  <c r="FK426" i="12"/>
  <c r="C426" i="12"/>
  <c r="D434" i="13" l="1"/>
  <c r="E434" i="13"/>
  <c r="F434" i="13"/>
  <c r="G434" i="13"/>
  <c r="H434" i="13"/>
  <c r="I434" i="13"/>
  <c r="J434" i="13"/>
  <c r="K434" i="13"/>
  <c r="L434" i="13"/>
  <c r="M434" i="13"/>
  <c r="N434" i="13"/>
  <c r="O434" i="13"/>
  <c r="P434" i="13"/>
  <c r="Q434" i="13"/>
  <c r="R434" i="13"/>
  <c r="S434" i="13"/>
  <c r="T434" i="13"/>
  <c r="U434" i="13"/>
  <c r="V434" i="13"/>
  <c r="W434" i="13"/>
  <c r="X434" i="13"/>
  <c r="Y434" i="13"/>
  <c r="Z434" i="13"/>
  <c r="AA434" i="13"/>
  <c r="AB434" i="13"/>
  <c r="AC434" i="13"/>
  <c r="AD434" i="13"/>
  <c r="C434" i="13"/>
  <c r="C436" i="13" l="1"/>
  <c r="D106" i="1"/>
  <c r="C106" i="1"/>
  <c r="D169" i="1"/>
  <c r="C169" i="1"/>
  <c r="B179" i="1" l="1"/>
  <c r="B13" i="5" l="1"/>
  <c r="B106" i="1" s="1"/>
  <c r="B98" i="1"/>
  <c r="B97" i="1"/>
  <c r="B96" i="1"/>
  <c r="B95" i="1"/>
  <c r="B93" i="1"/>
  <c r="D35" i="5"/>
  <c r="D32" i="5"/>
  <c r="D31" i="5"/>
  <c r="D30" i="5"/>
  <c r="D28" i="5"/>
  <c r="C36" i="5"/>
  <c r="C35" i="5"/>
  <c r="C29" i="5"/>
  <c r="C28" i="5"/>
  <c r="B36" i="5"/>
  <c r="B35" i="5"/>
  <c r="B32" i="5"/>
  <c r="B31" i="5"/>
  <c r="B29" i="5"/>
  <c r="B28" i="5"/>
  <c r="B27" i="5"/>
  <c r="D15" i="5"/>
  <c r="D14" i="5"/>
  <c r="D11" i="5"/>
  <c r="C11" i="5"/>
  <c r="B20" i="5"/>
  <c r="B16" i="5"/>
  <c r="B15" i="5"/>
  <c r="B14" i="5"/>
  <c r="B12" i="5"/>
  <c r="B11" i="5"/>
  <c r="A1" i="7"/>
  <c r="B226" i="1"/>
  <c r="B225" i="1"/>
  <c r="B224" i="1"/>
  <c r="B223" i="1"/>
  <c r="B68" i="7" s="1"/>
  <c r="B221" i="1"/>
  <c r="B66" i="7" s="1"/>
  <c r="B216" i="1"/>
  <c r="B215" i="1"/>
  <c r="B214" i="1"/>
  <c r="B213" i="1"/>
  <c r="B61" i="7" s="1"/>
  <c r="B211" i="1"/>
  <c r="B59" i="7" s="1"/>
  <c r="B206" i="1"/>
  <c r="B205" i="1"/>
  <c r="B204" i="1"/>
  <c r="B52" i="7" s="1"/>
  <c r="B202" i="1"/>
  <c r="B197" i="1"/>
  <c r="B196" i="1"/>
  <c r="B195" i="1"/>
  <c r="B194" i="1"/>
  <c r="B193" i="1"/>
  <c r="B45" i="7" s="1"/>
  <c r="B191" i="1"/>
  <c r="B43" i="7" s="1"/>
  <c r="B187" i="1"/>
  <c r="B185" i="1"/>
  <c r="B184" i="1"/>
  <c r="B183" i="1"/>
  <c r="B182" i="1"/>
  <c r="B181" i="1"/>
  <c r="B76" i="7" s="1"/>
  <c r="B180" i="1"/>
  <c r="B177" i="1"/>
  <c r="B36" i="7" s="1"/>
  <c r="B171" i="1"/>
  <c r="B170" i="1"/>
  <c r="B167" i="1"/>
  <c r="B166" i="1"/>
  <c r="B165" i="1"/>
  <c r="B164" i="1"/>
  <c r="B163" i="1"/>
  <c r="B162" i="1"/>
  <c r="B161" i="1"/>
  <c r="B160" i="1"/>
  <c r="B159" i="1"/>
  <c r="B157" i="1"/>
  <c r="B156" i="1"/>
  <c r="B155" i="1"/>
  <c r="B154" i="1"/>
  <c r="B153" i="1"/>
  <c r="B152" i="1"/>
  <c r="B151" i="1"/>
  <c r="B147" i="1"/>
  <c r="B146" i="1"/>
  <c r="B145" i="1"/>
  <c r="B143" i="1"/>
  <c r="B142" i="1"/>
  <c r="B139" i="1"/>
  <c r="B138" i="1"/>
  <c r="B137" i="1"/>
  <c r="B136" i="1"/>
  <c r="B135" i="1"/>
  <c r="B134" i="1"/>
  <c r="B133" i="1"/>
  <c r="B131" i="1"/>
  <c r="B130" i="1"/>
  <c r="B129" i="1"/>
  <c r="B128" i="1"/>
  <c r="B127" i="1"/>
  <c r="B126" i="1"/>
  <c r="B124" i="1"/>
  <c r="B123" i="1"/>
  <c r="B122" i="1"/>
  <c r="B121" i="1"/>
  <c r="B120" i="1"/>
  <c r="B118" i="1"/>
  <c r="B117" i="1"/>
  <c r="B115" i="1"/>
  <c r="B114" i="1"/>
  <c r="B113" i="1"/>
  <c r="B112" i="1"/>
  <c r="B110" i="1"/>
  <c r="B109" i="1"/>
  <c r="B108" i="1"/>
  <c r="B107" i="1"/>
  <c r="B103" i="1"/>
  <c r="B87" i="1"/>
  <c r="B86" i="1"/>
  <c r="B85" i="1"/>
  <c r="B83" i="1"/>
  <c r="B82" i="1"/>
  <c r="B81" i="1"/>
  <c r="B80" i="1"/>
  <c r="B79" i="1"/>
  <c r="B78" i="1"/>
  <c r="B77" i="1"/>
  <c r="B76" i="1"/>
  <c r="B75" i="1"/>
  <c r="B73" i="1"/>
  <c r="B72" i="1"/>
  <c r="B71" i="1"/>
  <c r="B70" i="1"/>
  <c r="B69" i="1"/>
  <c r="B68" i="1"/>
  <c r="B64" i="1"/>
  <c r="B63" i="1"/>
  <c r="B62" i="1"/>
  <c r="B61" i="1"/>
  <c r="B59" i="1"/>
  <c r="B58" i="1"/>
  <c r="B57" i="1"/>
  <c r="B55" i="1"/>
  <c r="B54" i="1"/>
  <c r="B53" i="1"/>
  <c r="B52" i="1"/>
  <c r="B51" i="1"/>
  <c r="B50" i="1"/>
  <c r="B49" i="1"/>
  <c r="B48" i="1"/>
  <c r="B46" i="1"/>
  <c r="B45" i="1"/>
  <c r="B44" i="1"/>
  <c r="B43" i="1"/>
  <c r="B42" i="1"/>
  <c r="B41" i="1"/>
  <c r="B40" i="1"/>
  <c r="B38" i="1"/>
  <c r="B37" i="1"/>
  <c r="B36" i="1"/>
  <c r="B35" i="1"/>
  <c r="B34" i="1"/>
  <c r="B32" i="1"/>
  <c r="B31" i="1"/>
  <c r="B29" i="1"/>
  <c r="B28" i="1"/>
  <c r="B27" i="1"/>
  <c r="B26" i="1"/>
  <c r="B24" i="1"/>
  <c r="B23" i="1"/>
  <c r="B22" i="1"/>
  <c r="B21" i="1"/>
  <c r="B20" i="1"/>
  <c r="B19" i="1"/>
  <c r="B15" i="1"/>
  <c r="B14" i="1"/>
  <c r="B13" i="1"/>
  <c r="B12" i="1"/>
  <c r="B11" i="1"/>
  <c r="B10" i="1"/>
  <c r="B10" i="7" s="1"/>
  <c r="D76" i="7"/>
  <c r="C76" i="7"/>
  <c r="D68" i="7"/>
  <c r="C68" i="7"/>
  <c r="D61" i="7"/>
  <c r="C61" i="7"/>
  <c r="D52" i="7"/>
  <c r="C52" i="7"/>
  <c r="D45" i="7"/>
  <c r="C45" i="7"/>
  <c r="D38" i="7"/>
  <c r="C38" i="7"/>
  <c r="B38" i="7"/>
  <c r="D139" i="7"/>
  <c r="C139" i="7"/>
  <c r="D116" i="7"/>
  <c r="B139" i="7"/>
  <c r="D99" i="1"/>
  <c r="C99" i="1"/>
  <c r="D227" i="1"/>
  <c r="D69" i="7" s="1"/>
  <c r="C227" i="1"/>
  <c r="C69" i="7" s="1"/>
  <c r="D217" i="1"/>
  <c r="D62" i="7" s="1"/>
  <c r="C217" i="1"/>
  <c r="C62" i="7" s="1"/>
  <c r="D207" i="1"/>
  <c r="D53" i="7" s="1"/>
  <c r="C207" i="1"/>
  <c r="C53" i="7" s="1"/>
  <c r="D198" i="1"/>
  <c r="D46" i="7" s="1"/>
  <c r="C198" i="1"/>
  <c r="C46" i="7" s="1"/>
  <c r="D186" i="1"/>
  <c r="D39" i="7" s="1"/>
  <c r="C186" i="1"/>
  <c r="C39" i="7" s="1"/>
  <c r="D172" i="1"/>
  <c r="C172" i="1"/>
  <c r="D168" i="1"/>
  <c r="C168" i="1"/>
  <c r="D158" i="1"/>
  <c r="C158" i="1"/>
  <c r="D148" i="1"/>
  <c r="C148" i="1"/>
  <c r="D144" i="1"/>
  <c r="C144" i="1"/>
  <c r="D140" i="1"/>
  <c r="C140" i="1"/>
  <c r="D132" i="1"/>
  <c r="C132" i="1"/>
  <c r="D125" i="1"/>
  <c r="C125" i="1"/>
  <c r="D119" i="1"/>
  <c r="C119" i="1"/>
  <c r="D116" i="1"/>
  <c r="C116" i="1"/>
  <c r="D111" i="1"/>
  <c r="C111" i="1"/>
  <c r="A57" i="6"/>
  <c r="C9" i="7"/>
  <c r="C35" i="7" s="1"/>
  <c r="D9" i="7"/>
  <c r="D65" i="7" s="1"/>
  <c r="B9" i="7"/>
  <c r="B42" i="7" s="1"/>
  <c r="C102" i="1"/>
  <c r="D102" i="1"/>
  <c r="B102" i="1"/>
  <c r="J25" i="5"/>
  <c r="I25" i="5"/>
  <c r="H25" i="5"/>
  <c r="G25" i="5"/>
  <c r="F25" i="5"/>
  <c r="E25" i="5"/>
  <c r="D25" i="5"/>
  <c r="C25" i="5"/>
  <c r="B25" i="5"/>
  <c r="H24" i="5"/>
  <c r="E24" i="5"/>
  <c r="B24" i="5"/>
  <c r="H22" i="5"/>
  <c r="I22" i="5"/>
  <c r="J22" i="5"/>
  <c r="E22" i="5"/>
  <c r="F22" i="5"/>
  <c r="G22" i="5"/>
  <c r="D18" i="1"/>
  <c r="D13" i="7" s="1"/>
  <c r="C18" i="1"/>
  <c r="C13" i="7" s="1"/>
  <c r="C85" i="1"/>
  <c r="C88" i="1" s="1"/>
  <c r="C24" i="7" s="1"/>
  <c r="D85" i="1"/>
  <c r="D88" i="1" s="1"/>
  <c r="D24" i="7" s="1"/>
  <c r="J38" i="5"/>
  <c r="J40" i="5" s="1"/>
  <c r="I38" i="5"/>
  <c r="H38" i="5"/>
  <c r="G38" i="5"/>
  <c r="G40" i="5" s="1"/>
  <c r="F38" i="5"/>
  <c r="F40" i="5" s="1"/>
  <c r="E38" i="5"/>
  <c r="D74" i="1"/>
  <c r="D22" i="7" s="1"/>
  <c r="D84" i="1"/>
  <c r="D23" i="7" s="1"/>
  <c r="C74" i="1"/>
  <c r="C22" i="7" s="1"/>
  <c r="C84" i="1"/>
  <c r="C23" i="7" s="1"/>
  <c r="C60" i="1"/>
  <c r="D39" i="1"/>
  <c r="D16" i="7" s="1"/>
  <c r="C39" i="1"/>
  <c r="C16" i="7" s="1"/>
  <c r="C25" i="1"/>
  <c r="C14" i="7" s="1"/>
  <c r="C30" i="1"/>
  <c r="C33" i="1"/>
  <c r="C47" i="1"/>
  <c r="C17" i="7" s="1"/>
  <c r="C56" i="1"/>
  <c r="C18" i="7" s="1"/>
  <c r="C65" i="1"/>
  <c r="C19" i="7" s="1"/>
  <c r="D25" i="1"/>
  <c r="D14" i="7" s="1"/>
  <c r="D60" i="1"/>
  <c r="D30" i="1"/>
  <c r="D33" i="1"/>
  <c r="D47" i="1"/>
  <c r="D17" i="7" s="1"/>
  <c r="D56" i="1"/>
  <c r="D18" i="7" s="1"/>
  <c r="D65" i="1"/>
  <c r="A1" i="6"/>
  <c r="A1" i="3"/>
  <c r="E58" i="6"/>
  <c r="E57" i="6"/>
  <c r="E55" i="6"/>
  <c r="E54" i="6"/>
  <c r="E53" i="6"/>
  <c r="E29" i="6"/>
  <c r="E28" i="6"/>
  <c r="E26" i="6"/>
  <c r="E25" i="6"/>
  <c r="E24" i="6"/>
  <c r="E23" i="6"/>
  <c r="E21" i="6"/>
  <c r="E20" i="6"/>
  <c r="E19" i="6"/>
  <c r="D88" i="7"/>
  <c r="C88" i="7"/>
  <c r="D89" i="7" s="1"/>
  <c r="C89" i="7"/>
  <c r="B88" i="7"/>
  <c r="D15" i="7" l="1"/>
  <c r="I40" i="5"/>
  <c r="D73" i="7"/>
  <c r="D149" i="1"/>
  <c r="D31" i="7" s="1"/>
  <c r="C66" i="1"/>
  <c r="C15" i="7"/>
  <c r="C20" i="7" s="1"/>
  <c r="B58" i="7"/>
  <c r="B65" i="7"/>
  <c r="C149" i="1"/>
  <c r="C31" i="7" s="1"/>
  <c r="D58" i="7"/>
  <c r="D19" i="7"/>
  <c r="D20" i="7" s="1"/>
  <c r="D25" i="7"/>
  <c r="B28" i="7"/>
  <c r="B82" i="7"/>
  <c r="C25" i="7"/>
  <c r="C89" i="1"/>
  <c r="D89" i="1"/>
  <c r="D82" i="7"/>
  <c r="D42" i="7"/>
  <c r="D66" i="1"/>
  <c r="D28" i="7"/>
  <c r="C173" i="1"/>
  <c r="C32" i="7" s="1"/>
  <c r="D49" i="7"/>
  <c r="D35" i="7"/>
  <c r="D173" i="1"/>
  <c r="D32" i="7" s="1"/>
  <c r="C58" i="7"/>
  <c r="C73" i="7"/>
  <c r="C82" i="7"/>
  <c r="C65" i="7"/>
  <c r="C28" i="7"/>
  <c r="C49" i="7"/>
  <c r="C42" i="7"/>
  <c r="B49" i="7"/>
  <c r="B35" i="7"/>
  <c r="B73" i="7"/>
  <c r="H40" i="5"/>
  <c r="E40" i="5"/>
  <c r="D75" i="7"/>
  <c r="C75" i="7"/>
  <c r="B169" i="1"/>
  <c r="B172" i="1" s="1"/>
  <c r="B158" i="1"/>
  <c r="B207" i="1"/>
  <c r="B53" i="7" s="1"/>
  <c r="B18" i="1"/>
  <c r="B13" i="7" s="1"/>
  <c r="D22" i="5"/>
  <c r="B111" i="1"/>
  <c r="C38" i="5"/>
  <c r="D38" i="5"/>
  <c r="B38" i="5"/>
  <c r="B74" i="1"/>
  <c r="B22" i="7" s="1"/>
  <c r="B140" i="1"/>
  <c r="B29" i="7"/>
  <c r="B47" i="1"/>
  <c r="B17" i="7" s="1"/>
  <c r="B60" i="1"/>
  <c r="B132" i="1"/>
  <c r="B198" i="1"/>
  <c r="B192" i="1" s="1"/>
  <c r="C191" i="1" s="1"/>
  <c r="B148" i="1"/>
  <c r="B168" i="1"/>
  <c r="B217" i="1"/>
  <c r="B212" i="1" s="1"/>
  <c r="C211" i="1" s="1"/>
  <c r="C59" i="7" s="1"/>
  <c r="C60" i="7" s="1"/>
  <c r="B22" i="5"/>
  <c r="B65" i="1"/>
  <c r="B84" i="1"/>
  <c r="B23" i="7" s="1"/>
  <c r="B88" i="1"/>
  <c r="B24" i="7" s="1"/>
  <c r="B116" i="1"/>
  <c r="B119" i="1"/>
  <c r="B125" i="1"/>
  <c r="B227" i="1"/>
  <c r="B69" i="7" s="1"/>
  <c r="B67" i="7" s="1"/>
  <c r="B99" i="1"/>
  <c r="B94" i="1" s="1"/>
  <c r="C93" i="1" s="1"/>
  <c r="B39" i="1"/>
  <c r="B16" i="7" s="1"/>
  <c r="B56" i="1"/>
  <c r="B18" i="7" s="1"/>
  <c r="B144" i="1"/>
  <c r="C22" i="5"/>
  <c r="B25" i="1"/>
  <c r="B14" i="7" s="1"/>
  <c r="B30" i="1"/>
  <c r="B33" i="1"/>
  <c r="B186" i="1"/>
  <c r="B39" i="7" s="1"/>
  <c r="B37" i="7" s="1"/>
  <c r="B50" i="7"/>
  <c r="C74" i="7" l="1"/>
  <c r="C77" i="7" s="1"/>
  <c r="D74" i="7"/>
  <c r="D77" i="7" s="1"/>
  <c r="B51" i="7"/>
  <c r="B203" i="1"/>
  <c r="C202" i="1" s="1"/>
  <c r="C203" i="1" s="1"/>
  <c r="D202" i="1" s="1"/>
  <c r="D50" i="7" s="1"/>
  <c r="D51" i="7" s="1"/>
  <c r="B173" i="1"/>
  <c r="B32" i="7" s="1"/>
  <c r="B66" i="1"/>
  <c r="C40" i="5"/>
  <c r="B19" i="7"/>
  <c r="B40" i="5"/>
  <c r="B149" i="1"/>
  <c r="B31" i="7" s="1"/>
  <c r="B46" i="7"/>
  <c r="B44" i="7" s="1"/>
  <c r="D40" i="5"/>
  <c r="C212" i="1"/>
  <c r="D211" i="1" s="1"/>
  <c r="D212" i="1" s="1"/>
  <c r="B62" i="7"/>
  <c r="B60" i="7" s="1"/>
  <c r="B25" i="7"/>
  <c r="B75" i="7"/>
  <c r="B89" i="1"/>
  <c r="B222" i="1"/>
  <c r="C221" i="1" s="1"/>
  <c r="C66" i="7" s="1"/>
  <c r="C67" i="7" s="1"/>
  <c r="B15" i="7"/>
  <c r="B178" i="1"/>
  <c r="C177" i="1" s="1"/>
  <c r="C36" i="7" s="1"/>
  <c r="C37" i="7" s="1"/>
  <c r="C43" i="7"/>
  <c r="C44" i="7" s="1"/>
  <c r="C192" i="1"/>
  <c r="D191" i="1" s="1"/>
  <c r="C94" i="1"/>
  <c r="D93" i="1" s="1"/>
  <c r="D78" i="7" l="1"/>
  <c r="D203" i="1"/>
  <c r="C50" i="7"/>
  <c r="C51" i="7" s="1"/>
  <c r="B20" i="7"/>
  <c r="B11" i="7" s="1"/>
  <c r="B104" i="1"/>
  <c r="C103" i="1" s="1"/>
  <c r="C104" i="1" s="1"/>
  <c r="D103" i="1" s="1"/>
  <c r="D104" i="1" s="1"/>
  <c r="C178" i="1"/>
  <c r="D177" i="1" s="1"/>
  <c r="D36" i="7" s="1"/>
  <c r="D37" i="7" s="1"/>
  <c r="B16" i="1"/>
  <c r="C10" i="1" s="1"/>
  <c r="C10" i="7" s="1"/>
  <c r="C11" i="7" s="1"/>
  <c r="B30" i="7"/>
  <c r="D59" i="7"/>
  <c r="D60" i="7" s="1"/>
  <c r="C222" i="1"/>
  <c r="D221" i="1" s="1"/>
  <c r="D66" i="7" s="1"/>
  <c r="D67" i="7" s="1"/>
  <c r="B74" i="7"/>
  <c r="B77" i="7" s="1"/>
  <c r="C78" i="7" s="1"/>
  <c r="D192" i="1"/>
  <c r="D43" i="7"/>
  <c r="D44" i="7" s="1"/>
  <c r="D94" i="1"/>
  <c r="D178" i="1" l="1"/>
  <c r="C29" i="7"/>
  <c r="C30" i="7" s="1"/>
  <c r="D29" i="7"/>
  <c r="D30" i="7" s="1"/>
  <c r="C16" i="1"/>
  <c r="D10" i="1" s="1"/>
  <c r="D16" i="1" s="1"/>
  <c r="D222" i="1"/>
  <c r="D10" i="7" l="1"/>
  <c r="D11" i="7" s="1"/>
</calcChain>
</file>

<file path=xl/sharedStrings.xml><?xml version="1.0" encoding="utf-8"?>
<sst xmlns="http://schemas.openxmlformats.org/spreadsheetml/2006/main" count="2004" uniqueCount="908">
  <si>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</si>
  <si>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</si>
  <si>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</si>
  <si>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</si>
  <si>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</si>
  <si>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</si>
  <si>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</si>
  <si>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</si>
  <si>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</si>
  <si>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</si>
  <si>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</si>
  <si>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</si>
  <si>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</si>
  <si>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</si>
  <si>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</si>
  <si>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</si>
  <si>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</si>
  <si>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</si>
  <si>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</si>
  <si>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</si>
  <si>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</si>
  <si>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</si>
  <si>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</si>
  <si>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</si>
  <si>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</si>
  <si>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</si>
  <si>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</si>
  <si>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</si>
  <si>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</si>
  <si>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</si>
  <si>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</si>
  <si>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</si>
  <si>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</si>
  <si>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</si>
  <si>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</si>
  <si>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</si>
  <si>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</si>
  <si>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</si>
  <si>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</si>
  <si>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</si>
  <si>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</si>
  <si>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</si>
  <si>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</si>
  <si>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</si>
  <si>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</si>
  <si>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</si>
  <si>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</si>
  <si>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</si>
  <si>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</si>
  <si>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</si>
  <si>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</si>
  <si>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</si>
  <si>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</si>
  <si>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</si>
  <si>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</si>
  <si>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</si>
  <si>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</si>
  <si>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</si>
  <si>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</si>
  <si>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</si>
  <si>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</si>
  <si>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</si>
  <si>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</si>
  <si>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</si>
  <si>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</si>
  <si>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</si>
  <si>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</si>
  <si>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</si>
  <si>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</si>
  <si>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</si>
  <si>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</si>
  <si>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</si>
  <si>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</si>
  <si>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</si>
  <si>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</si>
  <si>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</si>
  <si>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</si>
  <si>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</si>
  <si>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</si>
  <si>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</si>
  <si>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</si>
  <si>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</si>
  <si>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</si>
  <si>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</si>
  <si>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</si>
  <si>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</si>
  <si>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</si>
  <si>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</si>
  <si>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</si>
  <si>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</si>
  <si>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</si>
  <si>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</si>
  <si>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</si>
  <si>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</si>
  <si>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</si>
  <si>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</si>
  <si>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</si>
  <si>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</si>
  <si>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</si>
  <si>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</si>
  <si>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</si>
  <si>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</si>
  <si>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</si>
  <si>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</si>
  <si>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</si>
  <si>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</si>
  <si>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</si>
  <si>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</si>
  <si>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</si>
  <si>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</si>
  <si>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</si>
  <si>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</si>
  <si>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</si>
  <si>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</si>
  <si>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</si>
  <si>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</si>
  <si>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</si>
  <si>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</si>
  <si>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</si>
  <si>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</si>
  <si>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</si>
  <si>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</si>
  <si>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</si>
  <si>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</si>
  <si>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</si>
  <si>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</si>
  <si>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</si>
  <si>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</si>
  <si>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</si>
  <si>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</si>
  <si>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</si>
  <si>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</si>
  <si>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</si>
  <si>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</si>
  <si>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</si>
  <si>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</si>
  <si>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</si>
  <si>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</si>
  <si>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</si>
  <si>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</si>
  <si>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</si>
  <si>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</si>
  <si>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</si>
  <si>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</si>
  <si>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</si>
  <si>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</si>
  <si>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</si>
  <si>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</si>
  <si>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</si>
  <si>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</si>
  <si>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</si>
  <si>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</si>
  <si>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</si>
  <si>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</si>
  <si>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</si>
  <si>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</si>
  <si>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</si>
  <si>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</si>
  <si>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</si>
  <si>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</si>
  <si>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</si>
  <si>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</si>
  <si>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</si>
  <si>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</si>
  <si>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</si>
  <si>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</si>
  <si>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</si>
  <si>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</si>
  <si>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</si>
  <si>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</si>
  <si>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</si>
  <si>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</si>
  <si>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</si>
  <si>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</si>
  <si>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</si>
  <si>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</si>
  <si>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</si>
  <si>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</si>
  <si>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</si>
  <si>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</si>
  <si>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</si>
  <si>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</si>
  <si>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</si>
  <si>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</si>
  <si>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</si>
  <si>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</si>
  <si>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</si>
  <si>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</si>
  <si>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</si>
  <si>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</si>
  <si>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</si>
  <si>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</si>
  <si>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</si>
  <si>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</si>
  <si>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</si>
  <si>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</si>
  <si>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</si>
  <si>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</si>
  <si>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</si>
  <si>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</si>
  <si>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r>
      <t>Please note</t>
    </r>
    <r>
      <rPr>
        <b/>
        <i/>
        <sz val="10"/>
        <rFont val="Arial"/>
        <family val="2"/>
      </rPr>
      <t xml:space="preserve">:  This file makes extensive use of cell references and formulas.  Because these sheets are linked, please be aware of the effect any changes could have on any or all of the worksheets.  </t>
    </r>
  </si>
  <si>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</si>
  <si>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</si>
  <si>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</si>
  <si>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</si>
  <si>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</si>
  <si>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</si>
  <si>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Per Wis. Stats.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</si>
  <si>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Stats. 120.13 (33) provides spending authority "to meet the immediate expenses of operating and </t>
  </si>
  <si>
    <t>the school board after the budget hearing under ss. 65.90.</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</si>
  <si>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</si>
  <si>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</si>
  <si>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</si>
  <si>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</si>
  <si>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</si>
  <si>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</si>
  <si>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</si>
  <si>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</si>
  <si>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</si>
  <si>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</si>
  <si>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</si>
  <si>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</si>
  <si>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</si>
  <si>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</si>
  <si>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</si>
  <si>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</si>
  <si>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</si>
  <si>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</si>
  <si>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Brian Kahl</t>
  </si>
  <si>
    <t>(608) 266-3862</t>
  </si>
  <si>
    <t>Brian.Kahl@dpi.wi.gov</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</si>
  <si>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</si>
  <si>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</si>
  <si>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</si>
  <si>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</si>
  <si>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</si>
  <si>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</si>
  <si>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</si>
  <si>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</si>
  <si>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</si>
  <si>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</si>
  <si>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</si>
  <si>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</si>
  <si>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</si>
  <si>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</si>
  <si>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</si>
  <si>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</si>
  <si>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</si>
  <si>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</si>
  <si>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</si>
  <si>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</si>
  <si>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</si>
  <si>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</si>
  <si>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</si>
  <si>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</si>
  <si>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Federal Sources</t>
    </r>
    <r>
      <rPr>
        <sz val="10"/>
        <rFont val="Arial"/>
        <family val="2"/>
      </rPr>
      <t xml:space="preserve"> 
710 </t>
    </r>
    <r>
      <rPr>
        <b/>
        <sz val="10"/>
        <color indexed="62"/>
        <rFont val="Arial"/>
        <family val="2"/>
      </rPr>
      <t>Federal Aid - Categorical</t>
    </r>
  </si>
  <si>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</si>
  <si>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</si>
  <si>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</si>
  <si>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</si>
  <si>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</si>
  <si>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</si>
  <si>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</si>
  <si>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</si>
  <si>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</si>
  <si>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</si>
  <si>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</si>
  <si>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</si>
  <si>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</si>
  <si>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</si>
  <si>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</si>
  <si>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</si>
  <si>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</si>
  <si>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</si>
  <si>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</si>
  <si>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</si>
  <si>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</si>
  <si>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</si>
  <si>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</si>
  <si>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</si>
  <si>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</si>
  <si>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</si>
  <si>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</si>
  <si>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</si>
  <si>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</si>
  <si>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</si>
  <si>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</si>
  <si>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</si>
  <si>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</si>
  <si>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</si>
  <si>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</si>
  <si>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</si>
  <si>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</si>
  <si>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</si>
  <si>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</si>
  <si>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</si>
  <si>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</si>
  <si>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</si>
  <si>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</si>
  <si>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</si>
  <si>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</si>
  <si>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</si>
  <si>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</si>
  <si>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</si>
  <si>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</si>
  <si>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</si>
  <si>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</si>
  <si>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</si>
  <si>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</si>
  <si>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</si>
  <si>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</si>
  <si>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</si>
  <si>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</si>
  <si>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</si>
  <si>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</si>
  <si>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</si>
  <si>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</si>
  <si>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</si>
  <si>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</si>
  <si>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</si>
  <si>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</si>
  <si>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</si>
  <si>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</si>
  <si>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</si>
  <si>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</si>
  <si>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</si>
  <si>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</si>
  <si>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</si>
  <si>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</si>
  <si>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</si>
  <si>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</si>
  <si>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</si>
  <si>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</si>
  <si>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</si>
  <si>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</si>
  <si>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</si>
  <si>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</si>
  <si>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</si>
  <si>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</si>
  <si>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</si>
  <si>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</si>
  <si>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</si>
  <si>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</si>
  <si>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</si>
  <si>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</si>
  <si>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</si>
  <si>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</si>
  <si>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</si>
  <si>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</si>
  <si>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</si>
  <si>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</si>
  <si>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</si>
  <si>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</si>
  <si>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</si>
  <si>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</si>
  <si>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</si>
  <si>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</si>
  <si>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</si>
  <si>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</si>
  <si>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</si>
  <si>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</si>
  <si>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</si>
  <si>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</si>
  <si>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</si>
  <si>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</si>
  <si>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</si>
  <si>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</si>
  <si>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</si>
  <si>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</si>
  <si>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</si>
  <si>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</si>
  <si>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</si>
  <si>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</si>
  <si>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</si>
  <si>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</si>
  <si>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</si>
  <si>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</si>
  <si>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</si>
  <si>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</si>
  <si>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</si>
  <si>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</si>
  <si>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</si>
  <si>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</si>
  <si>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</si>
  <si>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</si>
  <si>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</si>
  <si>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</si>
  <si>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</si>
  <si>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</si>
  <si>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</si>
  <si>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</si>
  <si>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</si>
  <si>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</si>
  <si>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</si>
  <si>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</si>
  <si>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</si>
  <si>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</si>
  <si>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</si>
  <si>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</si>
  <si>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</si>
  <si>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</si>
  <si>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</si>
  <si>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</si>
  <si>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</si>
  <si>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</si>
  <si>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</si>
  <si>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</si>
  <si>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</si>
  <si>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</si>
  <si>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</si>
  <si>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</si>
  <si>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</si>
  <si>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</si>
  <si>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</si>
  <si>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</si>
  <si>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</si>
  <si>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</si>
  <si>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</si>
  <si>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</si>
  <si>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</si>
  <si>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</si>
  <si>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</si>
  <si>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</si>
  <si>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</si>
  <si>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</si>
  <si>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S27E430000000</t>
  </si>
  <si>
    <t>S27E490000000</t>
  </si>
  <si>
    <t>S27E150000000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</si>
  <si>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</si>
  <si>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</si>
  <si>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</si>
  <si>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</si>
  <si>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</si>
  <si>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</si>
  <si>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</si>
  <si>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</si>
  <si>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</si>
  <si>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</si>
  <si>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</si>
  <si>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</si>
  <si>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</si>
  <si>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</si>
  <si>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</si>
  <si>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</si>
  <si>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</si>
  <si>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</si>
  <si>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</si>
  <si>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</si>
  <si>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</si>
  <si>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</si>
  <si>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Special Projects (Funds 21,23,29)</t>
  </si>
  <si>
    <t>Special Projects (Fund 27)</t>
  </si>
  <si>
    <t>S27E411000000</t>
  </si>
  <si>
    <t>S27E418000000</t>
  </si>
  <si>
    <t>s23r411000000000</t>
  </si>
  <si>
    <t>s40r411000000</t>
  </si>
  <si>
    <t>15-16 Annual</t>
  </si>
  <si>
    <t>S27E419000000</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</si>
  <si>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</si>
  <si>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</si>
  <si>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</si>
  <si>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</si>
  <si>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</si>
  <si>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</si>
  <si>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</si>
  <si>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</si>
  <si>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</si>
  <si>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</si>
  <si>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</si>
  <si>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</si>
  <si>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</si>
  <si>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</si>
  <si>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</si>
  <si>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</si>
  <si>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</si>
  <si>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</si>
  <si>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</si>
  <si>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</si>
  <si>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</si>
  <si>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</si>
  <si>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</si>
  <si>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</si>
  <si>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</si>
  <si>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</si>
  <si>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</si>
  <si>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</si>
  <si>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</si>
  <si>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</si>
  <si>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</si>
  <si>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</si>
  <si>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</si>
  <si>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</si>
  <si>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</si>
  <si>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</si>
  <si>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</si>
  <si>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</si>
  <si>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</si>
  <si>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</si>
  <si>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</si>
  <si>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</si>
  <si>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</si>
  <si>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</si>
  <si>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</si>
  <si>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</si>
  <si>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</si>
  <si>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</si>
  <si>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</si>
  <si>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</si>
  <si>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</si>
  <si>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</si>
  <si>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</si>
  <si>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</si>
  <si>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</si>
  <si>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</si>
  <si>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</si>
  <si>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</si>
  <si>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</si>
  <si>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</si>
  <si>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</si>
  <si>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</si>
  <si>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</si>
  <si>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</si>
  <si>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</si>
  <si>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</si>
  <si>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</si>
  <si>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</si>
  <si>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</si>
  <si>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</si>
  <si>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</si>
  <si>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</si>
  <si>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</si>
  <si>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</si>
  <si>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</si>
  <si>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</si>
  <si>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</si>
  <si>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</si>
  <si>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</si>
  <si>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</si>
  <si>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</si>
  <si>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</si>
  <si>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</si>
  <si>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</si>
  <si>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</si>
  <si>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</si>
  <si>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</si>
  <si>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</si>
  <si>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Desoto Area</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</si>
  <si>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</si>
  <si>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</si>
  <si>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</si>
  <si>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</si>
  <si>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</si>
  <si>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</si>
  <si>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</si>
  <si>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</si>
  <si>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</si>
  <si>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</si>
  <si>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</si>
  <si>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</si>
  <si>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</si>
  <si>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</si>
  <si>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</si>
  <si>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</si>
  <si>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</si>
  <si>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</si>
  <si>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</si>
  <si>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</si>
  <si>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</si>
  <si>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</si>
  <si>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</si>
  <si>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</si>
  <si>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</si>
  <si>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</si>
  <si>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</si>
  <si>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</si>
  <si>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</si>
  <si>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</si>
  <si>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</si>
  <si>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</si>
  <si>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</si>
  <si>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Galesville-Ettrick-Trempealeau</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</si>
  <si>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</si>
  <si>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</si>
  <si>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</si>
  <si>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</si>
  <si>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</si>
  <si>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</si>
  <si>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</si>
  <si>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</si>
  <si>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</si>
  <si>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</si>
  <si>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</si>
  <si>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</si>
  <si>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</si>
  <si>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</si>
  <si>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</si>
  <si>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</si>
  <si>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</si>
  <si>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</si>
  <si>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</si>
  <si>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</si>
  <si>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</si>
  <si>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</si>
  <si>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</si>
  <si>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</si>
  <si>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</si>
  <si>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</si>
  <si>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</si>
  <si>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</si>
  <si>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</si>
  <si>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</si>
  <si>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</si>
  <si>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</si>
  <si>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</si>
  <si>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</si>
  <si>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</si>
  <si>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</si>
  <si>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</si>
  <si>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</si>
  <si>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</si>
  <si>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</si>
  <si>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</si>
  <si>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</si>
  <si>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</si>
  <si>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</si>
  <si>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</si>
  <si>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</si>
  <si>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</si>
  <si>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</si>
  <si>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</si>
  <si>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</si>
  <si>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</si>
  <si>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</si>
  <si>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</si>
  <si>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</si>
  <si>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</si>
  <si>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</si>
  <si>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</si>
  <si>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</si>
  <si>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</si>
  <si>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</si>
  <si>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</si>
  <si>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</si>
  <si>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</si>
  <si>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</si>
  <si>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</si>
  <si>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</si>
  <si>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</si>
  <si>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</si>
  <si>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</si>
  <si>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</si>
  <si>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</si>
  <si>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</si>
  <si>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</si>
  <si>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</si>
  <si>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</si>
  <si>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</si>
  <si>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</si>
  <si>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</si>
  <si>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</si>
  <si>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</si>
  <si>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</si>
  <si>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</si>
  <si>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</si>
  <si>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</si>
  <si>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</si>
  <si>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</si>
  <si>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</si>
  <si>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</si>
  <si>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</si>
  <si>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</si>
  <si>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</si>
  <si>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</si>
  <si>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</si>
  <si>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</si>
  <si>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</si>
  <si>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</si>
  <si>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</si>
  <si>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</si>
  <si>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</si>
  <si>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</si>
  <si>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</si>
  <si>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</si>
  <si>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</si>
  <si>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</si>
  <si>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</si>
  <si>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</si>
  <si>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</si>
  <si>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</si>
  <si>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</si>
  <si>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</si>
  <si>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</si>
  <si>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</si>
  <si>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</si>
  <si>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</si>
  <si>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</si>
  <si>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</si>
  <si>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</si>
  <si>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</si>
  <si>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</si>
  <si>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</si>
  <si>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</si>
  <si>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</si>
  <si>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</si>
  <si>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</si>
  <si>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</si>
  <si>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</si>
  <si>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</si>
  <si>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</si>
  <si>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</si>
  <si>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</si>
  <si>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</si>
  <si>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</si>
  <si>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</si>
  <si>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</si>
  <si>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</si>
  <si>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</si>
  <si>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</si>
  <si>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</si>
  <si>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</si>
  <si>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</si>
  <si>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</si>
  <si>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</si>
  <si>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</si>
  <si>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</si>
  <si>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</si>
  <si>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</si>
  <si>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</si>
  <si>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</si>
  <si>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</si>
  <si>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</si>
  <si>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</si>
  <si>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</si>
  <si>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</si>
  <si>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</si>
  <si>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</si>
  <si>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</si>
  <si>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</si>
  <si>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</si>
  <si>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</si>
  <si>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</si>
  <si>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</si>
  <si>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</si>
  <si>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</si>
  <si>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</si>
  <si>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</si>
  <si>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</si>
  <si>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</si>
  <si>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</si>
  <si>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</si>
  <si>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</si>
  <si>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</si>
  <si>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</si>
  <si>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</si>
  <si>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</si>
  <si>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</si>
  <si>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</si>
  <si>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</si>
  <si>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</si>
  <si>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</si>
  <si>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</si>
  <si>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</si>
  <si>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</si>
  <si>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</si>
  <si>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</si>
  <si>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</si>
  <si>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</si>
  <si>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</si>
  <si>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</si>
  <si>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</si>
  <si>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</si>
  <si>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Richfield J1</t>
  </si>
  <si>
    <t>Friess Lake</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</si>
  <si>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</si>
  <si>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</si>
  <si>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</si>
  <si>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</si>
  <si>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</si>
  <si>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</si>
  <si>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</si>
  <si>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</si>
  <si>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</si>
  <si>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</si>
  <si>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</si>
  <si>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</si>
  <si>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</si>
  <si>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</si>
  <si>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</si>
  <si>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</si>
  <si>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</si>
  <si>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</si>
  <si>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</si>
  <si>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</si>
  <si>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</si>
  <si>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</si>
  <si>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</si>
  <si>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</si>
  <si>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</si>
  <si>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</si>
  <si>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</si>
  <si>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</si>
  <si>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</si>
  <si>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</si>
  <si>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</si>
  <si>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</si>
  <si>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</si>
  <si>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</si>
  <si>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</si>
  <si>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</si>
  <si>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</si>
  <si>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</si>
  <si>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</si>
  <si>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</si>
  <si>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</si>
  <si>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</si>
  <si>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</si>
  <si>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</si>
  <si>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</si>
  <si>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</si>
  <si>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</si>
  <si>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</si>
  <si>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</si>
  <si>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</si>
  <si>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</si>
  <si>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</si>
  <si>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</si>
  <si>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</si>
  <si>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</si>
  <si>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</si>
  <si>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</si>
  <si>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</si>
  <si>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</si>
  <si>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</si>
  <si>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</si>
  <si>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</si>
  <si>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</si>
  <si>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</si>
  <si>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</si>
  <si>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</si>
  <si>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</si>
  <si>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</si>
  <si>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</si>
  <si>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</si>
  <si>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</si>
  <si>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</si>
  <si>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</si>
  <si>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</si>
  <si>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</si>
  <si>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</si>
  <si>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</si>
  <si>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</si>
  <si>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</si>
  <si>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</si>
  <si>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</si>
  <si>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</si>
  <si>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</si>
  <si>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</si>
  <si>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</si>
  <si>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</si>
  <si>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</si>
  <si>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</si>
  <si>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</si>
  <si>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</si>
  <si>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</si>
  <si>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</si>
  <si>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</si>
  <si>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</si>
  <si>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</si>
  <si>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</si>
  <si>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</si>
  <si>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</si>
  <si>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</si>
  <si>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</si>
  <si>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</si>
  <si>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</si>
  <si>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</si>
  <si>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</si>
  <si>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</si>
  <si>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</si>
  <si>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</si>
  <si>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t>June, 2017</t>
  </si>
  <si>
    <t>2017-18 Budget Adoption and Change</t>
  </si>
  <si>
    <t>Date:  June 2017</t>
  </si>
  <si>
    <t>2015-16 Actual</t>
  </si>
  <si>
    <t>2016-17 Unaudited</t>
  </si>
  <si>
    <t>2017-18 Budgeted</t>
  </si>
  <si>
    <t>Date: June 2017</t>
  </si>
  <si>
    <t>BUDGET ADOPTION 2017-18</t>
  </si>
  <si>
    <t>Audited 
2015-16</t>
  </si>
  <si>
    <t>Unaudited 
2016-17</t>
  </si>
  <si>
    <t>Budget 
2017-18</t>
  </si>
  <si>
    <t>BUDGET PUBLICATION, 2017-18</t>
  </si>
  <si>
    <t>2015-16
Operating Transfers
(Function 411000)</t>
  </si>
  <si>
    <t>2015-16
Indirect Cost Payments
(Function 418000)</t>
  </si>
  <si>
    <t>2015-16
Residual Balance Transfers
(Function 419000)</t>
  </si>
  <si>
    <t>2016-17
Unaudited
Operating Transfers
(Function 411000)</t>
  </si>
  <si>
    <t>2016-17
Unaudited
Indirect Cost Payments
(Function 418000)</t>
  </si>
  <si>
    <t>2016-17
Unaudited
Residual Balance Transfers
(Function 419000)</t>
  </si>
  <si>
    <t>2017-18
Budgeted
Operating Transfers
(Function 411000)</t>
  </si>
  <si>
    <t>2017-18
Budgeted
Indirect Cost Payments
(Function 418000)</t>
  </si>
  <si>
    <t>2017-18
Budgeted
Residual Balance Transfers
(Function 419000)</t>
  </si>
  <si>
    <t>The below listed new or discontinued programs have a financial impact on the proposed 2017-18 budget:</t>
  </si>
  <si>
    <r>
      <rPr>
        <b/>
        <i/>
        <sz val="10"/>
        <rFont val="Arial"/>
        <family val="2"/>
      </rPr>
      <t>Local Sources</t>
    </r>
    <r>
      <rPr>
        <sz val="10"/>
        <rFont val="Arial"/>
        <family val="2"/>
      </rPr>
      <t xml:space="preserve">
240 Payments for Services</t>
    </r>
  </si>
  <si>
    <r>
      <t>Federal Sources</t>
    </r>
    <r>
      <rPr>
        <sz val="10"/>
        <color theme="1"/>
        <rFont val="Arial"/>
        <family val="2"/>
      </rPr>
      <t xml:space="preserve"> 
710 Federal Aid - Categorical</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</si>
  <si>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</si>
  <si>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Derek.Sliter@dpi.wi.gov</t>
  </si>
  <si>
    <t>Derek Sliter</t>
  </si>
  <si>
    <t>(608) 266-3464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</si>
</sst>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0.00_);[Red]\(0.00\)"/>
  </numFmts>
  <fonts count="32" x14ac:knownFonts="1">
    <font>
      <sz val="10"/>
      <name val="Arial"/>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b/>
      <i/>
      <sz val="12"/>
      <name val="Arial"/>
      <family val="2"/>
    </font>
    <font>
      <sz val="8.5"/>
      <name val="Arial"/>
      <family val="2"/>
    </font>
    <font>
      <b/>
      <sz val="8.5"/>
      <name val="Arial"/>
      <family val="2"/>
    </font>
    <font>
      <b/>
      <sz val="8.5"/>
      <color indexed="48"/>
      <name val="Arial"/>
      <family val="2"/>
    </font>
    <font>
      <sz val="8.5"/>
      <color indexed="12"/>
      <name val="Arial"/>
      <family val="2"/>
    </font>
    <font>
      <sz val="9"/>
      <name val="Arial"/>
      <family val="2"/>
    </font>
    <font>
      <sz val="10"/>
      <name val="Arial"/>
      <family val="2"/>
    </font>
    <font>
      <b/>
      <sz val="10"/>
      <color indexed="62"/>
      <name val="Arial"/>
      <family val="2"/>
    </font>
    <font>
      <b/>
      <sz val="8.5"/>
      <name val="Arial"/>
      <family val="2"/>
    </font>
    <font>
      <sz val="8.5"/>
      <name val="Arial"/>
      <family val="2"/>
    </font>
    <font>
      <sz val="8.5"/>
      <color indexed="12"/>
      <name val="Arial"/>
      <family val="2"/>
    </font>
    <font>
      <b/>
      <sz val="11"/>
      <color theme="1"/>
      <name val="Calibri"/>
      <family val="2"/>
      <scheme val="minor"/>
    </font>
    <font>
      <sz val="11"/>
      <color rgb="FFFF0000"/>
      <name val="Calibri"/>
      <family val="2"/>
      <scheme val="minor"/>
    </font>
    <font>
      <sz val="8.5"/>
      <color theme="4" tint="-0.249977111117893"/>
      <name val="Arial"/>
      <family val="2"/>
    </font>
    <font>
      <sz val="7"/>
      <name val="Calibri"/>
      <family val="2"/>
      <scheme val="minor"/>
    </font>
    <font>
      <sz val="8.5"/>
      <color rgb="FF0000FF"/>
      <name val="Arial"/>
      <family val="2"/>
    </font>
    <font>
      <sz val="10"/>
      <color theme="1"/>
      <name val="Arial"/>
      <family val="2"/>
    </font>
    <font>
      <b/>
      <i/>
      <sz val="10"/>
      <color theme="1"/>
      <name val="Arial"/>
      <family val="2"/>
    </font>
    <font>
      <b/>
      <sz val="10"/>
      <color theme="1"/>
      <name val="Arial"/>
      <family val="2"/>
    </font>
    <font>
      <sz val="10"/>
      <color rgb="FF0000FF"/>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26">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0" fillId="0" borderId="1" xfId="0" applyBorder="1" applyAlignment="1">
      <alignment wrapText="1"/>
    </xf>
    <xf numFmtId="0" fontId="3" fillId="0" borderId="1" xfId="0" applyFont="1" applyBorder="1" applyAlignment="1">
      <alignment wrapText="1"/>
    </xf>
    <xf numFmtId="0" fontId="2" fillId="0" borderId="2" xfId="0" applyFont="1" applyBorder="1"/>
    <xf numFmtId="0" fontId="2" fillId="0" borderId="0" xfId="0" applyFont="1" applyBorder="1"/>
    <xf numFmtId="4" fontId="0" fillId="0" borderId="1" xfId="0" applyNumberForma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6" xfId="0" applyBorder="1"/>
    <xf numFmtId="0" fontId="2" fillId="0" borderId="7" xfId="0" applyFont="1" applyBorder="1"/>
    <xf numFmtId="0" fontId="0" fillId="0" borderId="8" xfId="0" applyBorder="1"/>
    <xf numFmtId="0" fontId="0" fillId="0" borderId="1" xfId="0" applyFill="1" applyBorder="1"/>
    <xf numFmtId="40" fontId="0" fillId="0" borderId="9" xfId="0" applyNumberFormat="1" applyBorder="1" applyAlignment="1">
      <alignment wrapText="1"/>
    </xf>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0" fillId="0" borderId="0" xfId="0" applyFill="1" applyBorder="1" applyAlignment="1"/>
    <xf numFmtId="0" fontId="2" fillId="0" borderId="0" xfId="0" applyFont="1" applyFill="1" applyBorder="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center"/>
    </xf>
    <xf numFmtId="4" fontId="0" fillId="0" borderId="0" xfId="0" applyNumberFormat="1" applyFill="1" applyBorder="1" applyAlignment="1"/>
    <xf numFmtId="4" fontId="5" fillId="0" borderId="0" xfId="0" applyNumberFormat="1" applyFont="1" applyFill="1" applyBorder="1" applyAlignment="1">
      <alignment horizontal="centerContinuous"/>
    </xf>
    <xf numFmtId="0" fontId="2" fillId="0" borderId="0" xfId="0" applyFont="1" applyFill="1" applyBorder="1" applyAlignment="1"/>
    <xf numFmtId="40" fontId="0" fillId="0" borderId="0" xfId="0" applyNumberForma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4" fontId="4"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0" fontId="4" fillId="0" borderId="0" xfId="0" applyFont="1" applyFill="1" applyBorder="1" applyAlignment="1"/>
    <xf numFmtId="40" fontId="4"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0" fontId="0" fillId="0" borderId="0" xfId="0" applyNumberFormat="1" applyFill="1" applyBorder="1" applyAlignment="1">
      <alignment horizontal="left"/>
    </xf>
    <xf numFmtId="164" fontId="0" fillId="0" borderId="0" xfId="0" applyNumberFormat="1" applyFill="1" applyBorder="1" applyAlignment="1"/>
    <xf numFmtId="164" fontId="2" fillId="0" borderId="0" xfId="0" applyNumberFormat="1" applyFont="1" applyFill="1" applyBorder="1" applyAlignment="1"/>
    <xf numFmtId="0" fontId="4" fillId="0" borderId="0" xfId="0" applyFont="1" applyFill="1" applyBorder="1" applyAlignment="1">
      <alignment horizontal="left"/>
    </xf>
    <xf numFmtId="4" fontId="0" fillId="0" borderId="0" xfId="0" applyNumberFormat="1" applyFill="1" applyBorder="1" applyAlignment="1">
      <alignment horizontal="center"/>
    </xf>
    <xf numFmtId="4" fontId="0" fillId="0" borderId="0" xfId="0" applyNumberFormat="1" applyFill="1" applyBorder="1" applyAlignment="1">
      <alignment horizontal="left"/>
    </xf>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3" fillId="0" borderId="6" xfId="0" applyFont="1" applyBorder="1" applyAlignment="1">
      <alignment wrapText="1"/>
    </xf>
    <xf numFmtId="0" fontId="4" fillId="0" borderId="0" xfId="0" applyFont="1" applyAlignment="1">
      <alignment horizontal="left"/>
    </xf>
    <xf numFmtId="0" fontId="7" fillId="0" borderId="0" xfId="0" applyFont="1" applyAlignment="1">
      <alignment horizontal="center"/>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4" fillId="0" borderId="9" xfId="0" applyNumberFormat="1" applyFont="1" applyBorder="1" applyAlignment="1">
      <alignment wrapText="1"/>
    </xf>
    <xf numFmtId="40" fontId="8" fillId="0" borderId="13"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0" fillId="0" borderId="9" xfId="0" applyNumberFormat="1" applyBorder="1"/>
    <xf numFmtId="40" fontId="8" fillId="0" borderId="13" xfId="0" applyNumberFormat="1" applyFont="1" applyBorder="1" applyAlignment="1" applyProtection="1">
      <alignment wrapText="1"/>
      <protection locked="0"/>
    </xf>
    <xf numFmtId="40" fontId="0" fillId="0" borderId="21" xfId="0" applyNumberFormat="1" applyBorder="1"/>
    <xf numFmtId="40" fontId="0" fillId="0" borderId="3" xfId="0" applyNumberFormat="1" applyFill="1" applyBorder="1" applyAlignment="1">
      <alignment wrapText="1"/>
    </xf>
    <xf numFmtId="40" fontId="0" fillId="0" borderId="9" xfId="0" applyNumberFormat="1" applyFill="1" applyBorder="1" applyAlignment="1">
      <alignment wrapText="1"/>
    </xf>
    <xf numFmtId="0" fontId="0" fillId="0" borderId="0" xfId="0" applyFill="1"/>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0" fontId="0" fillId="0" borderId="8" xfId="0" applyFill="1" applyBorder="1"/>
    <xf numFmtId="40" fontId="9" fillId="0" borderId="15"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0" fontId="2" fillId="0" borderId="6" xfId="0" applyFont="1" applyFill="1" applyBorder="1"/>
    <xf numFmtId="0" fontId="0" fillId="0" borderId="1" xfId="0" applyFill="1" applyBorder="1" applyAlignment="1">
      <alignment wrapText="1"/>
    </xf>
    <xf numFmtId="0" fontId="3" fillId="0" borderId="1" xfId="0" applyFont="1" applyFill="1" applyBorder="1" applyAlignment="1">
      <alignment wrapText="1"/>
    </xf>
    <xf numFmtId="0" fontId="0" fillId="0" borderId="0" xfId="0" applyFill="1" applyBorder="1"/>
    <xf numFmtId="0" fontId="3" fillId="0" borderId="6" xfId="0" applyFont="1" applyFill="1" applyBorder="1" applyAlignment="1">
      <alignment wrapText="1"/>
    </xf>
    <xf numFmtId="40" fontId="0" fillId="0" borderId="0" xfId="0" applyNumberFormat="1" applyFill="1" applyAlignment="1"/>
    <xf numFmtId="0" fontId="2" fillId="0" borderId="14" xfId="0" applyFont="1" applyFill="1" applyBorder="1" applyAlignment="1">
      <alignment vertical="center"/>
    </xf>
    <xf numFmtId="40" fontId="5" fillId="0" borderId="4" xfId="0" applyNumberFormat="1" applyFont="1" applyFill="1" applyBorder="1" applyAlignment="1">
      <alignment horizontal="centerContinuous" wrapText="1"/>
    </xf>
    <xf numFmtId="40" fontId="8" fillId="0" borderId="17" xfId="0" applyNumberFormat="1" applyFont="1" applyFill="1" applyBorder="1" applyAlignment="1" applyProtection="1">
      <alignment wrapText="1"/>
      <protection locked="0"/>
    </xf>
    <xf numFmtId="40" fontId="8" fillId="0" borderId="20" xfId="0" applyNumberFormat="1" applyFont="1" applyFill="1" applyBorder="1" applyAlignment="1" applyProtection="1">
      <alignment wrapText="1"/>
      <protection locked="0"/>
    </xf>
    <xf numFmtId="0" fontId="0" fillId="0" borderId="6" xfId="0" applyFill="1" applyBorder="1"/>
    <xf numFmtId="40" fontId="9" fillId="0" borderId="16" xfId="0" applyNumberFormat="1" applyFont="1" applyFill="1" applyBorder="1" applyAlignment="1" applyProtection="1">
      <alignment wrapText="1"/>
      <protection locked="0"/>
    </xf>
    <xf numFmtId="40" fontId="9" fillId="0" borderId="19"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4" fillId="0" borderId="3" xfId="0" applyNumberFormat="1" applyFont="1" applyFill="1" applyBorder="1" applyAlignment="1">
      <alignment wrapText="1"/>
    </xf>
    <xf numFmtId="0" fontId="0" fillId="0" borderId="0" xfId="0" applyFill="1" applyAlignment="1">
      <alignment horizontal="left"/>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3" xfId="0" applyNumberFormat="1" applyFill="1" applyBorder="1" applyAlignment="1">
      <alignment wrapText="1"/>
    </xf>
    <xf numFmtId="40" fontId="0" fillId="0" borderId="21" xfId="0" applyNumberFormat="1" applyFill="1" applyBorder="1" applyAlignment="1">
      <alignment wrapText="1"/>
    </xf>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40" fontId="4" fillId="0" borderId="9" xfId="0" applyNumberFormat="1" applyFont="1" applyFill="1" applyBorder="1" applyAlignment="1">
      <alignment wrapText="1"/>
    </xf>
    <xf numFmtId="40" fontId="5" fillId="0" borderId="25" xfId="0" applyNumberFormat="1" applyFont="1" applyFill="1" applyBorder="1" applyAlignment="1">
      <alignment horizontal="centerContinuous" wrapText="1"/>
    </xf>
    <xf numFmtId="0" fontId="2" fillId="0" borderId="10" xfId="0" applyFont="1" applyFill="1" applyBorder="1"/>
    <xf numFmtId="40" fontId="0" fillId="0" borderId="26" xfId="0" applyNumberFormat="1" applyFill="1" applyBorder="1" applyAlignment="1">
      <alignment wrapText="1"/>
    </xf>
    <xf numFmtId="0" fontId="2" fillId="0" borderId="10"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6" fillId="0" borderId="3" xfId="0" applyNumberFormat="1" applyFont="1" applyFill="1" applyBorder="1" applyAlignment="1" applyProtection="1">
      <alignment horizontal="right"/>
      <protection locked="0"/>
    </xf>
    <xf numFmtId="4" fontId="16" fillId="0" borderId="9" xfId="0" applyNumberFormat="1" applyFont="1" applyFill="1" applyBorder="1" applyAlignment="1" applyProtection="1">
      <alignment horizontal="right"/>
      <protection locked="0"/>
    </xf>
    <xf numFmtId="4" fontId="13" fillId="0" borderId="3" xfId="0" applyNumberFormat="1" applyFont="1" applyFill="1" applyBorder="1" applyAlignment="1" applyProtection="1">
      <alignment horizontal="right"/>
    </xf>
    <xf numFmtId="4" fontId="13" fillId="0" borderId="9" xfId="0" applyNumberFormat="1" applyFont="1" applyFill="1" applyBorder="1" applyAlignment="1" applyProtection="1">
      <alignment horizontal="right"/>
    </xf>
    <xf numFmtId="0" fontId="14" fillId="0" borderId="0" xfId="0" applyFont="1" applyAlignment="1" applyProtection="1">
      <alignment horizontal="left" wrapText="1"/>
    </xf>
    <xf numFmtId="0" fontId="13" fillId="0" borderId="0" xfId="0" applyFont="1" applyProtection="1"/>
    <xf numFmtId="0" fontId="14" fillId="0" borderId="0" xfId="0" applyFont="1" applyFill="1" applyAlignment="1" applyProtection="1">
      <alignment wrapText="1"/>
    </xf>
    <xf numFmtId="0" fontId="14" fillId="0" borderId="27" xfId="0" applyFont="1" applyBorder="1" applyAlignment="1" applyProtection="1">
      <alignment horizontal="center" vertical="center" wrapText="1"/>
    </xf>
    <xf numFmtId="0" fontId="2" fillId="0" borderId="0" xfId="0" applyFont="1" applyProtection="1"/>
    <xf numFmtId="0" fontId="14" fillId="2" borderId="14" xfId="0" applyFont="1" applyFill="1" applyBorder="1" applyAlignment="1" applyProtection="1">
      <alignment wrapText="1"/>
    </xf>
    <xf numFmtId="0" fontId="14" fillId="0" borderId="4" xfId="0" applyFont="1" applyFill="1" applyBorder="1" applyAlignment="1" applyProtection="1">
      <alignment horizontal="center" wrapText="1"/>
    </xf>
    <xf numFmtId="0" fontId="14" fillId="0" borderId="22" xfId="0" applyFont="1" applyFill="1" applyBorder="1" applyAlignment="1" applyProtection="1">
      <alignment horizontal="center" wrapText="1"/>
    </xf>
    <xf numFmtId="0" fontId="14" fillId="0" borderId="6" xfId="0" applyFont="1" applyFill="1" applyBorder="1" applyAlignment="1" applyProtection="1">
      <alignment wrapText="1"/>
    </xf>
    <xf numFmtId="0" fontId="15" fillId="0" borderId="16" xfId="0" applyFont="1" applyFill="1" applyBorder="1" applyAlignment="1" applyProtection="1">
      <alignment wrapText="1"/>
    </xf>
    <xf numFmtId="0" fontId="14" fillId="0" borderId="16" xfId="0" applyFont="1" applyFill="1" applyBorder="1" applyAlignment="1" applyProtection="1">
      <alignment wrapText="1"/>
    </xf>
    <xf numFmtId="0" fontId="14" fillId="0" borderId="28" xfId="0" applyFont="1" applyFill="1" applyBorder="1" applyAlignment="1" applyProtection="1">
      <alignment wrapText="1"/>
    </xf>
    <xf numFmtId="0" fontId="14" fillId="0" borderId="29" xfId="0" applyFont="1" applyFill="1" applyBorder="1" applyAlignment="1" applyProtection="1">
      <alignment wrapText="1"/>
    </xf>
    <xf numFmtId="0" fontId="14" fillId="0" borderId="9" xfId="0" applyFont="1" applyFill="1" applyBorder="1" applyAlignment="1" applyProtection="1">
      <alignment wrapText="1"/>
    </xf>
    <xf numFmtId="0" fontId="13" fillId="0" borderId="1" xfId="0" applyFont="1" applyBorder="1" applyAlignment="1" applyProtection="1">
      <alignment wrapText="1"/>
    </xf>
    <xf numFmtId="0" fontId="13" fillId="0" borderId="8" xfId="0" applyFont="1" applyBorder="1" applyAlignment="1" applyProtection="1">
      <alignment wrapText="1"/>
    </xf>
    <xf numFmtId="4" fontId="13" fillId="0" borderId="15" xfId="0" applyNumberFormat="1" applyFont="1" applyBorder="1" applyAlignment="1" applyProtection="1"/>
    <xf numFmtId="4" fontId="13" fillId="0" borderId="30" xfId="0" applyNumberFormat="1" applyFont="1" applyBorder="1" applyAlignment="1" applyProtection="1"/>
    <xf numFmtId="4" fontId="13" fillId="0" borderId="18" xfId="0" applyNumberFormat="1" applyFont="1" applyBorder="1" applyAlignment="1" applyProtection="1"/>
    <xf numFmtId="0" fontId="14" fillId="2" borderId="7" xfId="0" applyFont="1" applyFill="1" applyBorder="1" applyAlignment="1" applyProtection="1"/>
    <xf numFmtId="4" fontId="14" fillId="2" borderId="17" xfId="0" applyNumberFormat="1" applyFont="1" applyFill="1" applyBorder="1" applyAlignment="1" applyProtection="1"/>
    <xf numFmtId="0" fontId="13" fillId="0" borderId="0" xfId="0" applyFont="1" applyAlignment="1" applyProtection="1"/>
    <xf numFmtId="0" fontId="14" fillId="0" borderId="19" xfId="0" applyFont="1" applyFill="1" applyBorder="1" applyAlignment="1" applyProtection="1">
      <alignment wrapText="1"/>
    </xf>
    <xf numFmtId="4" fontId="13" fillId="0" borderId="0" xfId="0" applyNumberFormat="1" applyFont="1" applyAlignment="1" applyProtection="1"/>
    <xf numFmtId="0" fontId="17" fillId="0" borderId="0" xfId="0" applyFont="1" applyFill="1" applyProtection="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0" fontId="18" fillId="0" borderId="0" xfId="0" applyFont="1"/>
    <xf numFmtId="0" fontId="18" fillId="0" borderId="0" xfId="0" applyFont="1" applyAlignment="1">
      <alignment horizontal="left"/>
    </xf>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40" fontId="0" fillId="0" borderId="0" xfId="0" applyNumberFormat="1" applyBorder="1" applyAlignment="1" applyProtection="1">
      <alignment wrapText="1"/>
      <protection locked="0"/>
    </xf>
    <xf numFmtId="40" fontId="9" fillId="0" borderId="0" xfId="0" applyNumberFormat="1" applyFont="1" applyBorder="1" applyAlignment="1" applyProtection="1">
      <alignment wrapText="1"/>
      <protection locked="0"/>
    </xf>
    <xf numFmtId="0" fontId="0" fillId="0" borderId="10" xfId="0" applyFill="1" applyBorder="1"/>
    <xf numFmtId="0" fontId="0" fillId="3" borderId="31" xfId="0" applyFill="1" applyBorder="1"/>
    <xf numFmtId="0" fontId="0" fillId="3" borderId="32" xfId="0" applyFill="1" applyBorder="1"/>
    <xf numFmtId="0" fontId="0" fillId="0" borderId="19" xfId="0" applyBorder="1"/>
    <xf numFmtId="0" fontId="0" fillId="0" borderId="33" xfId="0" applyFill="1" applyBorder="1"/>
    <xf numFmtId="0" fontId="0" fillId="3" borderId="34" xfId="0" applyFill="1" applyBorder="1"/>
    <xf numFmtId="0" fontId="0" fillId="3" borderId="0" xfId="0" applyFill="1" applyBorder="1"/>
    <xf numFmtId="0" fontId="0" fillId="0" borderId="9" xfId="0" applyBorder="1"/>
    <xf numFmtId="0" fontId="0" fillId="4" borderId="10" xfId="0" applyFont="1" applyFill="1" applyBorder="1"/>
    <xf numFmtId="0" fontId="0" fillId="3" borderId="31" xfId="0" applyFill="1" applyBorder="1" applyAlignment="1">
      <alignment horizontal="right"/>
    </xf>
    <xf numFmtId="0" fontId="0" fillId="0" borderId="3" xfId="0" applyFill="1" applyBorder="1" applyAlignment="1">
      <alignment horizontal="right"/>
    </xf>
    <xf numFmtId="0" fontId="0" fillId="4" borderId="10" xfId="0" applyFont="1" applyFill="1" applyBorder="1" applyAlignment="1">
      <alignment wrapText="1"/>
    </xf>
    <xf numFmtId="0" fontId="0" fillId="4" borderId="10" xfId="0" applyFill="1" applyBorder="1" applyAlignment="1">
      <alignment wrapText="1"/>
    </xf>
    <xf numFmtId="0" fontId="0" fillId="3" borderId="3" xfId="0" applyFill="1" applyBorder="1"/>
    <xf numFmtId="42" fontId="0" fillId="0" borderId="18" xfId="0" applyNumberFormat="1" applyBorder="1"/>
    <xf numFmtId="0" fontId="0" fillId="0" borderId="33" xfId="0" applyBorder="1"/>
    <xf numFmtId="0" fontId="23" fillId="0" borderId="1" xfId="0" applyFont="1" applyBorder="1" applyAlignment="1">
      <alignment wrapText="1"/>
    </xf>
    <xf numFmtId="0" fontId="23" fillId="4" borderId="31" xfId="0" applyFont="1" applyFill="1" applyBorder="1" applyAlignment="1">
      <alignment wrapText="1"/>
    </xf>
    <xf numFmtId="0" fontId="23" fillId="3" borderId="10" xfId="0" applyFont="1" applyFill="1" applyBorder="1" applyAlignment="1">
      <alignment wrapText="1"/>
    </xf>
    <xf numFmtId="0" fontId="23" fillId="3" borderId="9" xfId="0" applyFont="1" applyFill="1" applyBorder="1" applyAlignment="1">
      <alignment wrapText="1"/>
    </xf>
    <xf numFmtId="0" fontId="0" fillId="4" borderId="1" xfId="0" applyFill="1" applyBorder="1"/>
    <xf numFmtId="42" fontId="0" fillId="4" borderId="31" xfId="0" applyNumberFormat="1" applyFill="1" applyBorder="1"/>
    <xf numFmtId="42" fontId="0" fillId="4" borderId="1" xfId="0" applyNumberFormat="1" applyFill="1" applyBorder="1"/>
    <xf numFmtId="42" fontId="0" fillId="4" borderId="26" xfId="0" applyNumberFormat="1" applyFill="1" applyBorder="1"/>
    <xf numFmtId="42" fontId="24" fillId="4" borderId="31" xfId="0" applyNumberFormat="1" applyFont="1" applyFill="1" applyBorder="1"/>
    <xf numFmtId="42" fontId="24" fillId="4" borderId="1" xfId="0" applyNumberFormat="1" applyFont="1" applyFill="1" applyBorder="1"/>
    <xf numFmtId="42" fontId="24" fillId="4" borderId="26" xfId="0" applyNumberFormat="1" applyFont="1" applyFill="1" applyBorder="1"/>
    <xf numFmtId="0" fontId="0" fillId="0" borderId="2" xfId="0" applyBorder="1"/>
    <xf numFmtId="42" fontId="24" fillId="4" borderId="2" xfId="0" applyNumberFormat="1" applyFont="1" applyFill="1" applyBorder="1"/>
    <xf numFmtId="42" fontId="24" fillId="4" borderId="35" xfId="0" applyNumberFormat="1" applyFont="1" applyFill="1" applyBorder="1"/>
    <xf numFmtId="0" fontId="23" fillId="0" borderId="7" xfId="0" applyFont="1" applyFill="1" applyBorder="1"/>
    <xf numFmtId="42" fontId="0" fillId="4" borderId="36" xfId="0" applyNumberFormat="1" applyFill="1" applyBorder="1"/>
    <xf numFmtId="42" fontId="0" fillId="4" borderId="37" xfId="0" applyNumberFormat="1" applyFill="1" applyBorder="1"/>
    <xf numFmtId="0" fontId="4" fillId="0" borderId="1" xfId="0" applyFont="1" applyBorder="1"/>
    <xf numFmtId="4" fontId="25" fillId="0" borderId="3" xfId="0" applyNumberFormat="1" applyFont="1" applyFill="1" applyBorder="1" applyAlignment="1" applyProtection="1">
      <alignment horizontal="right"/>
    </xf>
    <xf numFmtId="0" fontId="21" fillId="0" borderId="1" xfId="0" applyFont="1" applyBorder="1" applyAlignment="1" applyProtection="1">
      <alignment wrapText="1"/>
    </xf>
    <xf numFmtId="0" fontId="2" fillId="0" borderId="27" xfId="0" applyFont="1" applyBorder="1" applyAlignment="1" applyProtection="1">
      <alignment wrapText="1"/>
      <protection locked="0"/>
    </xf>
    <xf numFmtId="40" fontId="9" fillId="0" borderId="22" xfId="0" applyNumberFormat="1" applyFont="1" applyBorder="1" applyAlignment="1" applyProtection="1">
      <alignment wrapText="1"/>
      <protection locked="0"/>
    </xf>
    <xf numFmtId="40" fontId="5" fillId="0" borderId="22" xfId="0" applyNumberFormat="1" applyFont="1" applyFill="1" applyBorder="1" applyAlignment="1">
      <alignment horizontal="centerContinuous" wrapText="1"/>
    </xf>
    <xf numFmtId="40" fontId="0" fillId="0" borderId="3" xfId="0" applyNumberFormat="1" applyFill="1" applyBorder="1" applyAlignment="1" applyProtection="1">
      <alignment wrapText="1"/>
      <protection locked="0"/>
    </xf>
    <xf numFmtId="40" fontId="0" fillId="0" borderId="9" xfId="0" applyNumberFormat="1" applyFill="1" applyBorder="1" applyAlignment="1" applyProtection="1">
      <alignment wrapText="1"/>
      <protection locked="0"/>
    </xf>
    <xf numFmtId="40" fontId="2" fillId="0" borderId="17" xfId="0" applyNumberFormat="1" applyFont="1" applyFill="1" applyBorder="1" applyAlignment="1" applyProtection="1">
      <alignment wrapText="1"/>
      <protection locked="0"/>
    </xf>
    <xf numFmtId="40" fontId="2" fillId="0" borderId="20" xfId="0" applyNumberFormat="1" applyFont="1" applyFill="1" applyBorder="1" applyAlignment="1" applyProtection="1">
      <alignment wrapText="1"/>
      <protection locked="0"/>
    </xf>
    <xf numFmtId="40" fontId="0" fillId="0" borderId="16" xfId="0" applyNumberFormat="1" applyFill="1" applyBorder="1" applyAlignment="1" applyProtection="1">
      <alignment wrapText="1"/>
      <protection locked="0"/>
    </xf>
    <xf numFmtId="40" fontId="0" fillId="0" borderId="19" xfId="0" applyNumberFormat="1" applyFill="1" applyBorder="1" applyAlignment="1" applyProtection="1">
      <alignment wrapText="1"/>
      <protection locked="0"/>
    </xf>
    <xf numFmtId="40" fontId="4" fillId="0" borderId="3" xfId="0" applyNumberFormat="1" applyFont="1" applyFill="1" applyBorder="1" applyAlignment="1" applyProtection="1">
      <alignment wrapText="1"/>
      <protection locked="0"/>
    </xf>
    <xf numFmtId="40" fontId="4" fillId="0" borderId="9" xfId="0" applyNumberFormat="1" applyFont="1" applyFill="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0" fillId="0" borderId="0" xfId="0" applyNumberFormat="1" applyFill="1" applyAlignment="1" applyProtection="1">
      <protection locked="0"/>
    </xf>
    <xf numFmtId="40" fontId="2" fillId="0" borderId="4" xfId="0" applyNumberFormat="1" applyFont="1" applyFill="1" applyBorder="1" applyAlignment="1" applyProtection="1">
      <alignment horizontal="right" wrapText="1"/>
      <protection locked="0"/>
    </xf>
    <xf numFmtId="40" fontId="2" fillId="0" borderId="22" xfId="0" applyNumberFormat="1" applyFont="1" applyFill="1" applyBorder="1" applyAlignment="1" applyProtection="1">
      <alignment horizontal="right" wrapText="1"/>
      <protection locked="0"/>
    </xf>
    <xf numFmtId="40" fontId="4" fillId="0" borderId="15" xfId="0" applyNumberFormat="1" applyFont="1" applyBorder="1" applyAlignment="1" applyProtection="1">
      <alignment wrapText="1"/>
      <protection locked="0"/>
    </xf>
    <xf numFmtId="40" fontId="4" fillId="0" borderId="18" xfId="0" applyNumberFormat="1" applyFont="1" applyBorder="1" applyAlignment="1" applyProtection="1">
      <alignment wrapText="1"/>
      <protection locked="0"/>
    </xf>
    <xf numFmtId="40" fontId="4" fillId="0" borderId="13" xfId="0" applyNumberFormat="1" applyFont="1" applyFill="1" applyBorder="1" applyAlignment="1" applyProtection="1">
      <alignment wrapText="1"/>
      <protection locked="0"/>
    </xf>
    <xf numFmtId="40" fontId="4" fillId="0" borderId="21" xfId="0" applyNumberFormat="1" applyFont="1" applyFill="1" applyBorder="1" applyAlignment="1" applyProtection="1">
      <alignment wrapText="1"/>
      <protection locked="0"/>
    </xf>
    <xf numFmtId="40" fontId="5" fillId="0" borderId="4" xfId="0" applyNumberFormat="1" applyFont="1" applyFill="1" applyBorder="1" applyAlignment="1" applyProtection="1">
      <alignment horizontal="centerContinuous" wrapText="1"/>
      <protection locked="0"/>
    </xf>
    <xf numFmtId="40" fontId="5" fillId="0" borderId="22" xfId="0" applyNumberFormat="1" applyFont="1" applyFill="1" applyBorder="1" applyAlignment="1" applyProtection="1">
      <alignment horizontal="centerContinuous" wrapText="1"/>
      <protection locked="0"/>
    </xf>
    <xf numFmtId="40" fontId="2" fillId="0" borderId="38" xfId="0" applyNumberFormat="1" applyFont="1" applyFill="1" applyBorder="1" applyAlignment="1" applyProtection="1">
      <alignment wrapText="1"/>
      <protection locked="0"/>
    </xf>
    <xf numFmtId="40" fontId="2" fillId="0" borderId="34" xfId="0" applyNumberFormat="1" applyFont="1" applyFill="1" applyBorder="1" applyAlignment="1" applyProtection="1">
      <alignment wrapText="1"/>
      <protection locked="0"/>
    </xf>
    <xf numFmtId="40" fontId="0" fillId="0" borderId="0" xfId="0" applyNumberFormat="1" applyFill="1" applyBorder="1" applyAlignment="1" applyProtection="1">
      <protection locked="0"/>
    </xf>
    <xf numFmtId="40" fontId="0" fillId="0" borderId="0" xfId="0" applyNumberFormat="1" applyAlignment="1" applyProtection="1">
      <protection locked="0"/>
    </xf>
    <xf numFmtId="40" fontId="0" fillId="0" borderId="0" xfId="0" applyNumberFormat="1" applyBorder="1" applyAlignment="1" applyProtection="1">
      <protection locked="0"/>
    </xf>
    <xf numFmtId="40" fontId="0" fillId="0" borderId="15" xfId="0" applyNumberFormat="1" applyFill="1" applyBorder="1" applyAlignment="1" applyProtection="1">
      <alignment wrapText="1"/>
      <protection locked="0"/>
    </xf>
    <xf numFmtId="40" fontId="0" fillId="0" borderId="18" xfId="0" applyNumberFormat="1" applyFill="1" applyBorder="1" applyAlignment="1" applyProtection="1">
      <alignment wrapText="1"/>
      <protection locked="0"/>
    </xf>
    <xf numFmtId="0" fontId="2" fillId="0" borderId="7" xfId="0" applyFont="1" applyFill="1" applyBorder="1" applyAlignment="1">
      <alignment vertical="center"/>
    </xf>
    <xf numFmtId="40" fontId="2" fillId="0" borderId="17" xfId="0" applyNumberFormat="1" applyFont="1" applyFill="1" applyBorder="1" applyAlignment="1" applyProtection="1">
      <alignment vertical="center" wrapText="1"/>
      <protection locked="0"/>
    </xf>
    <xf numFmtId="40" fontId="2" fillId="0" borderId="20" xfId="0" applyNumberFormat="1" applyFont="1" applyFill="1" applyBorder="1" applyAlignment="1" applyProtection="1">
      <alignment vertical="center" wrapText="1"/>
      <protection locked="0"/>
    </xf>
    <xf numFmtId="4" fontId="22" fillId="0" borderId="3" xfId="0" applyNumberFormat="1" applyFont="1" applyFill="1" applyBorder="1" applyAlignment="1" applyProtection="1">
      <alignment horizontal="right"/>
      <protection locked="0"/>
    </xf>
    <xf numFmtId="4" fontId="22" fillId="0" borderId="3" xfId="0" applyNumberFormat="1" applyFont="1" applyFill="1" applyBorder="1" applyAlignment="1" applyProtection="1">
      <protection locked="0"/>
    </xf>
    <xf numFmtId="4" fontId="22" fillId="0" borderId="9" xfId="0" applyNumberFormat="1" applyFont="1" applyFill="1" applyBorder="1" applyAlignment="1" applyProtection="1">
      <alignment horizontal="right"/>
      <protection locked="0"/>
    </xf>
    <xf numFmtId="4" fontId="21" fillId="0" borderId="3" xfId="0" applyNumberFormat="1" applyFont="1" applyFill="1" applyBorder="1" applyAlignment="1" applyProtection="1">
      <alignment horizontal="right"/>
    </xf>
    <xf numFmtId="4" fontId="21" fillId="0" borderId="9" xfId="0" applyNumberFormat="1" applyFont="1" applyFill="1" applyBorder="1" applyAlignment="1" applyProtection="1">
      <alignment horizontal="right"/>
    </xf>
    <xf numFmtId="40" fontId="22" fillId="0" borderId="3" xfId="0" applyNumberFormat="1" applyFont="1" applyFill="1" applyBorder="1" applyAlignment="1" applyProtection="1">
      <alignment wrapText="1"/>
      <protection locked="0"/>
    </xf>
    <xf numFmtId="0" fontId="21" fillId="0" borderId="0" xfId="0" applyFont="1" applyProtection="1"/>
    <xf numFmtId="0" fontId="20" fillId="0" borderId="0" xfId="0" applyFont="1" applyProtection="1"/>
    <xf numFmtId="0" fontId="26" fillId="0" borderId="0" xfId="0" quotePrefix="1" applyNumberFormat="1" applyFont="1"/>
    <xf numFmtId="0" fontId="26" fillId="0" borderId="0" xfId="0" applyNumberFormat="1" applyFont="1"/>
    <xf numFmtId="0" fontId="26" fillId="0" borderId="0" xfId="0" quotePrefix="1" applyNumberFormat="1" applyFont="1" applyAlignment="1">
      <alignment horizontal="right"/>
    </xf>
    <xf numFmtId="0" fontId="26" fillId="0" borderId="0" xfId="0" applyFont="1"/>
    <xf numFmtId="0" fontId="26" fillId="0" borderId="0" xfId="0" applyNumberFormat="1" applyFont="1" applyFill="1"/>
    <xf numFmtId="0" fontId="26" fillId="5" borderId="0" xfId="0" quotePrefix="1" applyNumberFormat="1" applyFont="1" applyFill="1" applyAlignment="1">
      <alignment horizontal="right"/>
    </xf>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0" fontId="9" fillId="0" borderId="4" xfId="0" applyNumberFormat="1" applyFont="1" applyFill="1" applyBorder="1" applyAlignment="1" applyProtection="1">
      <alignment wrapText="1"/>
      <protection locked="0"/>
    </xf>
    <xf numFmtId="40" fontId="9" fillId="0" borderId="17" xfId="0" applyNumberFormat="1" applyFont="1" applyFill="1" applyBorder="1" applyAlignment="1" applyProtection="1">
      <alignment wrapText="1"/>
      <protection locked="0"/>
    </xf>
    <xf numFmtId="40" fontId="4" fillId="0" borderId="16" xfId="0" applyNumberFormat="1" applyFont="1" applyFill="1" applyBorder="1" applyAlignment="1" applyProtection="1">
      <alignment wrapText="1"/>
      <protection locked="0"/>
    </xf>
    <xf numFmtId="40" fontId="22" fillId="0" borderId="3" xfId="0" applyNumberFormat="1" applyFont="1" applyFill="1" applyBorder="1" applyAlignment="1" applyProtection="1">
      <alignment wrapText="1"/>
    </xf>
    <xf numFmtId="40" fontId="9" fillId="0" borderId="0" xfId="0" applyNumberFormat="1" applyFont="1" applyFill="1" applyBorder="1" applyAlignment="1" applyProtection="1">
      <alignment wrapText="1"/>
      <protection locked="0"/>
    </xf>
    <xf numFmtId="4" fontId="27" fillId="0" borderId="3" xfId="0" applyNumberFormat="1" applyFont="1" applyFill="1" applyBorder="1" applyAlignment="1" applyProtection="1">
      <alignment horizontal="right"/>
    </xf>
    <xf numFmtId="4" fontId="27" fillId="0" borderId="3" xfId="0" applyNumberFormat="1" applyFont="1" applyFill="1" applyBorder="1" applyAlignment="1" applyProtection="1">
      <alignment horizontal="right"/>
      <protection locked="0"/>
    </xf>
    <xf numFmtId="4" fontId="27" fillId="0" borderId="9" xfId="0" applyNumberFormat="1" applyFont="1" applyFill="1" applyBorder="1" applyAlignment="1" applyProtection="1">
      <alignment horizontal="right"/>
      <protection locked="0"/>
    </xf>
    <xf numFmtId="14" fontId="1" fillId="0" borderId="0" xfId="0" applyNumberFormat="1" applyFont="1" applyFill="1" applyAlignment="1">
      <alignment horizontal="left"/>
    </xf>
    <xf numFmtId="0" fontId="1" fillId="5" borderId="0" xfId="0" applyFont="1" applyFill="1"/>
    <xf numFmtId="0" fontId="0" fillId="5" borderId="0" xfId="0" applyFill="1" applyAlignment="1">
      <alignment horizontal="left"/>
    </xf>
    <xf numFmtId="0" fontId="18" fillId="5" borderId="0" xfId="0" applyFont="1" applyFill="1"/>
    <xf numFmtId="40" fontId="5" fillId="0" borderId="53" xfId="0" applyNumberFormat="1" applyFont="1" applyFill="1" applyBorder="1" applyAlignment="1">
      <alignment horizontal="centerContinuous" wrapText="1"/>
    </xf>
    <xf numFmtId="0" fontId="1" fillId="0" borderId="1" xfId="0" applyFont="1" applyBorder="1" applyAlignment="1">
      <alignment wrapText="1"/>
    </xf>
    <xf numFmtId="0" fontId="29" fillId="0" borderId="14" xfId="0" applyFont="1" applyBorder="1" applyAlignment="1">
      <alignment wrapText="1"/>
    </xf>
    <xf numFmtId="0" fontId="2" fillId="0" borderId="0" xfId="0" applyFont="1" applyFill="1" applyBorder="1" applyAlignment="1">
      <alignment wrapText="1"/>
    </xf>
    <xf numFmtId="40" fontId="4" fillId="0" borderId="0" xfId="0" applyNumberFormat="1" applyFont="1" applyFill="1" applyBorder="1" applyAlignment="1" applyProtection="1">
      <alignment wrapText="1"/>
      <protection locked="0"/>
    </xf>
    <xf numFmtId="0" fontId="2" fillId="0" borderId="0" xfId="0" applyFont="1" applyFill="1" applyBorder="1"/>
    <xf numFmtId="40" fontId="2" fillId="0" borderId="0" xfId="0" applyNumberFormat="1" applyFont="1" applyFill="1" applyBorder="1" applyAlignment="1" applyProtection="1">
      <alignment wrapText="1"/>
      <protection locked="0"/>
    </xf>
    <xf numFmtId="40" fontId="4" fillId="0" borderId="38" xfId="0" applyNumberFormat="1" applyFont="1" applyFill="1" applyBorder="1" applyAlignment="1" applyProtection="1">
      <alignment wrapText="1"/>
      <protection locked="0"/>
    </xf>
    <xf numFmtId="40" fontId="4" fillId="0" borderId="34" xfId="0" applyNumberFormat="1" applyFont="1" applyFill="1" applyBorder="1" applyAlignment="1" applyProtection="1">
      <alignment wrapText="1"/>
      <protection locked="0"/>
    </xf>
    <xf numFmtId="0" fontId="2" fillId="0" borderId="54" xfId="0" applyFont="1" applyFill="1" applyBorder="1" applyAlignment="1">
      <alignment wrapText="1"/>
    </xf>
    <xf numFmtId="0" fontId="2" fillId="0" borderId="52" xfId="0" applyFont="1" applyFill="1" applyBorder="1"/>
    <xf numFmtId="0" fontId="26" fillId="0" borderId="0" xfId="0" applyFont="1" applyAlignment="1">
      <alignment horizontal="right"/>
    </xf>
    <xf numFmtId="0" fontId="26" fillId="0" borderId="0" xfId="0" applyFont="1" applyFill="1" applyAlignment="1">
      <alignment horizontal="right"/>
    </xf>
    <xf numFmtId="40" fontId="31" fillId="0" borderId="15" xfId="0" applyNumberFormat="1" applyFont="1" applyFill="1" applyBorder="1" applyAlignment="1" applyProtection="1">
      <alignment wrapText="1"/>
      <protection locked="0"/>
    </xf>
    <xf numFmtId="40" fontId="31" fillId="0" borderId="18" xfId="0" applyNumberFormat="1" applyFont="1" applyFill="1" applyBorder="1" applyAlignment="1" applyProtection="1">
      <alignment wrapText="1"/>
      <protection locked="0"/>
    </xf>
    <xf numFmtId="40" fontId="30" fillId="0" borderId="17" xfId="0" applyNumberFormat="1" applyFont="1" applyFill="1" applyBorder="1" applyAlignment="1" applyProtection="1">
      <alignment wrapText="1"/>
      <protection locked="0"/>
    </xf>
    <xf numFmtId="40" fontId="2" fillId="0" borderId="13" xfId="0" applyNumberFormat="1" applyFont="1" applyFill="1" applyBorder="1" applyAlignment="1" applyProtection="1">
      <alignment wrapText="1"/>
      <protection locked="0"/>
    </xf>
    <xf numFmtId="40" fontId="2" fillId="0" borderId="21" xfId="0" applyNumberFormat="1" applyFont="1" applyFill="1" applyBorder="1" applyAlignment="1" applyProtection="1">
      <alignment wrapText="1"/>
      <protection locked="0"/>
    </xf>
    <xf numFmtId="4" fontId="14" fillId="2" borderId="20" xfId="0" applyNumberFormat="1" applyFont="1" applyFill="1" applyBorder="1" applyAlignment="1" applyProtection="1"/>
    <xf numFmtId="0" fontId="4" fillId="0" borderId="0" xfId="0" applyFont="1" applyAlignment="1">
      <alignment horizontal="left"/>
    </xf>
    <xf numFmtId="0" fontId="0" fillId="0" borderId="0" xfId="0" applyAlignment="1"/>
    <xf numFmtId="0" fontId="12" fillId="0" borderId="0" xfId="0" applyFont="1" applyAlignment="1">
      <alignment horizontal="left" wrapText="1"/>
    </xf>
    <xf numFmtId="0" fontId="3" fillId="0" borderId="0" xfId="0" applyFont="1" applyAlignment="1">
      <alignment wrapText="1"/>
    </xf>
    <xf numFmtId="0" fontId="2" fillId="0" borderId="0" xfId="0" applyFont="1" applyAlignment="1">
      <alignment horizontal="center"/>
    </xf>
    <xf numFmtId="0" fontId="1" fillId="0" borderId="0" xfId="0" applyFont="1" applyFill="1" applyAlignment="1">
      <alignment horizontal="left"/>
    </xf>
    <xf numFmtId="0" fontId="0" fillId="0" borderId="0" xfId="0" applyFill="1" applyAlignment="1"/>
    <xf numFmtId="0" fontId="4" fillId="0" borderId="0" xfId="0" applyFont="1" applyAlignment="1">
      <alignment horizontal="left" wrapText="1"/>
    </xf>
    <xf numFmtId="0" fontId="0" fillId="0" borderId="0" xfId="0" applyAlignment="1">
      <alignment wrapText="1"/>
    </xf>
    <xf numFmtId="0" fontId="11" fillId="0" borderId="0" xfId="1" applyAlignment="1" applyProtection="1"/>
    <xf numFmtId="0" fontId="18" fillId="0" borderId="0" xfId="0" applyFont="1" applyAlignment="1"/>
    <xf numFmtId="0" fontId="0" fillId="0" borderId="0" xfId="0" applyAlignment="1">
      <alignment horizontal="left" wrapText="1"/>
    </xf>
    <xf numFmtId="0" fontId="0" fillId="5" borderId="0" xfId="0" applyFill="1" applyAlignment="1">
      <alignment horizontal="left"/>
    </xf>
    <xf numFmtId="0" fontId="1" fillId="5" borderId="0" xfId="0" applyFont="1" applyFill="1" applyAlignment="1"/>
    <xf numFmtId="0" fontId="0" fillId="5" borderId="0" xfId="0" applyFill="1" applyAlignment="1"/>
    <xf numFmtId="0" fontId="18" fillId="5" borderId="0" xfId="0" applyFont="1" applyFill="1" applyAlignment="1"/>
    <xf numFmtId="0" fontId="11" fillId="5" borderId="0" xfId="1" applyFill="1" applyAlignment="1" applyProtection="1"/>
    <xf numFmtId="0" fontId="18"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xf numFmtId="0" fontId="14" fillId="0" borderId="39" xfId="0" applyFont="1" applyBorder="1" applyAlignment="1" applyProtection="1">
      <alignment horizontal="center" wrapText="1"/>
    </xf>
    <xf numFmtId="0" fontId="14" fillId="0" borderId="40"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9" xfId="0" applyFont="1" applyBorder="1" applyAlignment="1" applyProtection="1">
      <alignment horizontal="center"/>
    </xf>
    <xf numFmtId="0" fontId="14" fillId="0" borderId="40" xfId="0" applyFont="1" applyBorder="1" applyAlignment="1" applyProtection="1">
      <alignment horizontal="center"/>
    </xf>
    <xf numFmtId="0" fontId="14" fillId="0" borderId="37" xfId="0" applyFont="1" applyBorder="1" applyAlignment="1" applyProtection="1">
      <alignment horizontal="center"/>
    </xf>
    <xf numFmtId="0" fontId="14" fillId="0" borderId="0" xfId="0" applyFont="1" applyFill="1" applyAlignment="1" applyProtection="1">
      <alignment horizontal="left" wrapText="1"/>
    </xf>
    <xf numFmtId="0" fontId="14" fillId="0" borderId="0" xfId="0" applyFont="1" applyAlignment="1" applyProtection="1">
      <alignment horizontal="left" wrapText="1"/>
    </xf>
    <xf numFmtId="0" fontId="1" fillId="0" borderId="0" xfId="0" applyFont="1" applyAlignment="1">
      <alignment horizontal="left" vertical="center" wrapText="1"/>
    </xf>
    <xf numFmtId="0" fontId="1" fillId="0" borderId="0" xfId="0" applyFont="1" applyFill="1" applyBorder="1" applyAlignment="1"/>
    <xf numFmtId="0" fontId="0" fillId="0" borderId="0" xfId="0" applyFill="1" applyBorder="1" applyAlignment="1"/>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Border="1" applyAlignment="1"/>
    <xf numFmtId="0" fontId="0" fillId="0" borderId="5" xfId="0" applyFill="1" applyBorder="1" applyAlignment="1"/>
    <xf numFmtId="0" fontId="0" fillId="0" borderId="44" xfId="0" applyFill="1" applyBorder="1" applyAlignment="1"/>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44" xfId="0" applyBorder="1" applyAlignment="1"/>
    <xf numFmtId="0" fontId="0" fillId="0" borderId="5" xfId="0" applyBorder="1" applyAlignment="1"/>
    <xf numFmtId="40" fontId="2" fillId="0" borderId="48" xfId="0" applyNumberFormat="1" applyFont="1" applyFill="1" applyBorder="1" applyAlignment="1">
      <alignment wrapText="1"/>
    </xf>
    <xf numFmtId="40" fontId="0" fillId="0" borderId="49" xfId="0" applyNumberFormat="1" applyFill="1" applyBorder="1" applyAlignment="1">
      <alignment wrapText="1"/>
    </xf>
    <xf numFmtId="40" fontId="0" fillId="0" borderId="42" xfId="0" applyNumberFormat="1" applyFill="1" applyBorder="1" applyAlignment="1">
      <alignment wrapText="1"/>
    </xf>
    <xf numFmtId="40" fontId="2" fillId="0" borderId="31" xfId="0" applyNumberFormat="1" applyFont="1" applyBorder="1" applyAlignment="1">
      <alignment wrapText="1"/>
    </xf>
    <xf numFmtId="40" fontId="0" fillId="0" borderId="50" xfId="0" applyNumberFormat="1" applyBorder="1" applyAlignment="1">
      <alignment wrapText="1"/>
    </xf>
    <xf numFmtId="40" fontId="0" fillId="0" borderId="26" xfId="0" applyNumberFormat="1" applyBorder="1" applyAlignment="1">
      <alignment wrapText="1"/>
    </xf>
    <xf numFmtId="40" fontId="9" fillId="0" borderId="51"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58" xfId="0" applyNumberFormat="1" applyBorder="1" applyAlignment="1" applyProtection="1">
      <alignment wrapText="1"/>
      <protection locked="0"/>
    </xf>
    <xf numFmtId="0" fontId="2" fillId="0" borderId="5" xfId="0" applyFont="1" applyBorder="1" applyAlignment="1">
      <alignment horizontal="center"/>
    </xf>
    <xf numFmtId="0" fontId="0" fillId="0" borderId="5" xfId="0" applyBorder="1" applyAlignment="1">
      <alignment horizontal="center"/>
    </xf>
    <xf numFmtId="40" fontId="9" fillId="0" borderId="34"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56" xfId="0" applyNumberFormat="1" applyBorder="1" applyAlignment="1" applyProtection="1">
      <alignment wrapText="1"/>
      <protection locked="0"/>
    </xf>
    <xf numFmtId="40" fontId="9" fillId="0" borderId="30" xfId="0" applyNumberFormat="1" applyFont="1" applyBorder="1" applyAlignment="1" applyProtection="1">
      <alignment wrapText="1"/>
      <protection locked="0"/>
    </xf>
    <xf numFmtId="40" fontId="0" fillId="0" borderId="46" xfId="0" applyNumberFormat="1" applyBorder="1" applyAlignment="1" applyProtection="1">
      <alignment wrapText="1"/>
      <protection locked="0"/>
    </xf>
    <xf numFmtId="40" fontId="0" fillId="0" borderId="55" xfId="0" applyNumberFormat="1" applyBorder="1" applyAlignment="1" applyProtection="1">
      <alignment wrapText="1"/>
      <protection locked="0"/>
    </xf>
    <xf numFmtId="0" fontId="1" fillId="0" borderId="5" xfId="0" applyFont="1" applyFill="1"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3" fillId="3" borderId="41" xfId="0" applyFont="1" applyFill="1" applyBorder="1" applyAlignment="1">
      <alignment horizontal="center"/>
    </xf>
    <xf numFmtId="0" fontId="23" fillId="3" borderId="42"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0" fillId="0" borderId="3" xfId="0" applyBorder="1" applyAlignment="1">
      <alignment horizontal="left"/>
    </xf>
    <xf numFmtId="0" fontId="0" fillId="0" borderId="9" xfId="0" applyBorder="1" applyAlignment="1">
      <alignment horizontal="left"/>
    </xf>
    <xf numFmtId="40" fontId="9" fillId="0" borderId="30" xfId="0" applyNumberFormat="1" applyFont="1" applyFill="1" applyBorder="1" applyAlignment="1" applyProtection="1">
      <alignment wrapText="1"/>
      <protection locked="0"/>
    </xf>
    <xf numFmtId="40" fontId="0" fillId="0" borderId="46" xfId="0" applyNumberFormat="1" applyFill="1" applyBorder="1" applyAlignment="1" applyProtection="1">
      <alignment wrapText="1"/>
      <protection locked="0"/>
    </xf>
    <xf numFmtId="40" fontId="0" fillId="0" borderId="55" xfId="0" applyNumberFormat="1" applyFill="1" applyBorder="1" applyAlignment="1" applyProtection="1">
      <alignment wrapText="1"/>
      <protection locked="0"/>
    </xf>
    <xf numFmtId="40" fontId="9" fillId="0" borderId="47" xfId="0" applyNumberFormat="1" applyFont="1" applyBorder="1" applyAlignment="1" applyProtection="1">
      <alignment wrapText="1"/>
      <protection locked="0"/>
    </xf>
    <xf numFmtId="40" fontId="0" fillId="0" borderId="29" xfId="0" applyNumberFormat="1" applyBorder="1" applyAlignment="1" applyProtection="1">
      <alignment wrapText="1"/>
      <protection locked="0"/>
    </xf>
    <xf numFmtId="40" fontId="0" fillId="0" borderId="57" xfId="0" applyNumberFormat="1" applyBorder="1" applyAlignment="1" applyProtection="1">
      <alignment wrapText="1"/>
      <protection locked="0"/>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0" fillId="0" borderId="0" xfId="0" applyNumberFormat="1" applyAlignment="1">
      <alignment horizontal="right" wrapText="1"/>
    </xf>
    <xf numFmtId="0" fontId="6" fillId="0" borderId="0" xfId="0" applyFont="1" applyAlignment="1">
      <alignment horizontal="center"/>
    </xf>
    <xf numFmtId="0" fontId="0" fillId="0" borderId="0" xfId="0" applyAlignment="1">
      <alignment horizontal="center"/>
    </xf>
    <xf numFmtId="0" fontId="0" fillId="0" borderId="0" xfId="0" applyNumberFormat="1" applyAlignment="1">
      <alignment horizontal="center" wrapText="1"/>
    </xf>
    <xf numFmtId="0" fontId="0" fillId="0" borderId="0" xfId="0" applyNumberFormat="1" applyAlignment="1" applyProtection="1">
      <alignment wrapText="1"/>
      <protection locked="0"/>
    </xf>
    <xf numFmtId="0" fontId="0" fillId="0" borderId="0" xfId="0" applyAlignment="1" applyProtection="1">
      <alignment wrapText="1"/>
      <protection locked="0"/>
    </xf>
    <xf numFmtId="0" fontId="9" fillId="0" borderId="0" xfId="0" applyNumberFormat="1" applyFont="1" applyAlignment="1" applyProtection="1">
      <alignment wrapText="1"/>
      <protection locked="0"/>
    </xf>
    <xf numFmtId="4" fontId="0" fillId="0" borderId="0" xfId="0" applyNumberFormat="1" applyAlignment="1">
      <alignment horizontal="center" wrapText="1"/>
    </xf>
    <xf numFmtId="4" fontId="0" fillId="0" borderId="0" xfId="0" applyNumberFormat="1" applyAlignment="1">
      <alignment wrapText="1"/>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5" dropStyle="combo" dx="22" fmlaLink="Data!$A$1" fmlaRange="Data!$B$2:$B$426" noThreeD="1" sel="1" val="0"/>
</file>

<file path=xl/ctrlProps/ctrlProp2.xml><?xml version="1.0" encoding="utf-8"?>
<formControlPr xmlns="http://schemas.microsoft.com/office/spreadsheetml/2009/9/main" objectType="Drop" dropLines="15" dropStyle="combo" dx="22" fmlaLink="Data!$A$1" fmlaRange="Data!$A$2:$A$426"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85726</xdr:colOff>
      <xdr:row>0</xdr:row>
      <xdr:rowOff>136525</xdr:rowOff>
    </xdr:from>
    <xdr:to>
      <xdr:col>8</xdr:col>
      <xdr:colOff>561976</xdr:colOff>
      <xdr:row>53</xdr:row>
      <xdr:rowOff>79375</xdr:rowOff>
    </xdr:to>
    <xdr:sp macro="" textlink="">
      <xdr:nvSpPr>
        <xdr:cNvPr id="3" name="TextBox 2"/>
        <xdr:cNvSpPr txBox="1"/>
      </xdr:nvSpPr>
      <xdr:spPr>
        <a:xfrm>
          <a:off x="85726" y="136525"/>
          <a:ext cx="5734050" cy="852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School District Budget</a:t>
          </a:r>
          <a:endParaRPr lang="en-US" sz="1100">
            <a:solidFill>
              <a:schemeClr val="dk1"/>
            </a:solidFill>
            <a:latin typeface="+mn-lt"/>
            <a:ea typeface="+mn-ea"/>
            <a:cs typeface="+mn-cs"/>
          </a:endParaRPr>
        </a:p>
        <a:p>
          <a:pPr algn="ctr"/>
          <a:r>
            <a:rPr lang="en-US" sz="1100" b="1">
              <a:solidFill>
                <a:schemeClr val="dk1"/>
              </a:solidFill>
              <a:latin typeface="+mn-lt"/>
              <a:ea typeface="+mn-ea"/>
              <a:cs typeface="+mn-cs"/>
            </a:rPr>
            <a:t>School District Budget:  Hearing and Adoption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procedures which common, union high, and unified school districts should follow in formulating a budget, holding a public hearing, and adopting a budget are set forth in s. 65.90, Wis. Stats. </a:t>
          </a:r>
          <a:r>
            <a:rPr lang="en-US" sz="1100" u="sng">
              <a:solidFill>
                <a:schemeClr val="dk1"/>
              </a:solidFill>
              <a:latin typeface="+mn-lt"/>
              <a:ea typeface="+mn-ea"/>
              <a:cs typeface="+mn-cs"/>
            </a:rPr>
            <a:t>www.legis.state.wi.us/rsb/stats.html</a:t>
          </a:r>
          <a:r>
            <a:rPr lang="en-US" sz="1100">
              <a:solidFill>
                <a:schemeClr val="dk1"/>
              </a:solidFill>
              <a:latin typeface="+mn-lt"/>
              <a:ea typeface="+mn-ea"/>
              <a:cs typeface="+mn-cs"/>
            </a:rPr>
            <a:t>.  The steps involved in these required procedures are summarized as follows.</a:t>
          </a:r>
        </a:p>
        <a:p>
          <a:r>
            <a:rPr lang="en-US" sz="1100">
              <a:solidFill>
                <a:schemeClr val="dk1"/>
              </a:solidFill>
              <a:latin typeface="+mn-lt"/>
              <a:ea typeface="+mn-ea"/>
              <a:cs typeface="+mn-cs"/>
            </a:rPr>
            <a:t> </a:t>
          </a:r>
        </a:p>
        <a:p>
          <a:r>
            <a:rPr lang="en-US" sz="1100">
              <a:solidFill>
                <a:schemeClr val="dk1"/>
              </a:solidFill>
              <a:latin typeface="+mn-lt"/>
              <a:ea typeface="+mn-ea"/>
              <a:cs typeface="+mn-cs"/>
            </a:rPr>
            <a:t>1.  The staff and school board create a proposed budget that identifies revenues, expenditures, and fund balances for the budgeted year in addition to the two fiscal years proceeding the budgeted fiscal year.  Budget detail is based upon the Wisconsin Uniform Financial Reporting Requirements (WUFAR) hierarchy of accounts. (see “Budget Adoption Format”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2.  A class 1 notice (one publication) is published which contains a summary of the proposed budget described in #1 above, notice of where the detailed budget may be examined, and notice of the time and place of the public hearing.  Common and union high school districts must hold the budget hearing at the time and place of the annual meeting. (see “Budget Publication Format” worksheet and “Sample Public Hearing Notices” worksheet in the Budget Hearing and Adoption Workbook)</a:t>
          </a:r>
        </a:p>
        <a:p>
          <a:r>
            <a:rPr lang="en-US" sz="1100">
              <a:solidFill>
                <a:schemeClr val="dk1"/>
              </a:solidFill>
              <a:latin typeface="+mn-lt"/>
              <a:ea typeface="+mn-ea"/>
              <a:cs typeface="+mn-cs"/>
            </a:rPr>
            <a:t> </a:t>
          </a:r>
        </a:p>
        <a:p>
          <a:r>
            <a:rPr lang="en-US" sz="1100">
              <a:solidFill>
                <a:schemeClr val="dk1"/>
              </a:solidFill>
              <a:latin typeface="+mn-lt"/>
              <a:ea typeface="+mn-ea"/>
              <a:cs typeface="+mn-cs"/>
            </a:rPr>
            <a:t>3. The public hearing is held, at which time, residents of the district have an opportunity to comment on the proposed budget. (see “Budget Adoption Format” worksheet in the Budget Hearing and Adoption Workbook)</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Following the budget hearing, the electors at the annual meeting of common and union high school districts have the power to vote a tax for the purposes set forth in Section 120.10 (6) – (11).  (The school board of a unified school district has the power to vote the tax.)</a:t>
          </a:r>
          <a:endParaRPr lang="en-US" sz="1100">
            <a:solidFill>
              <a:schemeClr val="dk1"/>
            </a:solidFill>
            <a:latin typeface="+mn-lt"/>
            <a:ea typeface="+mn-ea"/>
            <a:cs typeface="+mn-cs"/>
          </a:endParaRPr>
        </a:p>
        <a:p>
          <a:r>
            <a:rPr lang="en-US" sz="1100" b="1" i="1">
              <a:solidFill>
                <a:schemeClr val="dk1"/>
              </a:solidFill>
              <a:latin typeface="+mn-lt"/>
              <a:ea typeface="+mn-ea"/>
              <a:cs typeface="+mn-cs"/>
            </a:rPr>
            <a:t> </a:t>
          </a:r>
          <a:endParaRPr lang="en-US" sz="1100">
            <a:solidFill>
              <a:schemeClr val="dk1"/>
            </a:solidFill>
            <a:latin typeface="+mn-lt"/>
            <a:ea typeface="+mn-ea"/>
            <a:cs typeface="+mn-cs"/>
          </a:endParaRPr>
        </a:p>
        <a:p>
          <a:r>
            <a:rPr lang="en-US" sz="1100" b="1" i="1">
              <a:solidFill>
                <a:schemeClr val="dk1"/>
              </a:solidFill>
              <a:latin typeface="+mn-lt"/>
              <a:ea typeface="+mn-ea"/>
              <a:cs typeface="+mn-cs"/>
            </a:rPr>
            <a:t>Section 120.12(3)(a) and (c) require that on or before November 1, a school board must determine if the tax voted at the annual meeting is sufficient to operate and maintain the schools for the school year.  If the amount so determined is not sufficient, the school board shall raise the tax.  The board may lower the tax if the amount so determined exceeds requirements.  The tax levy shall not exceed limits established by Section 121.91.   The taxes levied must be certified to municipalities on or before November 10.</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4.  The school board shall adopt an original budget at a school board meeting scheduled after the public hearing and no later than the meeting in which the school board sets the annual tax levy amount.</a:t>
          </a:r>
        </a:p>
        <a:p>
          <a:r>
            <a:rPr lang="en-US" sz="1100">
              <a:solidFill>
                <a:schemeClr val="dk1"/>
              </a:solidFill>
              <a:latin typeface="+mn-lt"/>
              <a:ea typeface="+mn-ea"/>
              <a:cs typeface="+mn-cs"/>
            </a:rPr>
            <a:t> </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54</xdr:row>
          <xdr:rowOff>9525</xdr:rowOff>
        </xdr:from>
        <xdr:to>
          <xdr:col>8</xdr:col>
          <xdr:colOff>228600</xdr:colOff>
          <xdr:row>97</xdr:row>
          <xdr:rowOff>57150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381000</xdr:colOff>
          <xdr:row>56</xdr:row>
          <xdr:rowOff>38100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2305050</xdr:colOff>
          <xdr:row>4</xdr:row>
          <xdr:rowOff>152400</xdr:rowOff>
        </xdr:from>
        <xdr:to>
          <xdr:col>1</xdr:col>
          <xdr:colOff>914400</xdr:colOff>
          <xdr:row>6</xdr:row>
          <xdr:rowOff>28575</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xdr:row>
          <xdr:rowOff>142875</xdr:rowOff>
        </xdr:from>
        <xdr:to>
          <xdr:col>2</xdr:col>
          <xdr:colOff>685800</xdr:colOff>
          <xdr:row>6</xdr:row>
          <xdr:rowOff>19050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ian.Kahl@dpi.wi.gov" TargetMode="External"/><Relationship Id="rId1" Type="http://schemas.openxmlformats.org/officeDocument/2006/relationships/hyperlink" Target="mailto:Derek.Sliter@dpi.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8"/>
  <sheetViews>
    <sheetView showGridLines="0" tabSelected="1" workbookViewId="0">
      <selection sqref="A1:I1"/>
    </sheetView>
  </sheetViews>
  <sheetFormatPr defaultRowHeight="12.75" x14ac:dyDescent="0.2"/>
  <cols>
    <col min="1" max="1" width="9.140625" style="20" customWidth="1"/>
    <col min="9" max="9" width="16" customWidth="1"/>
  </cols>
  <sheetData>
    <row r="1" spans="1:9" x14ac:dyDescent="0.2">
      <c r="A1" s="331" t="s">
        <v>167</v>
      </c>
      <c r="B1" s="331"/>
      <c r="C1" s="331"/>
      <c r="D1" s="331"/>
      <c r="E1" s="331"/>
      <c r="F1" s="331"/>
      <c r="G1" s="331"/>
      <c r="H1" s="331"/>
      <c r="I1" s="331"/>
    </row>
    <row r="2" spans="1:9" x14ac:dyDescent="0.2">
      <c r="A2" s="31"/>
      <c r="B2" s="18"/>
      <c r="C2" s="18"/>
      <c r="D2" s="18"/>
      <c r="E2" s="18"/>
      <c r="F2" s="18"/>
      <c r="G2" s="18"/>
      <c r="H2" s="18"/>
      <c r="I2" s="18"/>
    </row>
    <row r="3" spans="1:9" x14ac:dyDescent="0.2">
      <c r="A3" s="31" t="s">
        <v>169</v>
      </c>
      <c r="B3" s="304" t="s">
        <v>880</v>
      </c>
      <c r="C3" s="18"/>
      <c r="D3" s="18"/>
      <c r="E3" s="18"/>
      <c r="F3" s="18"/>
      <c r="G3" s="18"/>
      <c r="H3" s="18"/>
      <c r="I3" s="18"/>
    </row>
    <row r="4" spans="1:9" x14ac:dyDescent="0.2">
      <c r="A4" s="31" t="s">
        <v>170</v>
      </c>
      <c r="B4" s="327" t="s">
        <v>181</v>
      </c>
      <c r="C4" s="328"/>
      <c r="D4" s="328"/>
      <c r="E4" s="328"/>
      <c r="F4" s="328"/>
      <c r="G4" s="328"/>
      <c r="H4" s="328"/>
      <c r="I4" s="328"/>
    </row>
    <row r="5" spans="1:9" x14ac:dyDescent="0.2">
      <c r="A5" s="31" t="s">
        <v>171</v>
      </c>
      <c r="B5" s="327" t="s">
        <v>182</v>
      </c>
      <c r="C5" s="328"/>
      <c r="D5" s="328"/>
      <c r="E5" s="328"/>
      <c r="F5" s="328"/>
      <c r="G5" s="328"/>
      <c r="H5" s="328"/>
      <c r="I5" s="18"/>
    </row>
    <row r="6" spans="1:9" x14ac:dyDescent="0.2">
      <c r="A6" s="31" t="s">
        <v>172</v>
      </c>
      <c r="B6" s="332" t="s">
        <v>881</v>
      </c>
      <c r="C6" s="333"/>
      <c r="D6" s="333"/>
      <c r="E6" s="333"/>
      <c r="F6" s="333"/>
      <c r="G6" s="333"/>
      <c r="H6" s="333"/>
      <c r="I6" s="333"/>
    </row>
    <row r="7" spans="1:9" x14ac:dyDescent="0.2">
      <c r="A7" s="82"/>
      <c r="B7" s="19"/>
      <c r="C7" s="19"/>
      <c r="D7" s="19"/>
      <c r="E7" s="19"/>
      <c r="F7" s="19"/>
      <c r="G7" s="19"/>
      <c r="H7" s="19"/>
      <c r="I7" s="19"/>
    </row>
    <row r="8" spans="1:9" x14ac:dyDescent="0.2">
      <c r="A8" s="334" t="s">
        <v>179</v>
      </c>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1"/>
      <c r="B11" s="1"/>
      <c r="C11" s="1"/>
      <c r="D11" s="1"/>
      <c r="E11" s="1"/>
      <c r="F11" s="1"/>
      <c r="G11" s="1"/>
      <c r="H11" s="1"/>
      <c r="I11" s="1"/>
    </row>
    <row r="12" spans="1:9" x14ac:dyDescent="0.2">
      <c r="A12" s="327" t="s">
        <v>173</v>
      </c>
      <c r="B12" s="328"/>
      <c r="C12" s="328"/>
      <c r="D12" s="328"/>
      <c r="E12" s="328"/>
      <c r="F12" s="328"/>
      <c r="G12" s="328"/>
      <c r="H12" s="328"/>
      <c r="I12" s="328"/>
    </row>
    <row r="13" spans="1:9" x14ac:dyDescent="0.2">
      <c r="A13" s="327" t="s">
        <v>174</v>
      </c>
      <c r="B13" s="328"/>
      <c r="C13" s="328"/>
      <c r="D13" s="328"/>
      <c r="E13" s="328"/>
      <c r="F13" s="328"/>
      <c r="G13" s="328"/>
      <c r="H13" s="328"/>
      <c r="I13" s="328"/>
    </row>
    <row r="14" spans="1:9" x14ac:dyDescent="0.2">
      <c r="A14" s="327" t="s">
        <v>175</v>
      </c>
      <c r="B14" s="328"/>
      <c r="C14" s="328"/>
      <c r="D14" s="328"/>
      <c r="E14" s="328"/>
      <c r="F14" s="328"/>
      <c r="G14" s="328"/>
      <c r="H14" s="328"/>
      <c r="I14" s="328"/>
    </row>
    <row r="15" spans="1:9" x14ac:dyDescent="0.2">
      <c r="A15" s="327" t="s">
        <v>202</v>
      </c>
      <c r="B15" s="328"/>
      <c r="C15" s="328"/>
      <c r="D15" s="328"/>
      <c r="E15" s="328"/>
      <c r="F15" s="328"/>
      <c r="G15" s="328"/>
      <c r="H15" s="328"/>
      <c r="I15" s="328"/>
    </row>
    <row r="16" spans="1:9" x14ac:dyDescent="0.2">
      <c r="A16" s="82" t="s">
        <v>203</v>
      </c>
      <c r="B16" s="16"/>
      <c r="C16" s="16"/>
      <c r="D16" s="16"/>
      <c r="E16" s="16"/>
      <c r="F16" s="16"/>
      <c r="G16" s="16"/>
      <c r="H16" s="16"/>
      <c r="I16" s="16"/>
    </row>
    <row r="17" spans="1:9" x14ac:dyDescent="0.2">
      <c r="A17" s="82" t="s">
        <v>201</v>
      </c>
      <c r="B17" s="16"/>
      <c r="C17" s="16"/>
      <c r="D17" s="16"/>
      <c r="E17" s="16"/>
      <c r="F17" s="16"/>
      <c r="G17" s="16"/>
      <c r="H17" s="16"/>
      <c r="I17" s="16"/>
    </row>
    <row r="18" spans="1:9" s="168" customFormat="1" x14ac:dyDescent="0.2">
      <c r="A18" s="329" t="s">
        <v>200</v>
      </c>
      <c r="B18" s="330"/>
      <c r="C18" s="330"/>
      <c r="D18" s="330"/>
      <c r="E18" s="330"/>
      <c r="F18" s="330"/>
      <c r="G18" s="330"/>
      <c r="H18" s="330"/>
      <c r="I18" s="330"/>
    </row>
    <row r="19" spans="1:9" s="168" customFormat="1" ht="35.25" customHeight="1" x14ac:dyDescent="0.2">
      <c r="A19" s="330"/>
      <c r="B19" s="330"/>
      <c r="C19" s="330"/>
      <c r="D19" s="330"/>
      <c r="E19" s="330"/>
      <c r="F19" s="330"/>
      <c r="G19" s="330"/>
      <c r="H19" s="330"/>
      <c r="I19" s="330"/>
    </row>
    <row r="20" spans="1:9" ht="6.6" customHeight="1" x14ac:dyDescent="0.2">
      <c r="A20" s="1"/>
      <c r="B20" s="1"/>
      <c r="C20" s="1"/>
      <c r="D20" s="1"/>
      <c r="E20" s="1"/>
      <c r="F20" s="1"/>
      <c r="G20" s="1"/>
      <c r="H20" s="1"/>
      <c r="I20" s="1"/>
    </row>
    <row r="21" spans="1:9" x14ac:dyDescent="0.2">
      <c r="A21" s="346" t="s">
        <v>176</v>
      </c>
      <c r="B21" s="330"/>
      <c r="C21" s="330"/>
      <c r="D21" s="330"/>
      <c r="E21" s="330"/>
      <c r="F21" s="330"/>
      <c r="G21" s="330"/>
      <c r="H21" s="330"/>
      <c r="I21" s="330"/>
    </row>
    <row r="22" spans="1:9" ht="7.9" customHeight="1" x14ac:dyDescent="0.2"/>
    <row r="23" spans="1:9" x14ac:dyDescent="0.2">
      <c r="A23" s="347" t="s">
        <v>177</v>
      </c>
      <c r="B23" s="348"/>
      <c r="C23" s="348"/>
      <c r="D23" s="348"/>
      <c r="E23" s="348"/>
      <c r="F23" s="348"/>
      <c r="G23" s="348"/>
      <c r="H23" s="348"/>
      <c r="I23" s="348"/>
    </row>
    <row r="24" spans="1:9" ht="6" customHeight="1" x14ac:dyDescent="0.2"/>
    <row r="25" spans="1:9" x14ac:dyDescent="0.2">
      <c r="A25" s="338" t="s">
        <v>204</v>
      </c>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9" spans="1:9" x14ac:dyDescent="0.2">
      <c r="A29" s="338" t="s">
        <v>180</v>
      </c>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3" spans="1:9" x14ac:dyDescent="0.2">
      <c r="A33" s="338" t="s">
        <v>205</v>
      </c>
      <c r="B33" s="335"/>
      <c r="C33" s="335"/>
      <c r="D33" s="335"/>
      <c r="E33" s="335"/>
      <c r="F33" s="335"/>
      <c r="G33" s="335"/>
      <c r="H33" s="335"/>
      <c r="I33" s="335"/>
    </row>
    <row r="34" spans="1:9" ht="28.5" customHeight="1" x14ac:dyDescent="0.2">
      <c r="A34" s="335"/>
      <c r="B34" s="335"/>
      <c r="C34" s="335"/>
      <c r="D34" s="335"/>
      <c r="E34" s="335"/>
      <c r="F34" s="335"/>
      <c r="G34" s="335"/>
      <c r="H34" s="335"/>
      <c r="I34" s="335"/>
    </row>
    <row r="36" spans="1:9" x14ac:dyDescent="0.2">
      <c r="A36" s="338" t="s">
        <v>206</v>
      </c>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8" t="s">
        <v>207</v>
      </c>
      <c r="B38" s="335"/>
      <c r="C38" s="335"/>
      <c r="D38" s="335"/>
      <c r="E38" s="335"/>
      <c r="F38" s="335"/>
      <c r="G38" s="335"/>
      <c r="H38" s="335"/>
      <c r="I38" s="335"/>
    </row>
    <row r="39" spans="1:9" x14ac:dyDescent="0.2">
      <c r="A39" s="335"/>
      <c r="B39" s="335"/>
      <c r="C39" s="335"/>
      <c r="D39" s="335"/>
      <c r="E39" s="335"/>
      <c r="F39" s="335"/>
      <c r="G39" s="335"/>
      <c r="H39" s="335"/>
      <c r="I39" s="335"/>
    </row>
    <row r="40" spans="1:9" x14ac:dyDescent="0.2">
      <c r="A40" s="335"/>
      <c r="B40" s="335"/>
      <c r="C40" s="335"/>
      <c r="D40" s="335"/>
      <c r="E40" s="335"/>
      <c r="F40" s="335"/>
      <c r="G40" s="335"/>
      <c r="H40" s="335"/>
      <c r="I40" s="335"/>
    </row>
    <row r="41" spans="1:9" x14ac:dyDescent="0.2">
      <c r="A41" s="335"/>
      <c r="B41" s="335"/>
      <c r="C41" s="335"/>
      <c r="D41" s="335"/>
      <c r="E41" s="335"/>
      <c r="F41" s="335"/>
      <c r="G41" s="335"/>
      <c r="H41" s="335"/>
      <c r="I41" s="335"/>
    </row>
    <row r="42" spans="1:9" x14ac:dyDescent="0.2">
      <c r="A42" s="1"/>
      <c r="B42" s="1"/>
      <c r="C42" s="1"/>
      <c r="D42" s="1"/>
      <c r="E42" s="1"/>
      <c r="F42" s="1"/>
      <c r="G42" s="1"/>
      <c r="H42" s="1"/>
      <c r="I42" s="1"/>
    </row>
    <row r="43" spans="1:9" x14ac:dyDescent="0.2">
      <c r="A43" s="20" t="s">
        <v>208</v>
      </c>
      <c r="B43" s="1"/>
      <c r="C43" s="1"/>
      <c r="D43" s="1"/>
      <c r="E43" s="1"/>
      <c r="F43" s="1"/>
      <c r="G43" s="1"/>
      <c r="H43" s="1"/>
      <c r="I43" s="1"/>
    </row>
    <row r="44" spans="1:9" x14ac:dyDescent="0.2">
      <c r="A44" s="20" t="s">
        <v>210</v>
      </c>
      <c r="B44" s="1"/>
      <c r="C44" s="1"/>
      <c r="D44" s="1"/>
      <c r="E44" s="1"/>
      <c r="F44" s="1"/>
      <c r="G44" s="1"/>
      <c r="H44" s="1"/>
      <c r="I44" s="1"/>
    </row>
    <row r="45" spans="1:9" x14ac:dyDescent="0.2">
      <c r="A45" s="20" t="s">
        <v>209</v>
      </c>
      <c r="B45" s="1"/>
      <c r="C45" s="1"/>
      <c r="D45" s="1"/>
      <c r="E45" s="1"/>
      <c r="F45" s="1"/>
      <c r="G45" s="1"/>
      <c r="H45" s="1"/>
      <c r="I45" s="1"/>
    </row>
    <row r="47" spans="1:9" x14ac:dyDescent="0.2">
      <c r="A47" s="345" t="s">
        <v>178</v>
      </c>
      <c r="B47" s="335"/>
      <c r="C47" s="335"/>
      <c r="D47" s="335"/>
      <c r="E47" s="335"/>
      <c r="F47" s="335"/>
      <c r="G47" s="335"/>
      <c r="H47" s="335"/>
      <c r="I47" s="335"/>
    </row>
    <row r="48" spans="1:9" x14ac:dyDescent="0.2">
      <c r="A48" s="335"/>
      <c r="B48" s="335"/>
      <c r="C48" s="335"/>
      <c r="D48" s="335"/>
      <c r="E48" s="335"/>
      <c r="F48" s="335"/>
      <c r="G48" s="335"/>
      <c r="H48" s="335"/>
      <c r="I48" s="335"/>
    </row>
    <row r="49" spans="1:9" x14ac:dyDescent="0.2">
      <c r="A49" s="335"/>
      <c r="B49" s="335"/>
      <c r="C49" s="335"/>
      <c r="D49" s="335"/>
      <c r="E49" s="335"/>
      <c r="F49" s="335"/>
      <c r="G49" s="335"/>
      <c r="H49" s="335"/>
      <c r="I49" s="335"/>
    </row>
    <row r="51" spans="1:9" x14ac:dyDescent="0.2">
      <c r="A51" s="338" t="s">
        <v>221</v>
      </c>
      <c r="B51" s="335"/>
      <c r="C51" s="335"/>
      <c r="D51" s="335"/>
      <c r="E51" s="335"/>
      <c r="F51" s="335"/>
      <c r="G51" s="335"/>
      <c r="H51" s="335"/>
      <c r="I51" s="335"/>
    </row>
    <row r="52" spans="1:9" x14ac:dyDescent="0.2">
      <c r="A52" s="335"/>
      <c r="B52" s="335"/>
      <c r="C52" s="335"/>
      <c r="D52" s="335"/>
      <c r="E52" s="335"/>
      <c r="F52" s="335"/>
      <c r="G52" s="335"/>
      <c r="H52" s="335"/>
      <c r="I52" s="335"/>
    </row>
    <row r="54" spans="1:9" s="200" customFormat="1" x14ac:dyDescent="0.2">
      <c r="A54" s="339" t="s">
        <v>906</v>
      </c>
      <c r="B54" s="340"/>
      <c r="C54" s="305" t="s">
        <v>907</v>
      </c>
      <c r="D54" s="305"/>
      <c r="E54" s="343" t="s">
        <v>905</v>
      </c>
      <c r="F54" s="342"/>
      <c r="G54" s="342"/>
    </row>
    <row r="55" spans="1:9" s="200" customFormat="1" x14ac:dyDescent="0.2">
      <c r="A55" s="306" t="s">
        <v>228</v>
      </c>
      <c r="B55" s="307"/>
      <c r="C55" s="341" t="s">
        <v>229</v>
      </c>
      <c r="D55" s="342"/>
      <c r="E55" s="343" t="s">
        <v>230</v>
      </c>
      <c r="F55" s="342"/>
      <c r="G55" s="342"/>
    </row>
    <row r="56" spans="1:9" s="200" customFormat="1" x14ac:dyDescent="0.2">
      <c r="A56" s="201"/>
      <c r="C56" s="337"/>
      <c r="D56" s="337"/>
      <c r="E56" s="336"/>
      <c r="F56" s="336"/>
      <c r="G56" s="336"/>
    </row>
    <row r="57" spans="1:9" s="200" customFormat="1" x14ac:dyDescent="0.2">
      <c r="A57" s="344"/>
      <c r="B57" s="337"/>
      <c r="C57" s="337"/>
      <c r="D57" s="337"/>
      <c r="E57" s="336"/>
      <c r="F57" s="337"/>
      <c r="G57" s="337"/>
      <c r="H57" s="337"/>
    </row>
    <row r="58" spans="1:9" s="200" customFormat="1" x14ac:dyDescent="0.2"/>
  </sheetData>
  <sheetProtection selectLockedCells="1" selectUnlockedCells="1"/>
  <mergeCells count="28">
    <mergeCell ref="A47:I49"/>
    <mergeCell ref="A21:I21"/>
    <mergeCell ref="A36:I37"/>
    <mergeCell ref="A38:I41"/>
    <mergeCell ref="E54:G54"/>
    <mergeCell ref="A23:I23"/>
    <mergeCell ref="A25:I27"/>
    <mergeCell ref="A29:I31"/>
    <mergeCell ref="A33:I34"/>
    <mergeCell ref="E57:H57"/>
    <mergeCell ref="A51:I52"/>
    <mergeCell ref="A54:B54"/>
    <mergeCell ref="C55:D55"/>
    <mergeCell ref="E55:G55"/>
    <mergeCell ref="C56:D56"/>
    <mergeCell ref="E56:G56"/>
    <mergeCell ref="A57:B57"/>
    <mergeCell ref="C57:D57"/>
    <mergeCell ref="A13:I13"/>
    <mergeCell ref="A14:I14"/>
    <mergeCell ref="A15:I15"/>
    <mergeCell ref="A18:I19"/>
    <mergeCell ref="A1:I1"/>
    <mergeCell ref="A12:I12"/>
    <mergeCell ref="B4:I4"/>
    <mergeCell ref="B5:H5"/>
    <mergeCell ref="B6:I6"/>
    <mergeCell ref="A8:I10"/>
  </mergeCells>
  <phoneticPr fontId="10" type="noConversion"/>
  <hyperlinks>
    <hyperlink ref="E54" r:id="rId1"/>
    <hyperlink ref="E55" r:id="rId2"/>
  </hyperlinks>
  <pageMargins left="0.75" right="0.75" top="0.5" bottom="0.25" header="0.25" footer="0.2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6"/>
  <sheetViews>
    <sheetView workbookViewId="0">
      <pane xSplit="2" ySplit="2" topLeftCell="C3" activePane="bottomRight" state="frozen"/>
      <selection pane="topRight" activeCell="C1" sqref="C1"/>
      <selection pane="bottomLeft" activeCell="A3" sqref="A3"/>
      <selection pane="bottomRight" activeCell="A3" sqref="A3:XFD424"/>
    </sheetView>
  </sheetViews>
  <sheetFormatPr defaultRowHeight="9" x14ac:dyDescent="0.15"/>
  <cols>
    <col min="1" max="1" width="6.28515625" style="290" bestFit="1" customWidth="1"/>
    <col min="2" max="2" width="25.140625" style="290" bestFit="1" customWidth="1"/>
    <col min="3" max="19" width="14.7109375" style="290" bestFit="1" customWidth="1"/>
    <col min="20" max="20" width="16.7109375" style="290" bestFit="1" customWidth="1"/>
    <col min="21" max="21" width="14.7109375" style="290" bestFit="1" customWidth="1"/>
    <col min="22" max="23" width="13.7109375" style="290" bestFit="1" customWidth="1"/>
    <col min="24" max="24" width="14.7109375" style="290" bestFit="1" customWidth="1"/>
    <col min="25" max="25" width="13.7109375" style="290" bestFit="1" customWidth="1"/>
    <col min="26" max="26" width="12" style="290" bestFit="1" customWidth="1"/>
    <col min="27" max="27" width="14.7109375" style="290" bestFit="1" customWidth="1"/>
    <col min="28" max="29" width="13.7109375" style="290" bestFit="1" customWidth="1"/>
    <col min="30" max="30" width="14.7109375" style="290" bestFit="1" customWidth="1"/>
    <col min="31" max="16384" width="9.140625" style="290"/>
  </cols>
  <sheetData>
    <row r="1" spans="1:30" x14ac:dyDescent="0.15">
      <c r="A1" s="288" t="s">
        <v>23</v>
      </c>
      <c r="B1" s="287" t="s">
        <v>261</v>
      </c>
      <c r="C1" s="289" t="s">
        <v>428</v>
      </c>
      <c r="D1" s="289" t="s">
        <v>429</v>
      </c>
      <c r="E1" s="289" t="s">
        <v>452</v>
      </c>
      <c r="F1" s="289" t="s">
        <v>430</v>
      </c>
      <c r="G1" s="289" t="s">
        <v>431</v>
      </c>
      <c r="H1" s="289" t="s">
        <v>432</v>
      </c>
      <c r="I1" s="289" t="s">
        <v>433</v>
      </c>
      <c r="J1" s="289" t="s">
        <v>434</v>
      </c>
      <c r="K1" s="289" t="s">
        <v>453</v>
      </c>
      <c r="L1" s="289" t="s">
        <v>435</v>
      </c>
      <c r="M1" s="289" t="s">
        <v>436</v>
      </c>
      <c r="N1" s="289" t="s">
        <v>437</v>
      </c>
      <c r="O1" s="289" t="s">
        <v>438</v>
      </c>
      <c r="P1" s="289" t="s">
        <v>439</v>
      </c>
      <c r="Q1" s="289" t="s">
        <v>440</v>
      </c>
      <c r="R1" s="289" t="s">
        <v>441</v>
      </c>
      <c r="S1" s="289" t="s">
        <v>442</v>
      </c>
      <c r="T1" s="289" t="s">
        <v>454</v>
      </c>
      <c r="U1" s="289" t="s">
        <v>376</v>
      </c>
      <c r="V1" s="289" t="s">
        <v>443</v>
      </c>
      <c r="W1" s="289" t="s">
        <v>455</v>
      </c>
      <c r="X1" s="289" t="s">
        <v>444</v>
      </c>
      <c r="Y1" s="289" t="s">
        <v>445</v>
      </c>
      <c r="Z1" s="289" t="s">
        <v>446</v>
      </c>
      <c r="AA1" s="289" t="s">
        <v>447</v>
      </c>
      <c r="AB1" s="289" t="s">
        <v>448</v>
      </c>
      <c r="AC1" s="289" t="s">
        <v>449</v>
      </c>
      <c r="AD1" s="289" t="s">
        <v>457</v>
      </c>
    </row>
    <row r="2" spans="1:30" x14ac:dyDescent="0.15">
      <c r="A2" s="291" t="s">
        <v>372</v>
      </c>
      <c r="B2" s="291" t="s">
        <v>373</v>
      </c>
      <c r="C2" s="292" t="s">
        <v>456</v>
      </c>
      <c r="D2" s="292" t="s">
        <v>456</v>
      </c>
      <c r="E2" s="292" t="s">
        <v>456</v>
      </c>
      <c r="F2" s="292" t="s">
        <v>456</v>
      </c>
      <c r="G2" s="292" t="s">
        <v>456</v>
      </c>
      <c r="H2" s="292" t="s">
        <v>456</v>
      </c>
      <c r="I2" s="292" t="s">
        <v>456</v>
      </c>
      <c r="J2" s="292" t="s">
        <v>456</v>
      </c>
      <c r="K2" s="292" t="s">
        <v>456</v>
      </c>
      <c r="L2" s="292" t="s">
        <v>456</v>
      </c>
      <c r="M2" s="292" t="s">
        <v>456</v>
      </c>
      <c r="N2" s="292" t="s">
        <v>456</v>
      </c>
      <c r="O2" s="292" t="s">
        <v>456</v>
      </c>
      <c r="P2" s="292" t="s">
        <v>456</v>
      </c>
      <c r="Q2" s="292" t="s">
        <v>456</v>
      </c>
      <c r="R2" s="292" t="s">
        <v>456</v>
      </c>
      <c r="S2" s="292" t="s">
        <v>456</v>
      </c>
      <c r="T2" s="292" t="s">
        <v>456</v>
      </c>
      <c r="U2" s="292" t="s">
        <v>456</v>
      </c>
      <c r="V2" s="292" t="s">
        <v>456</v>
      </c>
      <c r="W2" s="292" t="s">
        <v>456</v>
      </c>
      <c r="X2" s="292" t="s">
        <v>456</v>
      </c>
      <c r="Y2" s="292" t="s">
        <v>456</v>
      </c>
      <c r="Z2" s="292" t="s">
        <v>456</v>
      </c>
      <c r="AA2" s="292" t="s">
        <v>456</v>
      </c>
      <c r="AB2" s="292" t="s">
        <v>456</v>
      </c>
      <c r="AC2" s="292" t="s">
        <v>456</v>
      </c>
      <c r="AD2" s="292" t="s">
        <v>456</v>
      </c>
    </row>
    <row r="3" spans="1:30" x14ac:dyDescent="0.15">
      <c r="A3" s="287">
        <v>7</v>
      </c>
      <c r="B3" s="287" t="s">
        <v>458</v>
      </c>
      <c r="C3" s="287">
        <v>1574855.3</v>
      </c>
      <c r="D3" s="287">
        <v>0</v>
      </c>
      <c r="E3" s="287">
        <v>0</v>
      </c>
      <c r="F3" s="287">
        <v>0</v>
      </c>
      <c r="G3" s="287">
        <v>0</v>
      </c>
      <c r="H3" s="287">
        <v>0</v>
      </c>
      <c r="I3" s="287">
        <v>0</v>
      </c>
      <c r="J3" s="287">
        <v>0</v>
      </c>
      <c r="K3" s="287">
        <v>0</v>
      </c>
      <c r="L3" s="287">
        <v>0</v>
      </c>
      <c r="M3" s="287">
        <v>0</v>
      </c>
      <c r="N3" s="287">
        <v>0</v>
      </c>
      <c r="O3" s="287">
        <v>0</v>
      </c>
      <c r="P3" s="287">
        <v>0</v>
      </c>
      <c r="Q3" s="287">
        <v>0</v>
      </c>
      <c r="R3" s="287">
        <v>0</v>
      </c>
      <c r="S3" s="287">
        <v>0</v>
      </c>
      <c r="T3" s="287">
        <v>0</v>
      </c>
      <c r="U3" s="287">
        <v>630932.72</v>
      </c>
      <c r="V3" s="287">
        <v>895762.70000000007</v>
      </c>
      <c r="W3" s="287">
        <v>0</v>
      </c>
      <c r="X3" s="287">
        <v>0</v>
      </c>
      <c r="Y3" s="287">
        <v>48159.88</v>
      </c>
      <c r="Z3" s="287">
        <v>0</v>
      </c>
      <c r="AA3" s="287">
        <v>0</v>
      </c>
      <c r="AB3" s="287">
        <v>0</v>
      </c>
      <c r="AC3" s="287">
        <v>0</v>
      </c>
      <c r="AD3" s="287">
        <v>0</v>
      </c>
    </row>
    <row r="4" spans="1:30" x14ac:dyDescent="0.15">
      <c r="A4" s="287">
        <v>14</v>
      </c>
      <c r="B4" s="287" t="s">
        <v>459</v>
      </c>
      <c r="C4" s="287">
        <v>2341013.9</v>
      </c>
      <c r="D4" s="287">
        <v>0</v>
      </c>
      <c r="E4" s="287">
        <v>0</v>
      </c>
      <c r="F4" s="287">
        <v>0</v>
      </c>
      <c r="G4" s="287">
        <v>0</v>
      </c>
      <c r="H4" s="287">
        <v>0</v>
      </c>
      <c r="I4" s="287">
        <v>0</v>
      </c>
      <c r="J4" s="287">
        <v>0</v>
      </c>
      <c r="K4" s="287">
        <v>0</v>
      </c>
      <c r="L4" s="287">
        <v>0</v>
      </c>
      <c r="M4" s="287">
        <v>0</v>
      </c>
      <c r="N4" s="287">
        <v>0</v>
      </c>
      <c r="O4" s="287">
        <v>0</v>
      </c>
      <c r="P4" s="287">
        <v>0</v>
      </c>
      <c r="Q4" s="287">
        <v>0</v>
      </c>
      <c r="R4" s="287">
        <v>0</v>
      </c>
      <c r="S4" s="287">
        <v>0</v>
      </c>
      <c r="T4" s="287">
        <v>0</v>
      </c>
      <c r="U4" s="287">
        <v>2134013.9</v>
      </c>
      <c r="V4" s="287">
        <v>207000</v>
      </c>
      <c r="W4" s="287">
        <v>0</v>
      </c>
      <c r="X4" s="287">
        <v>0</v>
      </c>
      <c r="Y4" s="287">
        <v>0</v>
      </c>
      <c r="Z4" s="287">
        <v>0</v>
      </c>
      <c r="AA4" s="287">
        <v>0</v>
      </c>
      <c r="AB4" s="287">
        <v>0</v>
      </c>
      <c r="AC4" s="287">
        <v>0</v>
      </c>
      <c r="AD4" s="287">
        <v>0</v>
      </c>
    </row>
    <row r="5" spans="1:30" x14ac:dyDescent="0.15">
      <c r="A5" s="287">
        <v>63</v>
      </c>
      <c r="B5" s="287" t="s">
        <v>460</v>
      </c>
      <c r="C5" s="287">
        <v>571581</v>
      </c>
      <c r="D5" s="287">
        <v>0</v>
      </c>
      <c r="E5" s="287">
        <v>0</v>
      </c>
      <c r="F5" s="287">
        <v>0</v>
      </c>
      <c r="G5" s="287">
        <v>0</v>
      </c>
      <c r="H5" s="287">
        <v>0</v>
      </c>
      <c r="I5" s="287">
        <v>0</v>
      </c>
      <c r="J5" s="287">
        <v>0</v>
      </c>
      <c r="K5" s="287">
        <v>0</v>
      </c>
      <c r="L5" s="287">
        <v>0</v>
      </c>
      <c r="M5" s="287">
        <v>0</v>
      </c>
      <c r="N5" s="287">
        <v>0</v>
      </c>
      <c r="O5" s="287">
        <v>0</v>
      </c>
      <c r="P5" s="287">
        <v>0</v>
      </c>
      <c r="Q5" s="287">
        <v>0</v>
      </c>
      <c r="R5" s="287">
        <v>0</v>
      </c>
      <c r="S5" s="287">
        <v>0</v>
      </c>
      <c r="T5" s="287">
        <v>0</v>
      </c>
      <c r="U5" s="287">
        <v>527821</v>
      </c>
      <c r="V5" s="287">
        <v>0</v>
      </c>
      <c r="W5" s="287">
        <v>0</v>
      </c>
      <c r="X5" s="287">
        <v>43760</v>
      </c>
      <c r="Y5" s="287">
        <v>0</v>
      </c>
      <c r="Z5" s="287">
        <v>0</v>
      </c>
      <c r="AA5" s="287">
        <v>0</v>
      </c>
      <c r="AB5" s="287">
        <v>0</v>
      </c>
      <c r="AC5" s="287">
        <v>0</v>
      </c>
      <c r="AD5" s="287">
        <v>0</v>
      </c>
    </row>
    <row r="6" spans="1:30" x14ac:dyDescent="0.15">
      <c r="A6" s="287">
        <v>70</v>
      </c>
      <c r="B6" s="287" t="s">
        <v>461</v>
      </c>
      <c r="C6" s="287">
        <v>744883.71</v>
      </c>
      <c r="D6" s="287">
        <v>0</v>
      </c>
      <c r="E6" s="287">
        <v>0</v>
      </c>
      <c r="F6" s="287">
        <v>0</v>
      </c>
      <c r="G6" s="287">
        <v>0</v>
      </c>
      <c r="H6" s="287">
        <v>0</v>
      </c>
      <c r="I6" s="287">
        <v>0</v>
      </c>
      <c r="J6" s="287">
        <v>0</v>
      </c>
      <c r="K6" s="287">
        <v>0</v>
      </c>
      <c r="L6" s="287">
        <v>0</v>
      </c>
      <c r="M6" s="287">
        <v>0</v>
      </c>
      <c r="N6" s="287">
        <v>0</v>
      </c>
      <c r="O6" s="287">
        <v>0</v>
      </c>
      <c r="P6" s="287">
        <v>0</v>
      </c>
      <c r="Q6" s="287">
        <v>0</v>
      </c>
      <c r="R6" s="287">
        <v>0</v>
      </c>
      <c r="S6" s="287">
        <v>0</v>
      </c>
      <c r="T6" s="287">
        <v>0</v>
      </c>
      <c r="U6" s="287">
        <v>624062.57999999996</v>
      </c>
      <c r="V6" s="287">
        <v>120821.13</v>
      </c>
      <c r="W6" s="287">
        <v>0</v>
      </c>
      <c r="X6" s="287">
        <v>0</v>
      </c>
      <c r="Y6" s="287">
        <v>0</v>
      </c>
      <c r="Z6" s="287">
        <v>0</v>
      </c>
      <c r="AA6" s="287">
        <v>0</v>
      </c>
      <c r="AB6" s="287">
        <v>0</v>
      </c>
      <c r="AC6" s="287">
        <v>0</v>
      </c>
      <c r="AD6" s="287">
        <v>0</v>
      </c>
    </row>
    <row r="7" spans="1:30" x14ac:dyDescent="0.15">
      <c r="A7" s="287">
        <v>84</v>
      </c>
      <c r="B7" s="287" t="s">
        <v>462</v>
      </c>
      <c r="C7" s="287">
        <v>272378.26</v>
      </c>
      <c r="D7" s="287">
        <v>0</v>
      </c>
      <c r="E7" s="287">
        <v>0</v>
      </c>
      <c r="F7" s="287">
        <v>0</v>
      </c>
      <c r="G7" s="287">
        <v>0</v>
      </c>
      <c r="H7" s="287">
        <v>0</v>
      </c>
      <c r="I7" s="287">
        <v>0</v>
      </c>
      <c r="J7" s="287">
        <v>0</v>
      </c>
      <c r="K7" s="287">
        <v>0</v>
      </c>
      <c r="L7" s="287">
        <v>0</v>
      </c>
      <c r="M7" s="287">
        <v>0</v>
      </c>
      <c r="N7" s="287">
        <v>0</v>
      </c>
      <c r="O7" s="287">
        <v>0</v>
      </c>
      <c r="P7" s="287">
        <v>0</v>
      </c>
      <c r="Q7" s="287">
        <v>0</v>
      </c>
      <c r="R7" s="287">
        <v>0</v>
      </c>
      <c r="S7" s="287">
        <v>0</v>
      </c>
      <c r="T7" s="287">
        <v>0</v>
      </c>
      <c r="U7" s="287">
        <v>222623.43</v>
      </c>
      <c r="V7" s="287">
        <v>32527.200000000001</v>
      </c>
      <c r="W7" s="287">
        <v>0</v>
      </c>
      <c r="X7" s="287">
        <v>17227.63</v>
      </c>
      <c r="Y7" s="287">
        <v>0</v>
      </c>
      <c r="Z7" s="287">
        <v>0</v>
      </c>
      <c r="AA7" s="287">
        <v>0</v>
      </c>
      <c r="AB7" s="287">
        <v>0</v>
      </c>
      <c r="AC7" s="287">
        <v>0</v>
      </c>
      <c r="AD7" s="287">
        <v>0</v>
      </c>
    </row>
    <row r="8" spans="1:30" x14ac:dyDescent="0.15">
      <c r="A8" s="287">
        <v>91</v>
      </c>
      <c r="B8" s="287" t="s">
        <v>463</v>
      </c>
      <c r="C8" s="287">
        <v>895035.41</v>
      </c>
      <c r="D8" s="287">
        <v>0</v>
      </c>
      <c r="E8" s="287">
        <v>0</v>
      </c>
      <c r="F8" s="287">
        <v>0</v>
      </c>
      <c r="G8" s="287">
        <v>0</v>
      </c>
      <c r="H8" s="287">
        <v>0</v>
      </c>
      <c r="I8" s="287">
        <v>0</v>
      </c>
      <c r="J8" s="287">
        <v>0</v>
      </c>
      <c r="K8" s="287">
        <v>0</v>
      </c>
      <c r="L8" s="287">
        <v>0</v>
      </c>
      <c r="M8" s="287">
        <v>0</v>
      </c>
      <c r="N8" s="287">
        <v>0</v>
      </c>
      <c r="O8" s="287">
        <v>0</v>
      </c>
      <c r="P8" s="287">
        <v>0</v>
      </c>
      <c r="Q8" s="287">
        <v>0</v>
      </c>
      <c r="R8" s="287">
        <v>0</v>
      </c>
      <c r="S8" s="287">
        <v>0</v>
      </c>
      <c r="T8" s="287">
        <v>0</v>
      </c>
      <c r="U8" s="287">
        <v>574995.87</v>
      </c>
      <c r="V8" s="287">
        <v>200039.54</v>
      </c>
      <c r="W8" s="287">
        <v>120000</v>
      </c>
      <c r="X8" s="287">
        <v>0</v>
      </c>
      <c r="Y8" s="287">
        <v>0</v>
      </c>
      <c r="Z8" s="287">
        <v>0</v>
      </c>
      <c r="AA8" s="287">
        <v>0</v>
      </c>
      <c r="AB8" s="287">
        <v>0</v>
      </c>
      <c r="AC8" s="287">
        <v>0</v>
      </c>
      <c r="AD8" s="287">
        <v>0</v>
      </c>
    </row>
    <row r="9" spans="1:30" x14ac:dyDescent="0.15">
      <c r="A9" s="287">
        <v>105</v>
      </c>
      <c r="B9" s="287" t="s">
        <v>464</v>
      </c>
      <c r="C9" s="287">
        <v>525249.80000000005</v>
      </c>
      <c r="D9" s="287">
        <v>0</v>
      </c>
      <c r="E9" s="287">
        <v>0</v>
      </c>
      <c r="F9" s="287">
        <v>0</v>
      </c>
      <c r="G9" s="287">
        <v>0</v>
      </c>
      <c r="H9" s="287">
        <v>0</v>
      </c>
      <c r="I9" s="287">
        <v>0</v>
      </c>
      <c r="J9" s="287">
        <v>0</v>
      </c>
      <c r="K9" s="287">
        <v>3634</v>
      </c>
      <c r="L9" s="287">
        <v>0</v>
      </c>
      <c r="M9" s="287">
        <v>0</v>
      </c>
      <c r="N9" s="287">
        <v>0</v>
      </c>
      <c r="O9" s="287">
        <v>0</v>
      </c>
      <c r="P9" s="287">
        <v>0</v>
      </c>
      <c r="Q9" s="287">
        <v>0</v>
      </c>
      <c r="R9" s="287">
        <v>0</v>
      </c>
      <c r="S9" s="287">
        <v>0</v>
      </c>
      <c r="T9" s="287">
        <v>0</v>
      </c>
      <c r="U9" s="287">
        <v>454210.49</v>
      </c>
      <c r="V9" s="287">
        <v>65745</v>
      </c>
      <c r="W9" s="287">
        <v>0</v>
      </c>
      <c r="X9" s="287">
        <v>5294.31</v>
      </c>
      <c r="Y9" s="287">
        <v>0</v>
      </c>
      <c r="Z9" s="287">
        <v>3634</v>
      </c>
      <c r="AA9" s="287">
        <v>0</v>
      </c>
      <c r="AB9" s="287">
        <v>0</v>
      </c>
      <c r="AC9" s="287">
        <v>0</v>
      </c>
      <c r="AD9" s="287">
        <v>0</v>
      </c>
    </row>
    <row r="10" spans="1:30" x14ac:dyDescent="0.15">
      <c r="A10" s="287">
        <v>112</v>
      </c>
      <c r="B10" s="287" t="s">
        <v>465</v>
      </c>
      <c r="C10" s="287">
        <v>2072952.48</v>
      </c>
      <c r="D10" s="287">
        <v>0</v>
      </c>
      <c r="E10" s="287">
        <v>0</v>
      </c>
      <c r="F10" s="287">
        <v>0</v>
      </c>
      <c r="G10" s="287">
        <v>0</v>
      </c>
      <c r="H10" s="287">
        <v>0</v>
      </c>
      <c r="I10" s="287">
        <v>0</v>
      </c>
      <c r="J10" s="287">
        <v>0</v>
      </c>
      <c r="K10" s="287">
        <v>0</v>
      </c>
      <c r="L10" s="287">
        <v>0</v>
      </c>
      <c r="M10" s="287">
        <v>0</v>
      </c>
      <c r="N10" s="287">
        <v>0</v>
      </c>
      <c r="O10" s="287">
        <v>0</v>
      </c>
      <c r="P10" s="287">
        <v>0</v>
      </c>
      <c r="Q10" s="287">
        <v>0</v>
      </c>
      <c r="R10" s="287">
        <v>0</v>
      </c>
      <c r="S10" s="287">
        <v>0</v>
      </c>
      <c r="T10" s="287">
        <v>0</v>
      </c>
      <c r="U10" s="287">
        <v>1672952.48</v>
      </c>
      <c r="V10" s="287">
        <v>400000</v>
      </c>
      <c r="W10" s="287">
        <v>0</v>
      </c>
      <c r="X10" s="287">
        <v>0</v>
      </c>
      <c r="Y10" s="287">
        <v>0</v>
      </c>
      <c r="Z10" s="287">
        <v>0</v>
      </c>
      <c r="AA10" s="287">
        <v>0</v>
      </c>
      <c r="AB10" s="287">
        <v>0</v>
      </c>
      <c r="AC10" s="287">
        <v>0</v>
      </c>
      <c r="AD10" s="287">
        <v>0</v>
      </c>
    </row>
    <row r="11" spans="1:30" x14ac:dyDescent="0.15">
      <c r="A11" s="287">
        <v>119</v>
      </c>
      <c r="B11" s="287" t="s">
        <v>466</v>
      </c>
      <c r="C11" s="287">
        <v>1417907.66</v>
      </c>
      <c r="D11" s="287">
        <v>0</v>
      </c>
      <c r="E11" s="287">
        <v>0</v>
      </c>
      <c r="F11" s="287">
        <v>0</v>
      </c>
      <c r="G11" s="287">
        <v>0</v>
      </c>
      <c r="H11" s="287">
        <v>0</v>
      </c>
      <c r="I11" s="287">
        <v>0</v>
      </c>
      <c r="J11" s="287">
        <v>0</v>
      </c>
      <c r="K11" s="287">
        <v>0</v>
      </c>
      <c r="L11" s="287">
        <v>0</v>
      </c>
      <c r="M11" s="287">
        <v>0</v>
      </c>
      <c r="N11" s="287">
        <v>0</v>
      </c>
      <c r="O11" s="287">
        <v>0</v>
      </c>
      <c r="P11" s="287">
        <v>0</v>
      </c>
      <c r="Q11" s="287">
        <v>0</v>
      </c>
      <c r="R11" s="287">
        <v>0</v>
      </c>
      <c r="S11" s="287">
        <v>0</v>
      </c>
      <c r="T11" s="287">
        <v>0</v>
      </c>
      <c r="U11" s="287">
        <v>1417907.66</v>
      </c>
      <c r="V11" s="287">
        <v>0</v>
      </c>
      <c r="W11" s="287">
        <v>0</v>
      </c>
      <c r="X11" s="287">
        <v>0</v>
      </c>
      <c r="Y11" s="287">
        <v>0</v>
      </c>
      <c r="Z11" s="287">
        <v>0</v>
      </c>
      <c r="AA11" s="287">
        <v>0</v>
      </c>
      <c r="AB11" s="287">
        <v>0</v>
      </c>
      <c r="AC11" s="287">
        <v>0</v>
      </c>
      <c r="AD11" s="287">
        <v>0</v>
      </c>
    </row>
    <row r="12" spans="1:30" x14ac:dyDescent="0.15">
      <c r="A12" s="287">
        <v>140</v>
      </c>
      <c r="B12" s="287" t="s">
        <v>468</v>
      </c>
      <c r="C12" s="287">
        <v>2953598.34</v>
      </c>
      <c r="D12" s="287">
        <v>0</v>
      </c>
      <c r="E12" s="287">
        <v>0</v>
      </c>
      <c r="F12" s="287">
        <v>0</v>
      </c>
      <c r="G12" s="287">
        <v>0</v>
      </c>
      <c r="H12" s="287">
        <v>0</v>
      </c>
      <c r="I12" s="287">
        <v>0</v>
      </c>
      <c r="J12" s="287">
        <v>0</v>
      </c>
      <c r="K12" s="287">
        <v>0</v>
      </c>
      <c r="L12" s="287">
        <v>0</v>
      </c>
      <c r="M12" s="287">
        <v>0</v>
      </c>
      <c r="N12" s="287">
        <v>0</v>
      </c>
      <c r="O12" s="287">
        <v>0</v>
      </c>
      <c r="P12" s="287">
        <v>0</v>
      </c>
      <c r="Q12" s="287">
        <v>0</v>
      </c>
      <c r="R12" s="287">
        <v>0</v>
      </c>
      <c r="S12" s="287">
        <v>0</v>
      </c>
      <c r="T12" s="287">
        <v>0</v>
      </c>
      <c r="U12" s="287">
        <v>2753598.34</v>
      </c>
      <c r="V12" s="287">
        <v>0</v>
      </c>
      <c r="W12" s="287">
        <v>200000</v>
      </c>
      <c r="X12" s="287">
        <v>0</v>
      </c>
      <c r="Y12" s="287">
        <v>0</v>
      </c>
      <c r="Z12" s="287">
        <v>0</v>
      </c>
      <c r="AA12" s="287">
        <v>0</v>
      </c>
      <c r="AB12" s="287">
        <v>0</v>
      </c>
      <c r="AC12" s="287">
        <v>0</v>
      </c>
      <c r="AD12" s="287">
        <v>0</v>
      </c>
    </row>
    <row r="13" spans="1:30" x14ac:dyDescent="0.15">
      <c r="A13" s="287">
        <v>147</v>
      </c>
      <c r="B13" s="287" t="s">
        <v>469</v>
      </c>
      <c r="C13" s="287">
        <v>19835462.710000001</v>
      </c>
      <c r="D13" s="287">
        <v>0</v>
      </c>
      <c r="E13" s="287">
        <v>0</v>
      </c>
      <c r="F13" s="287">
        <v>0</v>
      </c>
      <c r="G13" s="287">
        <v>0</v>
      </c>
      <c r="H13" s="287">
        <v>0</v>
      </c>
      <c r="I13" s="287">
        <v>0</v>
      </c>
      <c r="J13" s="287">
        <v>0</v>
      </c>
      <c r="K13" s="287">
        <v>0</v>
      </c>
      <c r="L13" s="287">
        <v>0</v>
      </c>
      <c r="M13" s="287">
        <v>0</v>
      </c>
      <c r="N13" s="287">
        <v>0</v>
      </c>
      <c r="O13" s="287">
        <v>0</v>
      </c>
      <c r="P13" s="287">
        <v>0</v>
      </c>
      <c r="Q13" s="287">
        <v>0</v>
      </c>
      <c r="R13" s="287">
        <v>0</v>
      </c>
      <c r="S13" s="287">
        <v>0</v>
      </c>
      <c r="T13" s="287">
        <v>0</v>
      </c>
      <c r="U13" s="287">
        <v>19817048.710000001</v>
      </c>
      <c r="V13" s="287">
        <v>18414</v>
      </c>
      <c r="W13" s="287">
        <v>0</v>
      </c>
      <c r="X13" s="287">
        <v>0</v>
      </c>
      <c r="Y13" s="287">
        <v>0</v>
      </c>
      <c r="Z13" s="287">
        <v>0</v>
      </c>
      <c r="AA13" s="287">
        <v>0</v>
      </c>
      <c r="AB13" s="287">
        <v>0</v>
      </c>
      <c r="AC13" s="287">
        <v>0</v>
      </c>
      <c r="AD13" s="287">
        <v>0</v>
      </c>
    </row>
    <row r="14" spans="1:30" x14ac:dyDescent="0.15">
      <c r="A14" s="287">
        <v>154</v>
      </c>
      <c r="B14" s="287" t="s">
        <v>470</v>
      </c>
      <c r="C14" s="287">
        <v>1122206.95</v>
      </c>
      <c r="D14" s="287">
        <v>0</v>
      </c>
      <c r="E14" s="287">
        <v>0</v>
      </c>
      <c r="F14" s="287">
        <v>0</v>
      </c>
      <c r="G14" s="287">
        <v>0</v>
      </c>
      <c r="H14" s="287">
        <v>0</v>
      </c>
      <c r="I14" s="287">
        <v>0</v>
      </c>
      <c r="J14" s="287">
        <v>0</v>
      </c>
      <c r="K14" s="287">
        <v>0</v>
      </c>
      <c r="L14" s="287">
        <v>0</v>
      </c>
      <c r="M14" s="287">
        <v>0</v>
      </c>
      <c r="N14" s="287">
        <v>0</v>
      </c>
      <c r="O14" s="287">
        <v>0</v>
      </c>
      <c r="P14" s="287">
        <v>0</v>
      </c>
      <c r="Q14" s="287">
        <v>0</v>
      </c>
      <c r="R14" s="287">
        <v>0</v>
      </c>
      <c r="S14" s="287">
        <v>0</v>
      </c>
      <c r="T14" s="287">
        <v>0</v>
      </c>
      <c r="U14" s="287">
        <v>1068208</v>
      </c>
      <c r="V14" s="287">
        <v>28998.95</v>
      </c>
      <c r="W14" s="287">
        <v>25000</v>
      </c>
      <c r="X14" s="287">
        <v>0</v>
      </c>
      <c r="Y14" s="287">
        <v>0</v>
      </c>
      <c r="Z14" s="287">
        <v>0</v>
      </c>
      <c r="AA14" s="287">
        <v>0</v>
      </c>
      <c r="AB14" s="287">
        <v>0</v>
      </c>
      <c r="AC14" s="287">
        <v>0</v>
      </c>
      <c r="AD14" s="287">
        <v>0</v>
      </c>
    </row>
    <row r="15" spans="1:30" x14ac:dyDescent="0.15">
      <c r="A15" s="287">
        <v>161</v>
      </c>
      <c r="B15" s="287" t="s">
        <v>471</v>
      </c>
      <c r="C15" s="287">
        <v>208082.99</v>
      </c>
      <c r="D15" s="287">
        <v>0</v>
      </c>
      <c r="E15" s="287">
        <v>0</v>
      </c>
      <c r="F15" s="287">
        <v>0</v>
      </c>
      <c r="G15" s="287">
        <v>0</v>
      </c>
      <c r="H15" s="287">
        <v>0</v>
      </c>
      <c r="I15" s="287">
        <v>0</v>
      </c>
      <c r="J15" s="287">
        <v>0</v>
      </c>
      <c r="K15" s="287">
        <v>0</v>
      </c>
      <c r="L15" s="287">
        <v>0</v>
      </c>
      <c r="M15" s="287">
        <v>0</v>
      </c>
      <c r="N15" s="287">
        <v>0</v>
      </c>
      <c r="O15" s="287">
        <v>31311.22</v>
      </c>
      <c r="P15" s="287">
        <v>0</v>
      </c>
      <c r="Q15" s="287">
        <v>0</v>
      </c>
      <c r="R15" s="287">
        <v>0</v>
      </c>
      <c r="S15" s="287">
        <v>0</v>
      </c>
      <c r="T15" s="287">
        <v>0</v>
      </c>
      <c r="U15" s="287">
        <v>191971.99</v>
      </c>
      <c r="V15" s="287">
        <v>0</v>
      </c>
      <c r="W15" s="287">
        <v>0</v>
      </c>
      <c r="X15" s="287">
        <v>16111</v>
      </c>
      <c r="Y15" s="287">
        <v>0</v>
      </c>
      <c r="Z15" s="287">
        <v>0</v>
      </c>
      <c r="AA15" s="287">
        <v>31311.22</v>
      </c>
      <c r="AB15" s="287">
        <v>0</v>
      </c>
      <c r="AC15" s="287">
        <v>0</v>
      </c>
      <c r="AD15" s="287">
        <v>0</v>
      </c>
    </row>
    <row r="16" spans="1:30" x14ac:dyDescent="0.15">
      <c r="A16" s="287">
        <v>2450</v>
      </c>
      <c r="B16" s="287" t="s">
        <v>607</v>
      </c>
      <c r="C16" s="287">
        <v>1730699.68</v>
      </c>
      <c r="D16" s="287">
        <v>0</v>
      </c>
      <c r="E16" s="287">
        <v>0</v>
      </c>
      <c r="F16" s="287">
        <v>0</v>
      </c>
      <c r="G16" s="287">
        <v>0</v>
      </c>
      <c r="H16" s="287">
        <v>0</v>
      </c>
      <c r="I16" s="287">
        <v>0</v>
      </c>
      <c r="J16" s="287">
        <v>0</v>
      </c>
      <c r="K16" s="287">
        <v>0</v>
      </c>
      <c r="L16" s="287">
        <v>4329</v>
      </c>
      <c r="M16" s="287">
        <v>0</v>
      </c>
      <c r="N16" s="287">
        <v>0</v>
      </c>
      <c r="O16" s="287">
        <v>0</v>
      </c>
      <c r="P16" s="287">
        <v>0</v>
      </c>
      <c r="Q16" s="287">
        <v>0</v>
      </c>
      <c r="R16" s="287">
        <v>0</v>
      </c>
      <c r="S16" s="287">
        <v>0</v>
      </c>
      <c r="T16" s="287">
        <v>0</v>
      </c>
      <c r="U16" s="287">
        <v>1612609.68</v>
      </c>
      <c r="V16" s="287">
        <v>117090</v>
      </c>
      <c r="W16" s="287">
        <v>1000</v>
      </c>
      <c r="X16" s="287">
        <v>0</v>
      </c>
      <c r="Y16" s="287">
        <v>0</v>
      </c>
      <c r="Z16" s="287">
        <v>4329</v>
      </c>
      <c r="AA16" s="287">
        <v>0</v>
      </c>
      <c r="AB16" s="287">
        <v>0</v>
      </c>
      <c r="AC16" s="287">
        <v>0</v>
      </c>
      <c r="AD16" s="287">
        <v>0</v>
      </c>
    </row>
    <row r="17" spans="1:30" x14ac:dyDescent="0.15">
      <c r="A17" s="287">
        <v>170</v>
      </c>
      <c r="B17" s="287" t="s">
        <v>472</v>
      </c>
      <c r="C17" s="287">
        <v>2547412.69</v>
      </c>
      <c r="D17" s="287">
        <v>0</v>
      </c>
      <c r="E17" s="287">
        <v>0</v>
      </c>
      <c r="F17" s="287">
        <v>0</v>
      </c>
      <c r="G17" s="287">
        <v>0</v>
      </c>
      <c r="H17" s="287">
        <v>0</v>
      </c>
      <c r="I17" s="287">
        <v>0</v>
      </c>
      <c r="J17" s="287">
        <v>0</v>
      </c>
      <c r="K17" s="287">
        <v>0</v>
      </c>
      <c r="L17" s="287">
        <v>0</v>
      </c>
      <c r="M17" s="287">
        <v>0</v>
      </c>
      <c r="N17" s="287">
        <v>0</v>
      </c>
      <c r="O17" s="287">
        <v>0</v>
      </c>
      <c r="P17" s="287">
        <v>0</v>
      </c>
      <c r="Q17" s="287">
        <v>0</v>
      </c>
      <c r="R17" s="287">
        <v>0</v>
      </c>
      <c r="S17" s="287">
        <v>0</v>
      </c>
      <c r="T17" s="287">
        <v>0</v>
      </c>
      <c r="U17" s="287">
        <v>2222447.8199999998</v>
      </c>
      <c r="V17" s="287">
        <v>202860</v>
      </c>
      <c r="W17" s="287">
        <v>89000</v>
      </c>
      <c r="X17" s="287">
        <v>33104.870000000003</v>
      </c>
      <c r="Y17" s="287">
        <v>0</v>
      </c>
      <c r="Z17" s="287">
        <v>0</v>
      </c>
      <c r="AA17" s="287">
        <v>0</v>
      </c>
      <c r="AB17" s="287">
        <v>0</v>
      </c>
      <c r="AC17" s="287">
        <v>0</v>
      </c>
      <c r="AD17" s="287">
        <v>0</v>
      </c>
    </row>
    <row r="18" spans="1:30" x14ac:dyDescent="0.15">
      <c r="A18" s="287">
        <v>182</v>
      </c>
      <c r="B18" s="287" t="s">
        <v>473</v>
      </c>
      <c r="C18" s="287">
        <v>2749064.88</v>
      </c>
      <c r="D18" s="287">
        <v>0</v>
      </c>
      <c r="E18" s="287">
        <v>0</v>
      </c>
      <c r="F18" s="287">
        <v>0</v>
      </c>
      <c r="G18" s="287">
        <v>0</v>
      </c>
      <c r="H18" s="287">
        <v>0</v>
      </c>
      <c r="I18" s="287">
        <v>0</v>
      </c>
      <c r="J18" s="287">
        <v>0</v>
      </c>
      <c r="K18" s="287">
        <v>0</v>
      </c>
      <c r="L18" s="287">
        <v>0</v>
      </c>
      <c r="M18" s="287">
        <v>0</v>
      </c>
      <c r="N18" s="287">
        <v>0</v>
      </c>
      <c r="O18" s="287">
        <v>0</v>
      </c>
      <c r="P18" s="287">
        <v>0</v>
      </c>
      <c r="Q18" s="287">
        <v>0</v>
      </c>
      <c r="R18" s="287">
        <v>0</v>
      </c>
      <c r="S18" s="287">
        <v>0</v>
      </c>
      <c r="T18" s="287">
        <v>0</v>
      </c>
      <c r="U18" s="287">
        <v>2739064.88</v>
      </c>
      <c r="V18" s="287">
        <v>0</v>
      </c>
      <c r="W18" s="287">
        <v>10000</v>
      </c>
      <c r="X18" s="287">
        <v>0</v>
      </c>
      <c r="Y18" s="287">
        <v>0</v>
      </c>
      <c r="Z18" s="287">
        <v>0</v>
      </c>
      <c r="AA18" s="287">
        <v>0</v>
      </c>
      <c r="AB18" s="287">
        <v>0</v>
      </c>
      <c r="AC18" s="287">
        <v>0</v>
      </c>
      <c r="AD18" s="287">
        <v>0</v>
      </c>
    </row>
    <row r="19" spans="1:30" x14ac:dyDescent="0.15">
      <c r="A19" s="287">
        <v>196</v>
      </c>
      <c r="B19" s="287" t="s">
        <v>474</v>
      </c>
      <c r="C19" s="287">
        <v>568292.93000000005</v>
      </c>
      <c r="D19" s="287">
        <v>0</v>
      </c>
      <c r="E19" s="287">
        <v>0</v>
      </c>
      <c r="F19" s="287">
        <v>0</v>
      </c>
      <c r="G19" s="287">
        <v>0</v>
      </c>
      <c r="H19" s="287">
        <v>0</v>
      </c>
      <c r="I19" s="287">
        <v>0</v>
      </c>
      <c r="J19" s="287">
        <v>0</v>
      </c>
      <c r="K19" s="287">
        <v>0</v>
      </c>
      <c r="L19" s="287">
        <v>0</v>
      </c>
      <c r="M19" s="287">
        <v>0</v>
      </c>
      <c r="N19" s="287">
        <v>0</v>
      </c>
      <c r="O19" s="287">
        <v>0</v>
      </c>
      <c r="P19" s="287">
        <v>0</v>
      </c>
      <c r="Q19" s="287">
        <v>0</v>
      </c>
      <c r="R19" s="287">
        <v>0</v>
      </c>
      <c r="S19" s="287">
        <v>0</v>
      </c>
      <c r="T19" s="287">
        <v>0</v>
      </c>
      <c r="U19" s="287">
        <v>538930.76</v>
      </c>
      <c r="V19" s="287">
        <v>0</v>
      </c>
      <c r="W19" s="287">
        <v>0</v>
      </c>
      <c r="X19" s="287">
        <v>29362.170000000002</v>
      </c>
      <c r="Y19" s="287">
        <v>0</v>
      </c>
      <c r="Z19" s="287">
        <v>0</v>
      </c>
      <c r="AA19" s="287">
        <v>0</v>
      </c>
      <c r="AB19" s="287">
        <v>0</v>
      </c>
      <c r="AC19" s="287">
        <v>0</v>
      </c>
      <c r="AD19" s="287">
        <v>0</v>
      </c>
    </row>
    <row r="20" spans="1:30" x14ac:dyDescent="0.15">
      <c r="A20" s="287">
        <v>203</v>
      </c>
      <c r="B20" s="287" t="s">
        <v>475</v>
      </c>
      <c r="C20" s="287">
        <v>1245873.51</v>
      </c>
      <c r="D20" s="287">
        <v>0</v>
      </c>
      <c r="E20" s="287">
        <v>0</v>
      </c>
      <c r="F20" s="287">
        <v>0</v>
      </c>
      <c r="G20" s="287">
        <v>0</v>
      </c>
      <c r="H20" s="287">
        <v>0</v>
      </c>
      <c r="I20" s="287">
        <v>0</v>
      </c>
      <c r="J20" s="287">
        <v>0</v>
      </c>
      <c r="K20" s="287">
        <v>0</v>
      </c>
      <c r="L20" s="287">
        <v>0</v>
      </c>
      <c r="M20" s="287">
        <v>0</v>
      </c>
      <c r="N20" s="287">
        <v>0</v>
      </c>
      <c r="O20" s="287">
        <v>0</v>
      </c>
      <c r="P20" s="287">
        <v>0</v>
      </c>
      <c r="Q20" s="287">
        <v>0</v>
      </c>
      <c r="R20" s="287">
        <v>0</v>
      </c>
      <c r="S20" s="287">
        <v>0</v>
      </c>
      <c r="T20" s="287">
        <v>0</v>
      </c>
      <c r="U20" s="287">
        <v>780966.01</v>
      </c>
      <c r="V20" s="287">
        <v>64907.5</v>
      </c>
      <c r="W20" s="287">
        <v>400000</v>
      </c>
      <c r="X20" s="287">
        <v>0</v>
      </c>
      <c r="Y20" s="287">
        <v>0</v>
      </c>
      <c r="Z20" s="287">
        <v>0</v>
      </c>
      <c r="AA20" s="287">
        <v>0</v>
      </c>
      <c r="AB20" s="287">
        <v>0</v>
      </c>
      <c r="AC20" s="287">
        <v>0</v>
      </c>
      <c r="AD20" s="287">
        <v>0</v>
      </c>
    </row>
    <row r="21" spans="1:30" x14ac:dyDescent="0.15">
      <c r="A21" s="287">
        <v>217</v>
      </c>
      <c r="B21" s="287" t="s">
        <v>476</v>
      </c>
      <c r="C21" s="287">
        <v>662194.31000000006</v>
      </c>
      <c r="D21" s="287">
        <v>0</v>
      </c>
      <c r="E21" s="287">
        <v>0</v>
      </c>
      <c r="F21" s="287">
        <v>752954.67</v>
      </c>
      <c r="G21" s="287">
        <v>0</v>
      </c>
      <c r="H21" s="287">
        <v>0</v>
      </c>
      <c r="I21" s="287">
        <v>0</v>
      </c>
      <c r="J21" s="287">
        <v>0</v>
      </c>
      <c r="K21" s="287">
        <v>0</v>
      </c>
      <c r="L21" s="287">
        <v>0</v>
      </c>
      <c r="M21" s="287">
        <v>0</v>
      </c>
      <c r="N21" s="287">
        <v>0</v>
      </c>
      <c r="O21" s="287">
        <v>0</v>
      </c>
      <c r="P21" s="287">
        <v>0</v>
      </c>
      <c r="Q21" s="287">
        <v>0</v>
      </c>
      <c r="R21" s="287">
        <v>0</v>
      </c>
      <c r="S21" s="287">
        <v>0</v>
      </c>
      <c r="T21" s="287">
        <v>0</v>
      </c>
      <c r="U21" s="287">
        <v>591828.64</v>
      </c>
      <c r="V21" s="287">
        <v>752954.67</v>
      </c>
      <c r="W21" s="287">
        <v>5000</v>
      </c>
      <c r="X21" s="287">
        <v>65365.67</v>
      </c>
      <c r="Y21" s="287">
        <v>0</v>
      </c>
      <c r="Z21" s="287">
        <v>0</v>
      </c>
      <c r="AA21" s="287">
        <v>0</v>
      </c>
      <c r="AB21" s="287">
        <v>0</v>
      </c>
      <c r="AC21" s="287">
        <v>0</v>
      </c>
      <c r="AD21" s="287">
        <v>0</v>
      </c>
    </row>
    <row r="22" spans="1:30" x14ac:dyDescent="0.15">
      <c r="A22" s="287">
        <v>231</v>
      </c>
      <c r="B22" s="287" t="s">
        <v>477</v>
      </c>
      <c r="C22" s="287">
        <v>1505525.1</v>
      </c>
      <c r="D22" s="287">
        <v>0</v>
      </c>
      <c r="E22" s="287">
        <v>0</v>
      </c>
      <c r="F22" s="287">
        <v>0</v>
      </c>
      <c r="G22" s="287">
        <v>0</v>
      </c>
      <c r="H22" s="287">
        <v>0</v>
      </c>
      <c r="I22" s="287">
        <v>0</v>
      </c>
      <c r="J22" s="287">
        <v>0</v>
      </c>
      <c r="K22" s="287">
        <v>0</v>
      </c>
      <c r="L22" s="287">
        <v>0</v>
      </c>
      <c r="M22" s="287">
        <v>0</v>
      </c>
      <c r="N22" s="287">
        <v>0</v>
      </c>
      <c r="O22" s="287">
        <v>0</v>
      </c>
      <c r="P22" s="287">
        <v>0</v>
      </c>
      <c r="Q22" s="287">
        <v>0</v>
      </c>
      <c r="R22" s="287">
        <v>0</v>
      </c>
      <c r="S22" s="287">
        <v>0</v>
      </c>
      <c r="T22" s="287">
        <v>0</v>
      </c>
      <c r="U22" s="287">
        <v>1474645.1</v>
      </c>
      <c r="V22" s="287">
        <v>20880</v>
      </c>
      <c r="W22" s="287">
        <v>10000</v>
      </c>
      <c r="X22" s="287">
        <v>0</v>
      </c>
      <c r="Y22" s="287">
        <v>0</v>
      </c>
      <c r="Z22" s="287">
        <v>0</v>
      </c>
      <c r="AA22" s="287">
        <v>0</v>
      </c>
      <c r="AB22" s="287">
        <v>0</v>
      </c>
      <c r="AC22" s="287">
        <v>0</v>
      </c>
      <c r="AD22" s="287">
        <v>0</v>
      </c>
    </row>
    <row r="23" spans="1:30" x14ac:dyDescent="0.15">
      <c r="A23" s="287">
        <v>245</v>
      </c>
      <c r="B23" s="287" t="s">
        <v>479</v>
      </c>
      <c r="C23" s="287">
        <v>606690.17000000004</v>
      </c>
      <c r="D23" s="287">
        <v>0</v>
      </c>
      <c r="E23" s="287">
        <v>0</v>
      </c>
      <c r="F23" s="287">
        <v>0</v>
      </c>
      <c r="G23" s="287">
        <v>0</v>
      </c>
      <c r="H23" s="287">
        <v>0</v>
      </c>
      <c r="I23" s="287">
        <v>0</v>
      </c>
      <c r="J23" s="287">
        <v>0</v>
      </c>
      <c r="K23" s="287">
        <v>0</v>
      </c>
      <c r="L23" s="287">
        <v>0</v>
      </c>
      <c r="M23" s="287">
        <v>0</v>
      </c>
      <c r="N23" s="287">
        <v>0</v>
      </c>
      <c r="O23" s="287">
        <v>0</v>
      </c>
      <c r="P23" s="287">
        <v>0</v>
      </c>
      <c r="Q23" s="287">
        <v>0</v>
      </c>
      <c r="R23" s="287">
        <v>0</v>
      </c>
      <c r="S23" s="287">
        <v>0</v>
      </c>
      <c r="T23" s="287">
        <v>0</v>
      </c>
      <c r="U23" s="287">
        <v>588945.42000000004</v>
      </c>
      <c r="V23" s="287">
        <v>17744.75</v>
      </c>
      <c r="W23" s="287">
        <v>0</v>
      </c>
      <c r="X23" s="287">
        <v>0</v>
      </c>
      <c r="Y23" s="287">
        <v>0</v>
      </c>
      <c r="Z23" s="287">
        <v>0</v>
      </c>
      <c r="AA23" s="287">
        <v>0</v>
      </c>
      <c r="AB23" s="287">
        <v>0</v>
      </c>
      <c r="AC23" s="287">
        <v>0</v>
      </c>
      <c r="AD23" s="287">
        <v>0</v>
      </c>
    </row>
    <row r="24" spans="1:30" x14ac:dyDescent="0.15">
      <c r="A24" s="287">
        <v>280</v>
      </c>
      <c r="B24" s="287" t="s">
        <v>480</v>
      </c>
      <c r="C24" s="287">
        <v>3507041.24</v>
      </c>
      <c r="D24" s="287">
        <v>0</v>
      </c>
      <c r="E24" s="287">
        <v>0</v>
      </c>
      <c r="F24" s="287">
        <v>0</v>
      </c>
      <c r="G24" s="287">
        <v>0</v>
      </c>
      <c r="H24" s="287">
        <v>0</v>
      </c>
      <c r="I24" s="287">
        <v>0</v>
      </c>
      <c r="J24" s="287">
        <v>0</v>
      </c>
      <c r="K24" s="287">
        <v>0</v>
      </c>
      <c r="L24" s="287">
        <v>0</v>
      </c>
      <c r="M24" s="287">
        <v>0</v>
      </c>
      <c r="N24" s="287">
        <v>0</v>
      </c>
      <c r="O24" s="287">
        <v>0</v>
      </c>
      <c r="P24" s="287">
        <v>0</v>
      </c>
      <c r="Q24" s="287">
        <v>0</v>
      </c>
      <c r="R24" s="287">
        <v>0</v>
      </c>
      <c r="S24" s="287">
        <v>0</v>
      </c>
      <c r="T24" s="287">
        <v>0</v>
      </c>
      <c r="U24" s="287">
        <v>3507041.24</v>
      </c>
      <c r="V24" s="287">
        <v>0</v>
      </c>
      <c r="W24" s="287">
        <v>0</v>
      </c>
      <c r="X24" s="287">
        <v>0</v>
      </c>
      <c r="Y24" s="287">
        <v>0</v>
      </c>
      <c r="Z24" s="287">
        <v>0</v>
      </c>
      <c r="AA24" s="287">
        <v>0</v>
      </c>
      <c r="AB24" s="287">
        <v>0</v>
      </c>
      <c r="AC24" s="287">
        <v>0</v>
      </c>
      <c r="AD24" s="287">
        <v>0</v>
      </c>
    </row>
    <row r="25" spans="1:30" x14ac:dyDescent="0.15">
      <c r="A25" s="287">
        <v>287</v>
      </c>
      <c r="B25" s="287" t="s">
        <v>481</v>
      </c>
      <c r="C25" s="287">
        <v>330207.31</v>
      </c>
      <c r="D25" s="287">
        <v>0</v>
      </c>
      <c r="E25" s="287">
        <v>0</v>
      </c>
      <c r="F25" s="287">
        <v>0</v>
      </c>
      <c r="G25" s="287">
        <v>0</v>
      </c>
      <c r="H25" s="287">
        <v>0</v>
      </c>
      <c r="I25" s="287">
        <v>0</v>
      </c>
      <c r="J25" s="287">
        <v>0</v>
      </c>
      <c r="K25" s="287">
        <v>0</v>
      </c>
      <c r="L25" s="287">
        <v>0</v>
      </c>
      <c r="M25" s="287">
        <v>0</v>
      </c>
      <c r="N25" s="287">
        <v>0</v>
      </c>
      <c r="O25" s="287">
        <v>0</v>
      </c>
      <c r="P25" s="287">
        <v>0</v>
      </c>
      <c r="Q25" s="287">
        <v>0</v>
      </c>
      <c r="R25" s="287">
        <v>0</v>
      </c>
      <c r="S25" s="287">
        <v>0</v>
      </c>
      <c r="T25" s="287">
        <v>0</v>
      </c>
      <c r="U25" s="287">
        <v>310639.25</v>
      </c>
      <c r="V25" s="287">
        <v>0</v>
      </c>
      <c r="W25" s="287">
        <v>0</v>
      </c>
      <c r="X25" s="287">
        <v>19568.060000000001</v>
      </c>
      <c r="Y25" s="287">
        <v>0</v>
      </c>
      <c r="Z25" s="287">
        <v>0</v>
      </c>
      <c r="AA25" s="287">
        <v>0</v>
      </c>
      <c r="AB25" s="287">
        <v>0</v>
      </c>
      <c r="AC25" s="287">
        <v>0</v>
      </c>
      <c r="AD25" s="287">
        <v>0</v>
      </c>
    </row>
    <row r="26" spans="1:30" x14ac:dyDescent="0.15">
      <c r="A26" s="287">
        <v>308</v>
      </c>
      <c r="B26" s="287" t="s">
        <v>482</v>
      </c>
      <c r="C26" s="287">
        <v>1345493.47</v>
      </c>
      <c r="D26" s="287">
        <v>0</v>
      </c>
      <c r="E26" s="287">
        <v>0</v>
      </c>
      <c r="F26" s="287">
        <v>0</v>
      </c>
      <c r="G26" s="287">
        <v>0</v>
      </c>
      <c r="H26" s="287">
        <v>0</v>
      </c>
      <c r="I26" s="287">
        <v>0</v>
      </c>
      <c r="J26" s="287">
        <v>0</v>
      </c>
      <c r="K26" s="287">
        <v>0</v>
      </c>
      <c r="L26" s="287">
        <v>0</v>
      </c>
      <c r="M26" s="287">
        <v>0</v>
      </c>
      <c r="N26" s="287">
        <v>0</v>
      </c>
      <c r="O26" s="287">
        <v>0</v>
      </c>
      <c r="P26" s="287">
        <v>0</v>
      </c>
      <c r="Q26" s="287">
        <v>0</v>
      </c>
      <c r="R26" s="287">
        <v>0</v>
      </c>
      <c r="S26" s="287">
        <v>0</v>
      </c>
      <c r="T26" s="287">
        <v>0</v>
      </c>
      <c r="U26" s="287">
        <v>1345493.47</v>
      </c>
      <c r="V26" s="287">
        <v>0</v>
      </c>
      <c r="W26" s="287">
        <v>0</v>
      </c>
      <c r="X26" s="287">
        <v>0</v>
      </c>
      <c r="Y26" s="287">
        <v>0</v>
      </c>
      <c r="Z26" s="287">
        <v>0</v>
      </c>
      <c r="AA26" s="287">
        <v>0</v>
      </c>
      <c r="AB26" s="287">
        <v>0</v>
      </c>
      <c r="AC26" s="287">
        <v>0</v>
      </c>
      <c r="AD26" s="287">
        <v>0</v>
      </c>
    </row>
    <row r="27" spans="1:30" x14ac:dyDescent="0.15">
      <c r="A27" s="287">
        <v>315</v>
      </c>
      <c r="B27" s="287" t="s">
        <v>483</v>
      </c>
      <c r="C27" s="287">
        <v>1175912.1299999999</v>
      </c>
      <c r="D27" s="287">
        <v>0</v>
      </c>
      <c r="E27" s="287">
        <v>0</v>
      </c>
      <c r="F27" s="287">
        <v>0</v>
      </c>
      <c r="G27" s="287">
        <v>0</v>
      </c>
      <c r="H27" s="287">
        <v>0</v>
      </c>
      <c r="I27" s="287">
        <v>0</v>
      </c>
      <c r="J27" s="287">
        <v>0</v>
      </c>
      <c r="K27" s="287">
        <v>0</v>
      </c>
      <c r="L27" s="287">
        <v>0</v>
      </c>
      <c r="M27" s="287">
        <v>0</v>
      </c>
      <c r="N27" s="287">
        <v>0</v>
      </c>
      <c r="O27" s="287">
        <v>0</v>
      </c>
      <c r="P27" s="287">
        <v>0</v>
      </c>
      <c r="Q27" s="287">
        <v>0</v>
      </c>
      <c r="R27" s="287">
        <v>0</v>
      </c>
      <c r="S27" s="287">
        <v>0</v>
      </c>
      <c r="T27" s="287">
        <v>0</v>
      </c>
      <c r="U27" s="287">
        <v>1116211.97</v>
      </c>
      <c r="V27" s="287">
        <v>0</v>
      </c>
      <c r="W27" s="287">
        <v>0</v>
      </c>
      <c r="X27" s="287">
        <v>59700.160000000003</v>
      </c>
      <c r="Y27" s="287">
        <v>0</v>
      </c>
      <c r="Z27" s="287">
        <v>0</v>
      </c>
      <c r="AA27" s="287">
        <v>0</v>
      </c>
      <c r="AB27" s="287">
        <v>0</v>
      </c>
      <c r="AC27" s="287">
        <v>0</v>
      </c>
      <c r="AD27" s="287">
        <v>0</v>
      </c>
    </row>
    <row r="28" spans="1:30" x14ac:dyDescent="0.15">
      <c r="A28" s="287">
        <v>336</v>
      </c>
      <c r="B28" s="287" t="s">
        <v>484</v>
      </c>
      <c r="C28" s="287">
        <v>4083594.88</v>
      </c>
      <c r="D28" s="287">
        <v>0</v>
      </c>
      <c r="E28" s="287">
        <v>0</v>
      </c>
      <c r="F28" s="287">
        <v>0</v>
      </c>
      <c r="G28" s="287">
        <v>0</v>
      </c>
      <c r="H28" s="287">
        <v>0</v>
      </c>
      <c r="I28" s="287">
        <v>0</v>
      </c>
      <c r="J28" s="287">
        <v>0</v>
      </c>
      <c r="K28" s="287">
        <v>0</v>
      </c>
      <c r="L28" s="287">
        <v>0</v>
      </c>
      <c r="M28" s="287">
        <v>0</v>
      </c>
      <c r="N28" s="287">
        <v>0</v>
      </c>
      <c r="O28" s="287">
        <v>0</v>
      </c>
      <c r="P28" s="287">
        <v>0</v>
      </c>
      <c r="Q28" s="287">
        <v>0</v>
      </c>
      <c r="R28" s="287">
        <v>0</v>
      </c>
      <c r="S28" s="287">
        <v>0</v>
      </c>
      <c r="T28" s="287">
        <v>0</v>
      </c>
      <c r="U28" s="287">
        <v>4083594.88</v>
      </c>
      <c r="V28" s="287">
        <v>0</v>
      </c>
      <c r="W28" s="287">
        <v>0</v>
      </c>
      <c r="X28" s="287">
        <v>0</v>
      </c>
      <c r="Y28" s="287">
        <v>0</v>
      </c>
      <c r="Z28" s="287">
        <v>0</v>
      </c>
      <c r="AA28" s="287">
        <v>0</v>
      </c>
      <c r="AB28" s="287">
        <v>0</v>
      </c>
      <c r="AC28" s="287">
        <v>0</v>
      </c>
      <c r="AD28" s="287">
        <v>0</v>
      </c>
    </row>
    <row r="29" spans="1:30" x14ac:dyDescent="0.15">
      <c r="A29" s="287">
        <v>4263</v>
      </c>
      <c r="B29" s="287" t="s">
        <v>737</v>
      </c>
      <c r="C29" s="287">
        <v>487002.59</v>
      </c>
      <c r="D29" s="287">
        <v>0</v>
      </c>
      <c r="E29" s="287">
        <v>0</v>
      </c>
      <c r="F29" s="287">
        <v>0</v>
      </c>
      <c r="G29" s="287">
        <v>0</v>
      </c>
      <c r="H29" s="287">
        <v>0</v>
      </c>
      <c r="I29" s="287">
        <v>0</v>
      </c>
      <c r="J29" s="287">
        <v>0</v>
      </c>
      <c r="K29" s="287">
        <v>0</v>
      </c>
      <c r="L29" s="287">
        <v>0</v>
      </c>
      <c r="M29" s="287">
        <v>0</v>
      </c>
      <c r="N29" s="287">
        <v>0</v>
      </c>
      <c r="O29" s="287">
        <v>0</v>
      </c>
      <c r="P29" s="287">
        <v>0</v>
      </c>
      <c r="Q29" s="287">
        <v>0</v>
      </c>
      <c r="R29" s="287">
        <v>0</v>
      </c>
      <c r="S29" s="287">
        <v>0</v>
      </c>
      <c r="T29" s="287">
        <v>0</v>
      </c>
      <c r="U29" s="287">
        <v>431390.12</v>
      </c>
      <c r="V29" s="287">
        <v>0</v>
      </c>
      <c r="W29" s="287">
        <v>0</v>
      </c>
      <c r="X29" s="287">
        <v>0</v>
      </c>
      <c r="Y29" s="287">
        <v>55612.47</v>
      </c>
      <c r="Z29" s="287">
        <v>0</v>
      </c>
      <c r="AA29" s="287">
        <v>0</v>
      </c>
      <c r="AB29" s="287">
        <v>0</v>
      </c>
      <c r="AC29" s="287">
        <v>0</v>
      </c>
      <c r="AD29" s="287">
        <v>0</v>
      </c>
    </row>
    <row r="30" spans="1:30" x14ac:dyDescent="0.15">
      <c r="A30" s="287">
        <v>350</v>
      </c>
      <c r="B30" s="287" t="s">
        <v>485</v>
      </c>
      <c r="C30" s="287">
        <v>953167.47</v>
      </c>
      <c r="D30" s="287">
        <v>0</v>
      </c>
      <c r="E30" s="287">
        <v>0</v>
      </c>
      <c r="F30" s="287">
        <v>0</v>
      </c>
      <c r="G30" s="287">
        <v>0</v>
      </c>
      <c r="H30" s="287">
        <v>0</v>
      </c>
      <c r="I30" s="287">
        <v>44434.65</v>
      </c>
      <c r="J30" s="287">
        <v>0</v>
      </c>
      <c r="K30" s="287">
        <v>0</v>
      </c>
      <c r="L30" s="287">
        <v>0</v>
      </c>
      <c r="M30" s="287">
        <v>0</v>
      </c>
      <c r="N30" s="287">
        <v>0</v>
      </c>
      <c r="O30" s="287">
        <v>0</v>
      </c>
      <c r="P30" s="287">
        <v>0</v>
      </c>
      <c r="Q30" s="287">
        <v>0</v>
      </c>
      <c r="R30" s="287">
        <v>0</v>
      </c>
      <c r="S30" s="287">
        <v>44434.65</v>
      </c>
      <c r="T30" s="287">
        <v>0</v>
      </c>
      <c r="U30" s="287">
        <v>953167.47</v>
      </c>
      <c r="V30" s="287">
        <v>0</v>
      </c>
      <c r="W30" s="287">
        <v>0</v>
      </c>
      <c r="X30" s="287">
        <v>0</v>
      </c>
      <c r="Y30" s="287">
        <v>0</v>
      </c>
      <c r="Z30" s="287">
        <v>0</v>
      </c>
      <c r="AA30" s="287">
        <v>0</v>
      </c>
      <c r="AB30" s="287">
        <v>0</v>
      </c>
      <c r="AC30" s="287">
        <v>0</v>
      </c>
      <c r="AD30" s="287">
        <v>0</v>
      </c>
    </row>
    <row r="31" spans="1:30" x14ac:dyDescent="0.15">
      <c r="A31" s="287">
        <v>364</v>
      </c>
      <c r="B31" s="287" t="s">
        <v>486</v>
      </c>
      <c r="C31" s="287">
        <v>259178.44</v>
      </c>
      <c r="D31" s="287">
        <v>0</v>
      </c>
      <c r="E31" s="287">
        <v>0</v>
      </c>
      <c r="F31" s="287">
        <v>0</v>
      </c>
      <c r="G31" s="287">
        <v>0</v>
      </c>
      <c r="H31" s="287">
        <v>0</v>
      </c>
      <c r="I31" s="287">
        <v>0</v>
      </c>
      <c r="J31" s="287">
        <v>0</v>
      </c>
      <c r="K31" s="287">
        <v>0</v>
      </c>
      <c r="L31" s="287">
        <v>0</v>
      </c>
      <c r="M31" s="287">
        <v>0</v>
      </c>
      <c r="N31" s="287">
        <v>0</v>
      </c>
      <c r="O31" s="287">
        <v>0</v>
      </c>
      <c r="P31" s="287">
        <v>0</v>
      </c>
      <c r="Q31" s="287">
        <v>0</v>
      </c>
      <c r="R31" s="287">
        <v>0</v>
      </c>
      <c r="S31" s="287">
        <v>0</v>
      </c>
      <c r="T31" s="287">
        <v>0</v>
      </c>
      <c r="U31" s="287">
        <v>224805.88</v>
      </c>
      <c r="V31" s="287">
        <v>34372.559999999998</v>
      </c>
      <c r="W31" s="287">
        <v>0</v>
      </c>
      <c r="X31" s="287">
        <v>0</v>
      </c>
      <c r="Y31" s="287">
        <v>0</v>
      </c>
      <c r="Z31" s="287">
        <v>0</v>
      </c>
      <c r="AA31" s="287">
        <v>0</v>
      </c>
      <c r="AB31" s="287">
        <v>0</v>
      </c>
      <c r="AC31" s="287">
        <v>0</v>
      </c>
      <c r="AD31" s="287">
        <v>0</v>
      </c>
    </row>
    <row r="32" spans="1:30" x14ac:dyDescent="0.15">
      <c r="A32" s="287">
        <v>413</v>
      </c>
      <c r="B32" s="287" t="s">
        <v>487</v>
      </c>
      <c r="C32" s="287">
        <v>7885749.1699999999</v>
      </c>
      <c r="D32" s="287">
        <v>0</v>
      </c>
      <c r="E32" s="287">
        <v>0</v>
      </c>
      <c r="F32" s="287">
        <v>0</v>
      </c>
      <c r="G32" s="287">
        <v>0</v>
      </c>
      <c r="H32" s="287">
        <v>0</v>
      </c>
      <c r="I32" s="287">
        <v>0</v>
      </c>
      <c r="J32" s="287">
        <v>0</v>
      </c>
      <c r="K32" s="287">
        <v>0</v>
      </c>
      <c r="L32" s="287">
        <v>0</v>
      </c>
      <c r="M32" s="287">
        <v>0</v>
      </c>
      <c r="N32" s="287">
        <v>0</v>
      </c>
      <c r="O32" s="287">
        <v>0</v>
      </c>
      <c r="P32" s="287">
        <v>0</v>
      </c>
      <c r="Q32" s="287">
        <v>0</v>
      </c>
      <c r="R32" s="287">
        <v>0</v>
      </c>
      <c r="S32" s="287">
        <v>0</v>
      </c>
      <c r="T32" s="287">
        <v>0</v>
      </c>
      <c r="U32" s="287">
        <v>7879756.9400000004</v>
      </c>
      <c r="V32" s="287">
        <v>0</v>
      </c>
      <c r="W32" s="287">
        <v>0</v>
      </c>
      <c r="X32" s="287">
        <v>0</v>
      </c>
      <c r="Y32" s="287">
        <v>5992.2300000000005</v>
      </c>
      <c r="Z32" s="287">
        <v>0</v>
      </c>
      <c r="AA32" s="287">
        <v>0</v>
      </c>
      <c r="AB32" s="287">
        <v>0</v>
      </c>
      <c r="AC32" s="287">
        <v>0</v>
      </c>
      <c r="AD32" s="287">
        <v>0</v>
      </c>
    </row>
    <row r="33" spans="1:30" x14ac:dyDescent="0.15">
      <c r="A33" s="287">
        <v>422</v>
      </c>
      <c r="B33" s="287" t="s">
        <v>488</v>
      </c>
      <c r="C33" s="287">
        <v>1823636.65</v>
      </c>
      <c r="D33" s="287">
        <v>0</v>
      </c>
      <c r="E33" s="287">
        <v>0</v>
      </c>
      <c r="F33" s="287">
        <v>0</v>
      </c>
      <c r="G33" s="287">
        <v>0</v>
      </c>
      <c r="H33" s="287">
        <v>0</v>
      </c>
      <c r="I33" s="287">
        <v>0</v>
      </c>
      <c r="J33" s="287">
        <v>0</v>
      </c>
      <c r="K33" s="287">
        <v>0</v>
      </c>
      <c r="L33" s="287">
        <v>0</v>
      </c>
      <c r="M33" s="287">
        <v>0</v>
      </c>
      <c r="N33" s="287">
        <v>0</v>
      </c>
      <c r="O33" s="287">
        <v>0</v>
      </c>
      <c r="P33" s="287">
        <v>257161.33000000002</v>
      </c>
      <c r="Q33" s="287">
        <v>0</v>
      </c>
      <c r="R33" s="287">
        <v>0</v>
      </c>
      <c r="S33" s="287">
        <v>0</v>
      </c>
      <c r="T33" s="287">
        <v>0</v>
      </c>
      <c r="U33" s="287">
        <v>1823636.65</v>
      </c>
      <c r="V33" s="287">
        <v>0</v>
      </c>
      <c r="W33" s="287">
        <v>0</v>
      </c>
      <c r="X33" s="287">
        <v>0</v>
      </c>
      <c r="Y33" s="287">
        <v>0</v>
      </c>
      <c r="Z33" s="287">
        <v>0</v>
      </c>
      <c r="AA33" s="287">
        <v>0</v>
      </c>
      <c r="AB33" s="287">
        <v>257161.33000000002</v>
      </c>
      <c r="AC33" s="287">
        <v>0</v>
      </c>
      <c r="AD33" s="287">
        <v>0</v>
      </c>
    </row>
    <row r="34" spans="1:30" x14ac:dyDescent="0.15">
      <c r="A34" s="287">
        <v>427</v>
      </c>
      <c r="B34" s="287" t="s">
        <v>489</v>
      </c>
      <c r="C34" s="287">
        <v>195957.74</v>
      </c>
      <c r="D34" s="287">
        <v>0</v>
      </c>
      <c r="E34" s="287">
        <v>0</v>
      </c>
      <c r="F34" s="287">
        <v>0</v>
      </c>
      <c r="G34" s="287">
        <v>0</v>
      </c>
      <c r="H34" s="287">
        <v>0</v>
      </c>
      <c r="I34" s="287">
        <v>0</v>
      </c>
      <c r="J34" s="287">
        <v>0</v>
      </c>
      <c r="K34" s="287">
        <v>0</v>
      </c>
      <c r="L34" s="287">
        <v>0</v>
      </c>
      <c r="M34" s="287">
        <v>0</v>
      </c>
      <c r="N34" s="287">
        <v>0</v>
      </c>
      <c r="O34" s="287">
        <v>0</v>
      </c>
      <c r="P34" s="287">
        <v>0</v>
      </c>
      <c r="Q34" s="287">
        <v>0</v>
      </c>
      <c r="R34" s="287">
        <v>0</v>
      </c>
      <c r="S34" s="287">
        <v>0</v>
      </c>
      <c r="T34" s="287">
        <v>0</v>
      </c>
      <c r="U34" s="287">
        <v>171443.88</v>
      </c>
      <c r="V34" s="287">
        <v>0</v>
      </c>
      <c r="W34" s="287">
        <v>0</v>
      </c>
      <c r="X34" s="287">
        <v>24513.86</v>
      </c>
      <c r="Y34" s="287">
        <v>0</v>
      </c>
      <c r="Z34" s="287">
        <v>0</v>
      </c>
      <c r="AA34" s="287">
        <v>0</v>
      </c>
      <c r="AB34" s="287">
        <v>0</v>
      </c>
      <c r="AC34" s="287">
        <v>0</v>
      </c>
      <c r="AD34" s="287">
        <v>0</v>
      </c>
    </row>
    <row r="35" spans="1:30" x14ac:dyDescent="0.15">
      <c r="A35" s="287">
        <v>434</v>
      </c>
      <c r="B35" s="287" t="s">
        <v>490</v>
      </c>
      <c r="C35" s="287">
        <v>1601744.04</v>
      </c>
      <c r="D35" s="287">
        <v>0</v>
      </c>
      <c r="E35" s="287">
        <v>0</v>
      </c>
      <c r="F35" s="287">
        <v>0</v>
      </c>
      <c r="G35" s="287">
        <v>0</v>
      </c>
      <c r="H35" s="287">
        <v>0</v>
      </c>
      <c r="I35" s="287">
        <v>0</v>
      </c>
      <c r="J35" s="287">
        <v>0</v>
      </c>
      <c r="K35" s="287">
        <v>0</v>
      </c>
      <c r="L35" s="287">
        <v>35514.160000000003</v>
      </c>
      <c r="M35" s="287">
        <v>0</v>
      </c>
      <c r="N35" s="287">
        <v>0</v>
      </c>
      <c r="O35" s="287">
        <v>0</v>
      </c>
      <c r="P35" s="287">
        <v>0</v>
      </c>
      <c r="Q35" s="287">
        <v>0</v>
      </c>
      <c r="R35" s="287">
        <v>0</v>
      </c>
      <c r="S35" s="287">
        <v>0</v>
      </c>
      <c r="T35" s="287">
        <v>0</v>
      </c>
      <c r="U35" s="287">
        <v>1491744.04</v>
      </c>
      <c r="V35" s="287">
        <v>0</v>
      </c>
      <c r="W35" s="287">
        <v>110000</v>
      </c>
      <c r="X35" s="287">
        <v>0</v>
      </c>
      <c r="Y35" s="287">
        <v>0</v>
      </c>
      <c r="Z35" s="287">
        <v>35514.160000000003</v>
      </c>
      <c r="AA35" s="287">
        <v>0</v>
      </c>
      <c r="AB35" s="287">
        <v>0</v>
      </c>
      <c r="AC35" s="287">
        <v>0</v>
      </c>
      <c r="AD35" s="287">
        <v>0</v>
      </c>
    </row>
    <row r="36" spans="1:30" x14ac:dyDescent="0.15">
      <c r="A36" s="287">
        <v>6013</v>
      </c>
      <c r="B36" s="287" t="s">
        <v>835</v>
      </c>
      <c r="C36" s="287">
        <v>449126.89</v>
      </c>
      <c r="D36" s="287">
        <v>0</v>
      </c>
      <c r="E36" s="287">
        <v>0</v>
      </c>
      <c r="F36" s="287">
        <v>0</v>
      </c>
      <c r="G36" s="287">
        <v>0</v>
      </c>
      <c r="H36" s="287">
        <v>0</v>
      </c>
      <c r="I36" s="287">
        <v>0</v>
      </c>
      <c r="J36" s="287">
        <v>0</v>
      </c>
      <c r="K36" s="287">
        <v>0</v>
      </c>
      <c r="L36" s="287">
        <v>0</v>
      </c>
      <c r="M36" s="287">
        <v>0</v>
      </c>
      <c r="N36" s="287">
        <v>0</v>
      </c>
      <c r="O36" s="287">
        <v>0</v>
      </c>
      <c r="P36" s="287">
        <v>0</v>
      </c>
      <c r="Q36" s="287">
        <v>0</v>
      </c>
      <c r="R36" s="287">
        <v>0</v>
      </c>
      <c r="S36" s="287">
        <v>0</v>
      </c>
      <c r="T36" s="287">
        <v>0</v>
      </c>
      <c r="U36" s="287">
        <v>360647.76</v>
      </c>
      <c r="V36" s="287">
        <v>0</v>
      </c>
      <c r="W36" s="287">
        <v>0</v>
      </c>
      <c r="X36" s="287">
        <v>26240.27</v>
      </c>
      <c r="Y36" s="287">
        <v>62238.86</v>
      </c>
      <c r="Z36" s="287">
        <v>0</v>
      </c>
      <c r="AA36" s="287">
        <v>0</v>
      </c>
      <c r="AB36" s="287">
        <v>0</v>
      </c>
      <c r="AC36" s="287">
        <v>0</v>
      </c>
      <c r="AD36" s="287">
        <v>0</v>
      </c>
    </row>
    <row r="37" spans="1:30" x14ac:dyDescent="0.15">
      <c r="A37" s="287">
        <v>441</v>
      </c>
      <c r="B37" s="287" t="s">
        <v>491</v>
      </c>
      <c r="C37" s="287">
        <v>313741.65000000002</v>
      </c>
      <c r="D37" s="287">
        <v>0</v>
      </c>
      <c r="E37" s="287">
        <v>0</v>
      </c>
      <c r="F37" s="287">
        <v>0</v>
      </c>
      <c r="G37" s="287">
        <v>0</v>
      </c>
      <c r="H37" s="287">
        <v>0</v>
      </c>
      <c r="I37" s="287">
        <v>0</v>
      </c>
      <c r="J37" s="287">
        <v>0</v>
      </c>
      <c r="K37" s="287">
        <v>0</v>
      </c>
      <c r="L37" s="287">
        <v>0</v>
      </c>
      <c r="M37" s="287">
        <v>0</v>
      </c>
      <c r="N37" s="287">
        <v>0</v>
      </c>
      <c r="O37" s="287">
        <v>0</v>
      </c>
      <c r="P37" s="287">
        <v>0</v>
      </c>
      <c r="Q37" s="287">
        <v>0</v>
      </c>
      <c r="R37" s="287">
        <v>0</v>
      </c>
      <c r="S37" s="287">
        <v>0</v>
      </c>
      <c r="T37" s="287">
        <v>0</v>
      </c>
      <c r="U37" s="287">
        <v>313741.65000000002</v>
      </c>
      <c r="V37" s="287">
        <v>0</v>
      </c>
      <c r="W37" s="287">
        <v>0</v>
      </c>
      <c r="X37" s="287">
        <v>0</v>
      </c>
      <c r="Y37" s="287">
        <v>0</v>
      </c>
      <c r="Z37" s="287">
        <v>0</v>
      </c>
      <c r="AA37" s="287">
        <v>0</v>
      </c>
      <c r="AB37" s="287">
        <v>0</v>
      </c>
      <c r="AC37" s="287">
        <v>0</v>
      </c>
      <c r="AD37" s="287">
        <v>0</v>
      </c>
    </row>
    <row r="38" spans="1:30" x14ac:dyDescent="0.15">
      <c r="A38" s="287">
        <v>2240</v>
      </c>
      <c r="B38" s="287" t="s">
        <v>596</v>
      </c>
      <c r="C38" s="287">
        <v>453291.99</v>
      </c>
      <c r="D38" s="287">
        <v>0</v>
      </c>
      <c r="E38" s="287">
        <v>0</v>
      </c>
      <c r="F38" s="287">
        <v>0</v>
      </c>
      <c r="G38" s="287">
        <v>0</v>
      </c>
      <c r="H38" s="287">
        <v>0</v>
      </c>
      <c r="I38" s="287">
        <v>0</v>
      </c>
      <c r="J38" s="287">
        <v>0</v>
      </c>
      <c r="K38" s="287">
        <v>0</v>
      </c>
      <c r="L38" s="287">
        <v>0</v>
      </c>
      <c r="M38" s="287">
        <v>0</v>
      </c>
      <c r="N38" s="287">
        <v>0</v>
      </c>
      <c r="O38" s="287">
        <v>0</v>
      </c>
      <c r="P38" s="287">
        <v>0</v>
      </c>
      <c r="Q38" s="287">
        <v>0</v>
      </c>
      <c r="R38" s="287">
        <v>0</v>
      </c>
      <c r="S38" s="287">
        <v>0</v>
      </c>
      <c r="T38" s="287">
        <v>0</v>
      </c>
      <c r="U38" s="287">
        <v>437765.82</v>
      </c>
      <c r="V38" s="287">
        <v>0</v>
      </c>
      <c r="W38" s="287">
        <v>0</v>
      </c>
      <c r="X38" s="287">
        <v>15526.17</v>
      </c>
      <c r="Y38" s="287">
        <v>0</v>
      </c>
      <c r="Z38" s="287">
        <v>0</v>
      </c>
      <c r="AA38" s="287">
        <v>0</v>
      </c>
      <c r="AB38" s="287">
        <v>0</v>
      </c>
      <c r="AC38" s="287">
        <v>0</v>
      </c>
      <c r="AD38" s="287">
        <v>0</v>
      </c>
    </row>
    <row r="39" spans="1:30" x14ac:dyDescent="0.15">
      <c r="A39" s="287">
        <v>476</v>
      </c>
      <c r="B39" s="287" t="s">
        <v>493</v>
      </c>
      <c r="C39" s="287">
        <v>2358807.9</v>
      </c>
      <c r="D39" s="287">
        <v>0</v>
      </c>
      <c r="E39" s="287">
        <v>0</v>
      </c>
      <c r="F39" s="287">
        <v>0</v>
      </c>
      <c r="G39" s="287">
        <v>0</v>
      </c>
      <c r="H39" s="287">
        <v>0</v>
      </c>
      <c r="I39" s="287">
        <v>0</v>
      </c>
      <c r="J39" s="287">
        <v>0</v>
      </c>
      <c r="K39" s="287">
        <v>0</v>
      </c>
      <c r="L39" s="287">
        <v>0</v>
      </c>
      <c r="M39" s="287">
        <v>0</v>
      </c>
      <c r="N39" s="287">
        <v>0</v>
      </c>
      <c r="O39" s="287">
        <v>0</v>
      </c>
      <c r="P39" s="287">
        <v>0</v>
      </c>
      <c r="Q39" s="287">
        <v>0</v>
      </c>
      <c r="R39" s="287">
        <v>0</v>
      </c>
      <c r="S39" s="287">
        <v>0</v>
      </c>
      <c r="T39" s="287">
        <v>0</v>
      </c>
      <c r="U39" s="287">
        <v>2108807.9</v>
      </c>
      <c r="V39" s="287">
        <v>0</v>
      </c>
      <c r="W39" s="287">
        <v>250000</v>
      </c>
      <c r="X39" s="287">
        <v>0</v>
      </c>
      <c r="Y39" s="287">
        <v>0</v>
      </c>
      <c r="Z39" s="287">
        <v>0</v>
      </c>
      <c r="AA39" s="287">
        <v>0</v>
      </c>
      <c r="AB39" s="287">
        <v>0</v>
      </c>
      <c r="AC39" s="287">
        <v>0</v>
      </c>
      <c r="AD39" s="287">
        <v>0</v>
      </c>
    </row>
    <row r="40" spans="1:30" x14ac:dyDescent="0.15">
      <c r="A40" s="287">
        <v>485</v>
      </c>
      <c r="B40" s="287" t="s">
        <v>494</v>
      </c>
      <c r="C40" s="287">
        <v>749059.98</v>
      </c>
      <c r="D40" s="287">
        <v>0</v>
      </c>
      <c r="E40" s="287">
        <v>0</v>
      </c>
      <c r="F40" s="287">
        <v>0</v>
      </c>
      <c r="G40" s="287">
        <v>0</v>
      </c>
      <c r="H40" s="287">
        <v>0</v>
      </c>
      <c r="I40" s="287">
        <v>0</v>
      </c>
      <c r="J40" s="287">
        <v>0</v>
      </c>
      <c r="K40" s="287">
        <v>0</v>
      </c>
      <c r="L40" s="287">
        <v>0</v>
      </c>
      <c r="M40" s="287">
        <v>0</v>
      </c>
      <c r="N40" s="287">
        <v>0</v>
      </c>
      <c r="O40" s="287">
        <v>0</v>
      </c>
      <c r="P40" s="287">
        <v>0</v>
      </c>
      <c r="Q40" s="287">
        <v>0</v>
      </c>
      <c r="R40" s="287">
        <v>0</v>
      </c>
      <c r="S40" s="287">
        <v>0</v>
      </c>
      <c r="T40" s="287">
        <v>0</v>
      </c>
      <c r="U40" s="287">
        <v>696892.26</v>
      </c>
      <c r="V40" s="287">
        <v>52167.72</v>
      </c>
      <c r="W40" s="287">
        <v>0</v>
      </c>
      <c r="X40" s="287">
        <v>0</v>
      </c>
      <c r="Y40" s="287">
        <v>0</v>
      </c>
      <c r="Z40" s="287">
        <v>0</v>
      </c>
      <c r="AA40" s="287">
        <v>0</v>
      </c>
      <c r="AB40" s="287">
        <v>0</v>
      </c>
      <c r="AC40" s="287">
        <v>0</v>
      </c>
      <c r="AD40" s="287">
        <v>0</v>
      </c>
    </row>
    <row r="41" spans="1:30" x14ac:dyDescent="0.15">
      <c r="A41" s="287">
        <v>497</v>
      </c>
      <c r="B41" s="287" t="s">
        <v>496</v>
      </c>
      <c r="C41" s="287">
        <v>1182547.68</v>
      </c>
      <c r="D41" s="287">
        <v>0</v>
      </c>
      <c r="E41" s="287">
        <v>0</v>
      </c>
      <c r="F41" s="287">
        <v>0</v>
      </c>
      <c r="G41" s="287">
        <v>0</v>
      </c>
      <c r="H41" s="287">
        <v>0</v>
      </c>
      <c r="I41" s="287">
        <v>0</v>
      </c>
      <c r="J41" s="287">
        <v>0</v>
      </c>
      <c r="K41" s="287">
        <v>0</v>
      </c>
      <c r="L41" s="287">
        <v>0</v>
      </c>
      <c r="M41" s="287">
        <v>0</v>
      </c>
      <c r="N41" s="287">
        <v>0</v>
      </c>
      <c r="O41" s="287">
        <v>0</v>
      </c>
      <c r="P41" s="287">
        <v>0</v>
      </c>
      <c r="Q41" s="287">
        <v>0</v>
      </c>
      <c r="R41" s="287">
        <v>0</v>
      </c>
      <c r="S41" s="287">
        <v>0</v>
      </c>
      <c r="T41" s="287">
        <v>0</v>
      </c>
      <c r="U41" s="287">
        <v>1042547.68</v>
      </c>
      <c r="V41" s="287">
        <v>0</v>
      </c>
      <c r="W41" s="287">
        <v>140000</v>
      </c>
      <c r="X41" s="287">
        <v>0</v>
      </c>
      <c r="Y41" s="287">
        <v>0</v>
      </c>
      <c r="Z41" s="287">
        <v>0</v>
      </c>
      <c r="AA41" s="287">
        <v>0</v>
      </c>
      <c r="AB41" s="287">
        <v>0</v>
      </c>
      <c r="AC41" s="287">
        <v>0</v>
      </c>
      <c r="AD41" s="287">
        <v>0</v>
      </c>
    </row>
    <row r="42" spans="1:30" x14ac:dyDescent="0.15">
      <c r="A42" s="287">
        <v>602</v>
      </c>
      <c r="B42" s="287" t="s">
        <v>497</v>
      </c>
      <c r="C42" s="287">
        <v>813270.45000000007</v>
      </c>
      <c r="D42" s="287">
        <v>0</v>
      </c>
      <c r="E42" s="287">
        <v>0</v>
      </c>
      <c r="F42" s="287">
        <v>0</v>
      </c>
      <c r="G42" s="287">
        <v>0</v>
      </c>
      <c r="H42" s="287">
        <v>0</v>
      </c>
      <c r="I42" s="287">
        <v>0</v>
      </c>
      <c r="J42" s="287">
        <v>0</v>
      </c>
      <c r="K42" s="287">
        <v>0</v>
      </c>
      <c r="L42" s="287">
        <v>0</v>
      </c>
      <c r="M42" s="287">
        <v>0</v>
      </c>
      <c r="N42" s="287">
        <v>0</v>
      </c>
      <c r="O42" s="287">
        <v>0</v>
      </c>
      <c r="P42" s="287">
        <v>0</v>
      </c>
      <c r="Q42" s="287">
        <v>0</v>
      </c>
      <c r="R42" s="287">
        <v>0</v>
      </c>
      <c r="S42" s="287">
        <v>0</v>
      </c>
      <c r="T42" s="287">
        <v>0</v>
      </c>
      <c r="U42" s="287">
        <v>735166.35</v>
      </c>
      <c r="V42" s="287">
        <v>0</v>
      </c>
      <c r="W42" s="287">
        <v>2500</v>
      </c>
      <c r="X42" s="287">
        <v>75604.100000000006</v>
      </c>
      <c r="Y42" s="287">
        <v>0</v>
      </c>
      <c r="Z42" s="287">
        <v>0</v>
      </c>
      <c r="AA42" s="287">
        <v>0</v>
      </c>
      <c r="AB42" s="287">
        <v>0</v>
      </c>
      <c r="AC42" s="287">
        <v>0</v>
      </c>
      <c r="AD42" s="287">
        <v>0</v>
      </c>
    </row>
    <row r="43" spans="1:30" x14ac:dyDescent="0.15">
      <c r="A43" s="287">
        <v>609</v>
      </c>
      <c r="B43" s="287" t="s">
        <v>498</v>
      </c>
      <c r="C43" s="287">
        <v>1211764.8600000001</v>
      </c>
      <c r="D43" s="287">
        <v>0</v>
      </c>
      <c r="E43" s="287">
        <v>0</v>
      </c>
      <c r="F43" s="287">
        <v>0</v>
      </c>
      <c r="G43" s="287">
        <v>0</v>
      </c>
      <c r="H43" s="287">
        <v>0</v>
      </c>
      <c r="I43" s="287">
        <v>0</v>
      </c>
      <c r="J43" s="287">
        <v>0</v>
      </c>
      <c r="K43" s="287">
        <v>0</v>
      </c>
      <c r="L43" s="287">
        <v>0</v>
      </c>
      <c r="M43" s="287">
        <v>0</v>
      </c>
      <c r="N43" s="287">
        <v>0</v>
      </c>
      <c r="O43" s="287">
        <v>0</v>
      </c>
      <c r="P43" s="287">
        <v>0</v>
      </c>
      <c r="Q43" s="287">
        <v>0</v>
      </c>
      <c r="R43" s="287">
        <v>0</v>
      </c>
      <c r="S43" s="287">
        <v>0</v>
      </c>
      <c r="T43" s="287">
        <v>0</v>
      </c>
      <c r="U43" s="287">
        <v>1211764.8600000001</v>
      </c>
      <c r="V43" s="287">
        <v>0</v>
      </c>
      <c r="W43" s="287">
        <v>0</v>
      </c>
      <c r="X43" s="287">
        <v>0</v>
      </c>
      <c r="Y43" s="287">
        <v>0</v>
      </c>
      <c r="Z43" s="287">
        <v>0</v>
      </c>
      <c r="AA43" s="287">
        <v>0</v>
      </c>
      <c r="AB43" s="287">
        <v>0</v>
      </c>
      <c r="AC43" s="287">
        <v>0</v>
      </c>
      <c r="AD43" s="287">
        <v>0</v>
      </c>
    </row>
    <row r="44" spans="1:30" x14ac:dyDescent="0.15">
      <c r="A44" s="287">
        <v>623</v>
      </c>
      <c r="B44" s="287" t="s">
        <v>500</v>
      </c>
      <c r="C44" s="287">
        <v>832421.88</v>
      </c>
      <c r="D44" s="287">
        <v>0</v>
      </c>
      <c r="E44" s="287">
        <v>0</v>
      </c>
      <c r="F44" s="287">
        <v>0</v>
      </c>
      <c r="G44" s="287">
        <v>0</v>
      </c>
      <c r="H44" s="287">
        <v>0</v>
      </c>
      <c r="I44" s="287">
        <v>0</v>
      </c>
      <c r="J44" s="287">
        <v>0</v>
      </c>
      <c r="K44" s="287">
        <v>0</v>
      </c>
      <c r="L44" s="287">
        <v>0</v>
      </c>
      <c r="M44" s="287">
        <v>0</v>
      </c>
      <c r="N44" s="287">
        <v>0</v>
      </c>
      <c r="O44" s="287">
        <v>0</v>
      </c>
      <c r="P44" s="287">
        <v>0</v>
      </c>
      <c r="Q44" s="287">
        <v>0</v>
      </c>
      <c r="R44" s="287">
        <v>0</v>
      </c>
      <c r="S44" s="287">
        <v>0</v>
      </c>
      <c r="T44" s="287">
        <v>0</v>
      </c>
      <c r="U44" s="287">
        <v>759893.05</v>
      </c>
      <c r="V44" s="287">
        <v>0</v>
      </c>
      <c r="W44" s="287">
        <v>0</v>
      </c>
      <c r="X44" s="287">
        <v>72528.83</v>
      </c>
      <c r="Y44" s="287">
        <v>0</v>
      </c>
      <c r="Z44" s="287">
        <v>0</v>
      </c>
      <c r="AA44" s="287">
        <v>0</v>
      </c>
      <c r="AB44" s="287">
        <v>0</v>
      </c>
      <c r="AC44" s="287">
        <v>0</v>
      </c>
      <c r="AD44" s="287">
        <v>0</v>
      </c>
    </row>
    <row r="45" spans="1:30" x14ac:dyDescent="0.15">
      <c r="A45" s="287">
        <v>637</v>
      </c>
      <c r="B45" s="287" t="s">
        <v>501</v>
      </c>
      <c r="C45" s="287">
        <v>922379.76</v>
      </c>
      <c r="D45" s="287">
        <v>0</v>
      </c>
      <c r="E45" s="287">
        <v>0</v>
      </c>
      <c r="F45" s="287">
        <v>0</v>
      </c>
      <c r="G45" s="287">
        <v>0</v>
      </c>
      <c r="H45" s="287">
        <v>0</v>
      </c>
      <c r="I45" s="287">
        <v>0</v>
      </c>
      <c r="J45" s="287">
        <v>0</v>
      </c>
      <c r="K45" s="287">
        <v>0</v>
      </c>
      <c r="L45" s="287">
        <v>0</v>
      </c>
      <c r="M45" s="287">
        <v>0</v>
      </c>
      <c r="N45" s="287">
        <v>0</v>
      </c>
      <c r="O45" s="287">
        <v>0</v>
      </c>
      <c r="P45" s="287">
        <v>0</v>
      </c>
      <c r="Q45" s="287">
        <v>0</v>
      </c>
      <c r="R45" s="287">
        <v>0</v>
      </c>
      <c r="S45" s="287">
        <v>0</v>
      </c>
      <c r="T45" s="287">
        <v>0</v>
      </c>
      <c r="U45" s="287">
        <v>922379.76</v>
      </c>
      <c r="V45" s="287">
        <v>0</v>
      </c>
      <c r="W45" s="287">
        <v>0</v>
      </c>
      <c r="X45" s="287">
        <v>0</v>
      </c>
      <c r="Y45" s="287">
        <v>0</v>
      </c>
      <c r="Z45" s="287">
        <v>0</v>
      </c>
      <c r="AA45" s="287">
        <v>0</v>
      </c>
      <c r="AB45" s="287">
        <v>0</v>
      </c>
      <c r="AC45" s="287">
        <v>0</v>
      </c>
      <c r="AD45" s="287">
        <v>0</v>
      </c>
    </row>
    <row r="46" spans="1:30" x14ac:dyDescent="0.15">
      <c r="A46" s="287">
        <v>657</v>
      </c>
      <c r="B46" s="287" t="s">
        <v>502</v>
      </c>
      <c r="C46" s="287">
        <v>105617.75</v>
      </c>
      <c r="D46" s="287">
        <v>0</v>
      </c>
      <c r="E46" s="287">
        <v>0</v>
      </c>
      <c r="F46" s="287">
        <v>0</v>
      </c>
      <c r="G46" s="287">
        <v>0</v>
      </c>
      <c r="H46" s="287">
        <v>0</v>
      </c>
      <c r="I46" s="287">
        <v>0</v>
      </c>
      <c r="J46" s="287">
        <v>0</v>
      </c>
      <c r="K46" s="287">
        <v>0</v>
      </c>
      <c r="L46" s="287">
        <v>0</v>
      </c>
      <c r="M46" s="287">
        <v>0</v>
      </c>
      <c r="N46" s="287">
        <v>0</v>
      </c>
      <c r="O46" s="287">
        <v>0</v>
      </c>
      <c r="P46" s="287">
        <v>0</v>
      </c>
      <c r="Q46" s="287">
        <v>0</v>
      </c>
      <c r="R46" s="287">
        <v>0</v>
      </c>
      <c r="S46" s="287">
        <v>0</v>
      </c>
      <c r="T46" s="287">
        <v>0</v>
      </c>
      <c r="U46" s="287">
        <v>105617.75</v>
      </c>
      <c r="V46" s="287">
        <v>0</v>
      </c>
      <c r="W46" s="287">
        <v>0</v>
      </c>
      <c r="X46" s="287">
        <v>0</v>
      </c>
      <c r="Y46" s="287">
        <v>0</v>
      </c>
      <c r="Z46" s="287">
        <v>0</v>
      </c>
      <c r="AA46" s="287">
        <v>0</v>
      </c>
      <c r="AB46" s="287">
        <v>0</v>
      </c>
      <c r="AC46" s="287">
        <v>0</v>
      </c>
      <c r="AD46" s="287">
        <v>0</v>
      </c>
    </row>
    <row r="47" spans="1:30" x14ac:dyDescent="0.15">
      <c r="A47" s="287">
        <v>658</v>
      </c>
      <c r="B47" s="287" t="s">
        <v>503</v>
      </c>
      <c r="C47" s="287">
        <v>788070.08000000007</v>
      </c>
      <c r="D47" s="287">
        <v>0</v>
      </c>
      <c r="E47" s="287">
        <v>0</v>
      </c>
      <c r="F47" s="287">
        <v>0</v>
      </c>
      <c r="G47" s="287">
        <v>0</v>
      </c>
      <c r="H47" s="287">
        <v>0</v>
      </c>
      <c r="I47" s="287">
        <v>0</v>
      </c>
      <c r="J47" s="287">
        <v>0</v>
      </c>
      <c r="K47" s="287">
        <v>0</v>
      </c>
      <c r="L47" s="287">
        <v>0</v>
      </c>
      <c r="M47" s="287">
        <v>0</v>
      </c>
      <c r="N47" s="287">
        <v>0</v>
      </c>
      <c r="O47" s="287">
        <v>0</v>
      </c>
      <c r="P47" s="287">
        <v>0</v>
      </c>
      <c r="Q47" s="287">
        <v>0</v>
      </c>
      <c r="R47" s="287">
        <v>0</v>
      </c>
      <c r="S47" s="287">
        <v>0</v>
      </c>
      <c r="T47" s="287">
        <v>0</v>
      </c>
      <c r="U47" s="287">
        <v>788070.08000000007</v>
      </c>
      <c r="V47" s="287">
        <v>0</v>
      </c>
      <c r="W47" s="287">
        <v>0</v>
      </c>
      <c r="X47" s="287">
        <v>0</v>
      </c>
      <c r="Y47" s="287">
        <v>0</v>
      </c>
      <c r="Z47" s="287">
        <v>0</v>
      </c>
      <c r="AA47" s="287">
        <v>0</v>
      </c>
      <c r="AB47" s="287">
        <v>0</v>
      </c>
      <c r="AC47" s="287">
        <v>0</v>
      </c>
      <c r="AD47" s="287">
        <v>0</v>
      </c>
    </row>
    <row r="48" spans="1:30" x14ac:dyDescent="0.15">
      <c r="A48" s="287">
        <v>665</v>
      </c>
      <c r="B48" s="287" t="s">
        <v>504</v>
      </c>
      <c r="C48" s="287">
        <v>664844.75</v>
      </c>
      <c r="D48" s="287">
        <v>0</v>
      </c>
      <c r="E48" s="287">
        <v>0</v>
      </c>
      <c r="F48" s="287">
        <v>0</v>
      </c>
      <c r="G48" s="287">
        <v>0</v>
      </c>
      <c r="H48" s="287">
        <v>0</v>
      </c>
      <c r="I48" s="287">
        <v>0</v>
      </c>
      <c r="J48" s="287">
        <v>0</v>
      </c>
      <c r="K48" s="287">
        <v>0</v>
      </c>
      <c r="L48" s="287">
        <v>0</v>
      </c>
      <c r="M48" s="287">
        <v>0</v>
      </c>
      <c r="N48" s="287">
        <v>0</v>
      </c>
      <c r="O48" s="287">
        <v>0</v>
      </c>
      <c r="P48" s="287">
        <v>0</v>
      </c>
      <c r="Q48" s="287">
        <v>0</v>
      </c>
      <c r="R48" s="287">
        <v>0</v>
      </c>
      <c r="S48" s="287">
        <v>0</v>
      </c>
      <c r="T48" s="287">
        <v>0</v>
      </c>
      <c r="U48" s="287">
        <v>664844.75</v>
      </c>
      <c r="V48" s="287">
        <v>0</v>
      </c>
      <c r="W48" s="287">
        <v>0</v>
      </c>
      <c r="X48" s="287">
        <v>0</v>
      </c>
      <c r="Y48" s="287">
        <v>0</v>
      </c>
      <c r="Z48" s="287">
        <v>0</v>
      </c>
      <c r="AA48" s="287">
        <v>0</v>
      </c>
      <c r="AB48" s="287">
        <v>0</v>
      </c>
      <c r="AC48" s="287">
        <v>0</v>
      </c>
      <c r="AD48" s="287">
        <v>0</v>
      </c>
    </row>
    <row r="49" spans="1:30" x14ac:dyDescent="0.15">
      <c r="A49" s="287">
        <v>700</v>
      </c>
      <c r="B49" s="287" t="s">
        <v>505</v>
      </c>
      <c r="C49" s="287">
        <v>1276555.6300000001</v>
      </c>
      <c r="D49" s="287">
        <v>0</v>
      </c>
      <c r="E49" s="287">
        <v>0</v>
      </c>
      <c r="F49" s="287">
        <v>0</v>
      </c>
      <c r="G49" s="287">
        <v>0</v>
      </c>
      <c r="H49" s="287">
        <v>0</v>
      </c>
      <c r="I49" s="287">
        <v>0</v>
      </c>
      <c r="J49" s="287">
        <v>0</v>
      </c>
      <c r="K49" s="287">
        <v>0</v>
      </c>
      <c r="L49" s="287">
        <v>0</v>
      </c>
      <c r="M49" s="287">
        <v>0</v>
      </c>
      <c r="N49" s="287">
        <v>0</v>
      </c>
      <c r="O49" s="287">
        <v>0</v>
      </c>
      <c r="P49" s="287">
        <v>0</v>
      </c>
      <c r="Q49" s="287">
        <v>0</v>
      </c>
      <c r="R49" s="287">
        <v>0</v>
      </c>
      <c r="S49" s="287">
        <v>0</v>
      </c>
      <c r="T49" s="287">
        <v>0</v>
      </c>
      <c r="U49" s="287">
        <v>1176555.6299999999</v>
      </c>
      <c r="V49" s="287">
        <v>100000</v>
      </c>
      <c r="W49" s="287">
        <v>0</v>
      </c>
      <c r="X49" s="287">
        <v>0</v>
      </c>
      <c r="Y49" s="287">
        <v>0</v>
      </c>
      <c r="Z49" s="287">
        <v>0</v>
      </c>
      <c r="AA49" s="287">
        <v>0</v>
      </c>
      <c r="AB49" s="287">
        <v>0</v>
      </c>
      <c r="AC49" s="287">
        <v>0</v>
      </c>
      <c r="AD49" s="287">
        <v>0</v>
      </c>
    </row>
    <row r="50" spans="1:30" x14ac:dyDescent="0.15">
      <c r="A50" s="287">
        <v>721</v>
      </c>
      <c r="B50" s="287" t="s">
        <v>507</v>
      </c>
      <c r="C50" s="287">
        <v>2213896.48</v>
      </c>
      <c r="D50" s="287">
        <v>0</v>
      </c>
      <c r="E50" s="287">
        <v>0</v>
      </c>
      <c r="F50" s="287">
        <v>0</v>
      </c>
      <c r="G50" s="287">
        <v>0</v>
      </c>
      <c r="H50" s="287">
        <v>0</v>
      </c>
      <c r="I50" s="287">
        <v>0</v>
      </c>
      <c r="J50" s="287">
        <v>0</v>
      </c>
      <c r="K50" s="287">
        <v>0</v>
      </c>
      <c r="L50" s="287">
        <v>0</v>
      </c>
      <c r="M50" s="287">
        <v>0</v>
      </c>
      <c r="N50" s="287">
        <v>0</v>
      </c>
      <c r="O50" s="287">
        <v>0</v>
      </c>
      <c r="P50" s="287">
        <v>0</v>
      </c>
      <c r="Q50" s="287">
        <v>0</v>
      </c>
      <c r="R50" s="287">
        <v>0</v>
      </c>
      <c r="S50" s="287">
        <v>0</v>
      </c>
      <c r="T50" s="287">
        <v>0</v>
      </c>
      <c r="U50" s="287">
        <v>2213896.48</v>
      </c>
      <c r="V50" s="287">
        <v>0</v>
      </c>
      <c r="W50" s="287">
        <v>0</v>
      </c>
      <c r="X50" s="287">
        <v>0</v>
      </c>
      <c r="Y50" s="287">
        <v>0</v>
      </c>
      <c r="Z50" s="287">
        <v>0</v>
      </c>
      <c r="AA50" s="287">
        <v>0</v>
      </c>
      <c r="AB50" s="287">
        <v>0</v>
      </c>
      <c r="AC50" s="287">
        <v>0</v>
      </c>
      <c r="AD50" s="287">
        <v>0</v>
      </c>
    </row>
    <row r="51" spans="1:30" x14ac:dyDescent="0.15">
      <c r="A51" s="287">
        <v>735</v>
      </c>
      <c r="B51" s="287" t="s">
        <v>508</v>
      </c>
      <c r="C51" s="287">
        <v>483656.44</v>
      </c>
      <c r="D51" s="287">
        <v>0</v>
      </c>
      <c r="E51" s="287">
        <v>0</v>
      </c>
      <c r="F51" s="287">
        <v>0</v>
      </c>
      <c r="G51" s="287">
        <v>0</v>
      </c>
      <c r="H51" s="287">
        <v>0</v>
      </c>
      <c r="I51" s="287">
        <v>0</v>
      </c>
      <c r="J51" s="287">
        <v>0</v>
      </c>
      <c r="K51" s="287">
        <v>4507.91</v>
      </c>
      <c r="L51" s="287">
        <v>0</v>
      </c>
      <c r="M51" s="287">
        <v>0</v>
      </c>
      <c r="N51" s="287">
        <v>0</v>
      </c>
      <c r="O51" s="287">
        <v>0</v>
      </c>
      <c r="P51" s="287">
        <v>0</v>
      </c>
      <c r="Q51" s="287">
        <v>0</v>
      </c>
      <c r="R51" s="287">
        <v>0</v>
      </c>
      <c r="S51" s="287">
        <v>0</v>
      </c>
      <c r="T51" s="287">
        <v>0</v>
      </c>
      <c r="U51" s="287">
        <v>353187.44</v>
      </c>
      <c r="V51" s="287">
        <v>130469</v>
      </c>
      <c r="W51" s="287">
        <v>0</v>
      </c>
      <c r="X51" s="287">
        <v>0</v>
      </c>
      <c r="Y51" s="287">
        <v>0</v>
      </c>
      <c r="Z51" s="287">
        <v>4507.91</v>
      </c>
      <c r="AA51" s="287">
        <v>0</v>
      </c>
      <c r="AB51" s="287">
        <v>0</v>
      </c>
      <c r="AC51" s="287">
        <v>0</v>
      </c>
      <c r="AD51" s="287">
        <v>0</v>
      </c>
    </row>
    <row r="52" spans="1:30" x14ac:dyDescent="0.15">
      <c r="A52" s="287">
        <v>777</v>
      </c>
      <c r="B52" s="287" t="s">
        <v>509</v>
      </c>
      <c r="C52" s="287">
        <v>5102558.29</v>
      </c>
      <c r="D52" s="287">
        <v>0</v>
      </c>
      <c r="E52" s="287">
        <v>0</v>
      </c>
      <c r="F52" s="287">
        <v>0</v>
      </c>
      <c r="G52" s="287">
        <v>0</v>
      </c>
      <c r="H52" s="287">
        <v>0</v>
      </c>
      <c r="I52" s="287">
        <v>0</v>
      </c>
      <c r="J52" s="287">
        <v>0</v>
      </c>
      <c r="K52" s="287">
        <v>0</v>
      </c>
      <c r="L52" s="287">
        <v>0</v>
      </c>
      <c r="M52" s="287">
        <v>0</v>
      </c>
      <c r="N52" s="287">
        <v>0</v>
      </c>
      <c r="O52" s="287">
        <v>0</v>
      </c>
      <c r="P52" s="287">
        <v>0</v>
      </c>
      <c r="Q52" s="287">
        <v>0</v>
      </c>
      <c r="R52" s="287">
        <v>0</v>
      </c>
      <c r="S52" s="287">
        <v>0</v>
      </c>
      <c r="T52" s="287">
        <v>0</v>
      </c>
      <c r="U52" s="287">
        <v>4804398.29</v>
      </c>
      <c r="V52" s="287">
        <v>298160</v>
      </c>
      <c r="W52" s="287">
        <v>0</v>
      </c>
      <c r="X52" s="287">
        <v>0</v>
      </c>
      <c r="Y52" s="287">
        <v>0</v>
      </c>
      <c r="Z52" s="287">
        <v>0</v>
      </c>
      <c r="AA52" s="287">
        <v>0</v>
      </c>
      <c r="AB52" s="287">
        <v>0</v>
      </c>
      <c r="AC52" s="287">
        <v>0</v>
      </c>
      <c r="AD52" s="287">
        <v>0</v>
      </c>
    </row>
    <row r="53" spans="1:30" x14ac:dyDescent="0.15">
      <c r="A53" s="287">
        <v>840</v>
      </c>
      <c r="B53" s="287" t="s">
        <v>510</v>
      </c>
      <c r="C53" s="287">
        <v>205362.14</v>
      </c>
      <c r="D53" s="287">
        <v>0</v>
      </c>
      <c r="E53" s="287">
        <v>0</v>
      </c>
      <c r="F53" s="287">
        <v>0</v>
      </c>
      <c r="G53" s="287">
        <v>0</v>
      </c>
      <c r="H53" s="287">
        <v>0</v>
      </c>
      <c r="I53" s="287">
        <v>0</v>
      </c>
      <c r="J53" s="287">
        <v>0</v>
      </c>
      <c r="K53" s="287">
        <v>0</v>
      </c>
      <c r="L53" s="287">
        <v>0</v>
      </c>
      <c r="M53" s="287">
        <v>0</v>
      </c>
      <c r="N53" s="287">
        <v>0</v>
      </c>
      <c r="O53" s="287">
        <v>0</v>
      </c>
      <c r="P53" s="287">
        <v>0</v>
      </c>
      <c r="Q53" s="287">
        <v>0</v>
      </c>
      <c r="R53" s="287">
        <v>0</v>
      </c>
      <c r="S53" s="287">
        <v>0</v>
      </c>
      <c r="T53" s="287">
        <v>0</v>
      </c>
      <c r="U53" s="287">
        <v>205362.14</v>
      </c>
      <c r="V53" s="287">
        <v>0</v>
      </c>
      <c r="W53" s="287">
        <v>0</v>
      </c>
      <c r="X53" s="287">
        <v>0</v>
      </c>
      <c r="Y53" s="287">
        <v>0</v>
      </c>
      <c r="Z53" s="287">
        <v>0</v>
      </c>
      <c r="AA53" s="287">
        <v>0</v>
      </c>
      <c r="AB53" s="287">
        <v>0</v>
      </c>
      <c r="AC53" s="287">
        <v>0</v>
      </c>
      <c r="AD53" s="287">
        <v>0</v>
      </c>
    </row>
    <row r="54" spans="1:30" x14ac:dyDescent="0.15">
      <c r="A54" s="287">
        <v>870</v>
      </c>
      <c r="B54" s="287" t="s">
        <v>511</v>
      </c>
      <c r="C54" s="287">
        <v>990547.57000000007</v>
      </c>
      <c r="D54" s="287">
        <v>0</v>
      </c>
      <c r="E54" s="287">
        <v>0</v>
      </c>
      <c r="F54" s="287">
        <v>319795.58</v>
      </c>
      <c r="G54" s="287">
        <v>0</v>
      </c>
      <c r="H54" s="287">
        <v>0</v>
      </c>
      <c r="I54" s="287">
        <v>0</v>
      </c>
      <c r="J54" s="287">
        <v>0</v>
      </c>
      <c r="K54" s="287">
        <v>0</v>
      </c>
      <c r="L54" s="287">
        <v>0</v>
      </c>
      <c r="M54" s="287">
        <v>0</v>
      </c>
      <c r="N54" s="287">
        <v>0</v>
      </c>
      <c r="O54" s="287">
        <v>0</v>
      </c>
      <c r="P54" s="287">
        <v>0</v>
      </c>
      <c r="Q54" s="287">
        <v>0</v>
      </c>
      <c r="R54" s="287">
        <v>0</v>
      </c>
      <c r="S54" s="287">
        <v>0</v>
      </c>
      <c r="T54" s="287">
        <v>0</v>
      </c>
      <c r="U54" s="287">
        <v>893070.76</v>
      </c>
      <c r="V54" s="287">
        <v>319795.58</v>
      </c>
      <c r="W54" s="287">
        <v>97476.81</v>
      </c>
      <c r="X54" s="287">
        <v>0</v>
      </c>
      <c r="Y54" s="287">
        <v>0</v>
      </c>
      <c r="Z54" s="287">
        <v>0</v>
      </c>
      <c r="AA54" s="287">
        <v>0</v>
      </c>
      <c r="AB54" s="287">
        <v>0</v>
      </c>
      <c r="AC54" s="287">
        <v>0</v>
      </c>
      <c r="AD54" s="287">
        <v>0</v>
      </c>
    </row>
    <row r="55" spans="1:30" x14ac:dyDescent="0.15">
      <c r="A55" s="287">
        <v>882</v>
      </c>
      <c r="B55" s="287" t="s">
        <v>512</v>
      </c>
      <c r="C55" s="287">
        <v>269508.7</v>
      </c>
      <c r="D55" s="287">
        <v>0</v>
      </c>
      <c r="E55" s="287">
        <v>0</v>
      </c>
      <c r="F55" s="287">
        <v>0</v>
      </c>
      <c r="G55" s="287">
        <v>0</v>
      </c>
      <c r="H55" s="287">
        <v>0</v>
      </c>
      <c r="I55" s="287">
        <v>0</v>
      </c>
      <c r="J55" s="287">
        <v>0</v>
      </c>
      <c r="K55" s="287">
        <v>0</v>
      </c>
      <c r="L55" s="287">
        <v>0</v>
      </c>
      <c r="M55" s="287">
        <v>0</v>
      </c>
      <c r="N55" s="287">
        <v>0</v>
      </c>
      <c r="O55" s="287">
        <v>0</v>
      </c>
      <c r="P55" s="287">
        <v>0</v>
      </c>
      <c r="Q55" s="287">
        <v>0</v>
      </c>
      <c r="R55" s="287">
        <v>0</v>
      </c>
      <c r="S55" s="287">
        <v>0</v>
      </c>
      <c r="T55" s="287">
        <v>0</v>
      </c>
      <c r="U55" s="287">
        <v>267008.7</v>
      </c>
      <c r="V55" s="287">
        <v>2500</v>
      </c>
      <c r="W55" s="287">
        <v>0</v>
      </c>
      <c r="X55" s="287">
        <v>0</v>
      </c>
      <c r="Y55" s="287">
        <v>0</v>
      </c>
      <c r="Z55" s="287">
        <v>0</v>
      </c>
      <c r="AA55" s="287">
        <v>0</v>
      </c>
      <c r="AB55" s="287">
        <v>0</v>
      </c>
      <c r="AC55" s="287">
        <v>0</v>
      </c>
      <c r="AD55" s="287">
        <v>0</v>
      </c>
    </row>
    <row r="56" spans="1:30" x14ac:dyDescent="0.15">
      <c r="A56" s="287">
        <v>896</v>
      </c>
      <c r="B56" s="287" t="s">
        <v>513</v>
      </c>
      <c r="C56" s="287">
        <v>1311054.9099999999</v>
      </c>
      <c r="D56" s="287">
        <v>0</v>
      </c>
      <c r="E56" s="287">
        <v>0</v>
      </c>
      <c r="F56" s="287">
        <v>0</v>
      </c>
      <c r="G56" s="287">
        <v>0</v>
      </c>
      <c r="H56" s="287">
        <v>0</v>
      </c>
      <c r="I56" s="287">
        <v>0</v>
      </c>
      <c r="J56" s="287">
        <v>0</v>
      </c>
      <c r="K56" s="287">
        <v>0</v>
      </c>
      <c r="L56" s="287">
        <v>0</v>
      </c>
      <c r="M56" s="287">
        <v>0</v>
      </c>
      <c r="N56" s="287">
        <v>0</v>
      </c>
      <c r="O56" s="287">
        <v>0</v>
      </c>
      <c r="P56" s="287">
        <v>0</v>
      </c>
      <c r="Q56" s="287">
        <v>0</v>
      </c>
      <c r="R56" s="287">
        <v>0</v>
      </c>
      <c r="S56" s="287">
        <v>0</v>
      </c>
      <c r="T56" s="287">
        <v>0</v>
      </c>
      <c r="U56" s="287">
        <v>1230327.24</v>
      </c>
      <c r="V56" s="287">
        <v>4443.5600000000004</v>
      </c>
      <c r="W56" s="287">
        <v>0</v>
      </c>
      <c r="X56" s="287">
        <v>76284.11</v>
      </c>
      <c r="Y56" s="287">
        <v>0</v>
      </c>
      <c r="Z56" s="287">
        <v>0</v>
      </c>
      <c r="AA56" s="287">
        <v>0</v>
      </c>
      <c r="AB56" s="287">
        <v>0</v>
      </c>
      <c r="AC56" s="287">
        <v>0</v>
      </c>
      <c r="AD56" s="287">
        <v>0</v>
      </c>
    </row>
    <row r="57" spans="1:30" x14ac:dyDescent="0.15">
      <c r="A57" s="287">
        <v>903</v>
      </c>
      <c r="B57" s="287" t="s">
        <v>514</v>
      </c>
      <c r="C57" s="287">
        <v>1177496.8799999999</v>
      </c>
      <c r="D57" s="287">
        <v>0</v>
      </c>
      <c r="E57" s="287">
        <v>0</v>
      </c>
      <c r="F57" s="287">
        <v>0</v>
      </c>
      <c r="G57" s="287">
        <v>0</v>
      </c>
      <c r="H57" s="287">
        <v>0</v>
      </c>
      <c r="I57" s="287">
        <v>0</v>
      </c>
      <c r="J57" s="287">
        <v>0</v>
      </c>
      <c r="K57" s="287">
        <v>0</v>
      </c>
      <c r="L57" s="287">
        <v>0</v>
      </c>
      <c r="M57" s="287">
        <v>0</v>
      </c>
      <c r="N57" s="287">
        <v>0</v>
      </c>
      <c r="O57" s="287">
        <v>0</v>
      </c>
      <c r="P57" s="287">
        <v>0</v>
      </c>
      <c r="Q57" s="287">
        <v>0</v>
      </c>
      <c r="R57" s="287">
        <v>0</v>
      </c>
      <c r="S57" s="287">
        <v>0</v>
      </c>
      <c r="T57" s="287">
        <v>0</v>
      </c>
      <c r="U57" s="287">
        <v>886241.70000000007</v>
      </c>
      <c r="V57" s="287">
        <v>135841.46</v>
      </c>
      <c r="W57" s="287">
        <v>9500</v>
      </c>
      <c r="X57" s="287">
        <v>56023.76</v>
      </c>
      <c r="Y57" s="287">
        <v>89889.96</v>
      </c>
      <c r="Z57" s="287">
        <v>0</v>
      </c>
      <c r="AA57" s="287">
        <v>0</v>
      </c>
      <c r="AB57" s="287">
        <v>0</v>
      </c>
      <c r="AC57" s="287">
        <v>0</v>
      </c>
      <c r="AD57" s="287">
        <v>0</v>
      </c>
    </row>
    <row r="58" spans="1:30" x14ac:dyDescent="0.15">
      <c r="A58" s="287">
        <v>910</v>
      </c>
      <c r="B58" s="287" t="s">
        <v>515</v>
      </c>
      <c r="C58" s="287">
        <v>1648173.36</v>
      </c>
      <c r="D58" s="287">
        <v>0</v>
      </c>
      <c r="E58" s="287">
        <v>0</v>
      </c>
      <c r="F58" s="287">
        <v>0</v>
      </c>
      <c r="G58" s="287">
        <v>0</v>
      </c>
      <c r="H58" s="287">
        <v>0</v>
      </c>
      <c r="I58" s="287">
        <v>0</v>
      </c>
      <c r="J58" s="287">
        <v>0</v>
      </c>
      <c r="K58" s="287">
        <v>0</v>
      </c>
      <c r="L58" s="287">
        <v>0</v>
      </c>
      <c r="M58" s="287">
        <v>0</v>
      </c>
      <c r="N58" s="287">
        <v>0</v>
      </c>
      <c r="O58" s="287">
        <v>0</v>
      </c>
      <c r="P58" s="287">
        <v>0</v>
      </c>
      <c r="Q58" s="287">
        <v>0</v>
      </c>
      <c r="R58" s="287">
        <v>0</v>
      </c>
      <c r="S58" s="287">
        <v>0</v>
      </c>
      <c r="T58" s="287">
        <v>0</v>
      </c>
      <c r="U58" s="287">
        <v>1648173.36</v>
      </c>
      <c r="V58" s="287">
        <v>0</v>
      </c>
      <c r="W58" s="287">
        <v>0</v>
      </c>
      <c r="X58" s="287">
        <v>0</v>
      </c>
      <c r="Y58" s="287">
        <v>0</v>
      </c>
      <c r="Z58" s="287">
        <v>0</v>
      </c>
      <c r="AA58" s="287">
        <v>0</v>
      </c>
      <c r="AB58" s="287">
        <v>0</v>
      </c>
      <c r="AC58" s="287">
        <v>0</v>
      </c>
      <c r="AD58" s="287">
        <v>0</v>
      </c>
    </row>
    <row r="59" spans="1:30" x14ac:dyDescent="0.15">
      <c r="A59" s="287">
        <v>980</v>
      </c>
      <c r="B59" s="287" t="s">
        <v>516</v>
      </c>
      <c r="C59" s="287">
        <v>624459.36</v>
      </c>
      <c r="D59" s="287">
        <v>0</v>
      </c>
      <c r="E59" s="287">
        <v>0</v>
      </c>
      <c r="F59" s="287">
        <v>0</v>
      </c>
      <c r="G59" s="287">
        <v>0</v>
      </c>
      <c r="H59" s="287">
        <v>0</v>
      </c>
      <c r="I59" s="287">
        <v>0</v>
      </c>
      <c r="J59" s="287">
        <v>0</v>
      </c>
      <c r="K59" s="287">
        <v>0</v>
      </c>
      <c r="L59" s="287">
        <v>0</v>
      </c>
      <c r="M59" s="287">
        <v>0</v>
      </c>
      <c r="N59" s="287">
        <v>0</v>
      </c>
      <c r="O59" s="287">
        <v>0</v>
      </c>
      <c r="P59" s="287">
        <v>0</v>
      </c>
      <c r="Q59" s="287">
        <v>0</v>
      </c>
      <c r="R59" s="287">
        <v>0</v>
      </c>
      <c r="S59" s="287">
        <v>0</v>
      </c>
      <c r="T59" s="287">
        <v>0</v>
      </c>
      <c r="U59" s="287">
        <v>534459.36</v>
      </c>
      <c r="V59" s="287">
        <v>0</v>
      </c>
      <c r="W59" s="287">
        <v>90000</v>
      </c>
      <c r="X59" s="287">
        <v>0</v>
      </c>
      <c r="Y59" s="287">
        <v>0</v>
      </c>
      <c r="Z59" s="287">
        <v>0</v>
      </c>
      <c r="AA59" s="287">
        <v>0</v>
      </c>
      <c r="AB59" s="287">
        <v>0</v>
      </c>
      <c r="AC59" s="287">
        <v>0</v>
      </c>
      <c r="AD59" s="287">
        <v>0</v>
      </c>
    </row>
    <row r="60" spans="1:30" x14ac:dyDescent="0.15">
      <c r="A60" s="287">
        <v>994</v>
      </c>
      <c r="B60" s="287" t="s">
        <v>517</v>
      </c>
      <c r="C60" s="287">
        <v>166410.82</v>
      </c>
      <c r="D60" s="287">
        <v>0</v>
      </c>
      <c r="E60" s="287">
        <v>0</v>
      </c>
      <c r="F60" s="287">
        <v>0</v>
      </c>
      <c r="G60" s="287">
        <v>0</v>
      </c>
      <c r="H60" s="287">
        <v>0</v>
      </c>
      <c r="I60" s="287">
        <v>0</v>
      </c>
      <c r="J60" s="287">
        <v>0</v>
      </c>
      <c r="K60" s="287">
        <v>0</v>
      </c>
      <c r="L60" s="287">
        <v>0</v>
      </c>
      <c r="M60" s="287">
        <v>0</v>
      </c>
      <c r="N60" s="287">
        <v>0</v>
      </c>
      <c r="O60" s="287">
        <v>0</v>
      </c>
      <c r="P60" s="287">
        <v>0</v>
      </c>
      <c r="Q60" s="287">
        <v>0</v>
      </c>
      <c r="R60" s="287">
        <v>0</v>
      </c>
      <c r="S60" s="287">
        <v>0</v>
      </c>
      <c r="T60" s="287">
        <v>0</v>
      </c>
      <c r="U60" s="287">
        <v>166410.82</v>
      </c>
      <c r="V60" s="287">
        <v>0</v>
      </c>
      <c r="W60" s="287">
        <v>0</v>
      </c>
      <c r="X60" s="287">
        <v>0</v>
      </c>
      <c r="Y60" s="287">
        <v>0</v>
      </c>
      <c r="Z60" s="287">
        <v>0</v>
      </c>
      <c r="AA60" s="287">
        <v>0</v>
      </c>
      <c r="AB60" s="287">
        <v>0</v>
      </c>
      <c r="AC60" s="287">
        <v>0</v>
      </c>
      <c r="AD60" s="287">
        <v>0</v>
      </c>
    </row>
    <row r="61" spans="1:30" x14ac:dyDescent="0.15">
      <c r="A61" s="287">
        <v>1029</v>
      </c>
      <c r="B61" s="287" t="s">
        <v>519</v>
      </c>
      <c r="C61" s="287">
        <v>1388966</v>
      </c>
      <c r="D61" s="287">
        <v>0</v>
      </c>
      <c r="E61" s="287">
        <v>0</v>
      </c>
      <c r="F61" s="287">
        <v>0</v>
      </c>
      <c r="G61" s="287">
        <v>0</v>
      </c>
      <c r="H61" s="287">
        <v>0</v>
      </c>
      <c r="I61" s="287">
        <v>0</v>
      </c>
      <c r="J61" s="287">
        <v>0</v>
      </c>
      <c r="K61" s="287">
        <v>0</v>
      </c>
      <c r="L61" s="287">
        <v>0</v>
      </c>
      <c r="M61" s="287">
        <v>0</v>
      </c>
      <c r="N61" s="287">
        <v>0</v>
      </c>
      <c r="O61" s="287">
        <v>0</v>
      </c>
      <c r="P61" s="287">
        <v>0</v>
      </c>
      <c r="Q61" s="287">
        <v>0</v>
      </c>
      <c r="R61" s="287">
        <v>0</v>
      </c>
      <c r="S61" s="287">
        <v>0</v>
      </c>
      <c r="T61" s="287">
        <v>0</v>
      </c>
      <c r="U61" s="287">
        <v>723270</v>
      </c>
      <c r="V61" s="287">
        <v>665696</v>
      </c>
      <c r="W61" s="287">
        <v>0</v>
      </c>
      <c r="X61" s="287">
        <v>0</v>
      </c>
      <c r="Y61" s="287">
        <v>0</v>
      </c>
      <c r="Z61" s="287">
        <v>0</v>
      </c>
      <c r="AA61" s="287">
        <v>0</v>
      </c>
      <c r="AB61" s="287">
        <v>0</v>
      </c>
      <c r="AC61" s="287">
        <v>0</v>
      </c>
      <c r="AD61" s="287">
        <v>0</v>
      </c>
    </row>
    <row r="62" spans="1:30" x14ac:dyDescent="0.15">
      <c r="A62" s="287">
        <v>1015</v>
      </c>
      <c r="B62" s="287" t="s">
        <v>518</v>
      </c>
      <c r="C62" s="287">
        <v>2905944.78</v>
      </c>
      <c r="D62" s="287">
        <v>0</v>
      </c>
      <c r="E62" s="287">
        <v>0</v>
      </c>
      <c r="F62" s="287">
        <v>0</v>
      </c>
      <c r="G62" s="287">
        <v>0</v>
      </c>
      <c r="H62" s="287">
        <v>0</v>
      </c>
      <c r="I62" s="287">
        <v>0</v>
      </c>
      <c r="J62" s="287">
        <v>0</v>
      </c>
      <c r="K62" s="287">
        <v>0</v>
      </c>
      <c r="L62" s="287">
        <v>0</v>
      </c>
      <c r="M62" s="287">
        <v>0</v>
      </c>
      <c r="N62" s="287">
        <v>0</v>
      </c>
      <c r="O62" s="287">
        <v>0</v>
      </c>
      <c r="P62" s="287">
        <v>0</v>
      </c>
      <c r="Q62" s="287">
        <v>0</v>
      </c>
      <c r="R62" s="287">
        <v>0</v>
      </c>
      <c r="S62" s="287">
        <v>0</v>
      </c>
      <c r="T62" s="287">
        <v>0</v>
      </c>
      <c r="U62" s="287">
        <v>2905944.78</v>
      </c>
      <c r="V62" s="287">
        <v>0</v>
      </c>
      <c r="W62" s="287">
        <v>0</v>
      </c>
      <c r="X62" s="287">
        <v>0</v>
      </c>
      <c r="Y62" s="287">
        <v>0</v>
      </c>
      <c r="Z62" s="287">
        <v>0</v>
      </c>
      <c r="AA62" s="287">
        <v>0</v>
      </c>
      <c r="AB62" s="287">
        <v>0</v>
      </c>
      <c r="AC62" s="287">
        <v>0</v>
      </c>
      <c r="AD62" s="287">
        <v>0</v>
      </c>
    </row>
    <row r="63" spans="1:30" x14ac:dyDescent="0.15">
      <c r="A63" s="287">
        <v>5054</v>
      </c>
      <c r="B63" s="287" t="s">
        <v>783</v>
      </c>
      <c r="C63" s="287">
        <v>1536489.16</v>
      </c>
      <c r="D63" s="287">
        <v>0</v>
      </c>
      <c r="E63" s="287">
        <v>0</v>
      </c>
      <c r="F63" s="287">
        <v>0</v>
      </c>
      <c r="G63" s="287">
        <v>0</v>
      </c>
      <c r="H63" s="287">
        <v>0</v>
      </c>
      <c r="I63" s="287">
        <v>33798.639999999999</v>
      </c>
      <c r="J63" s="287">
        <v>0</v>
      </c>
      <c r="K63" s="287">
        <v>0</v>
      </c>
      <c r="L63" s="287">
        <v>0</v>
      </c>
      <c r="M63" s="287">
        <v>0</v>
      </c>
      <c r="N63" s="287">
        <v>0</v>
      </c>
      <c r="O63" s="287">
        <v>0</v>
      </c>
      <c r="P63" s="287">
        <v>0</v>
      </c>
      <c r="Q63" s="287">
        <v>0</v>
      </c>
      <c r="R63" s="287">
        <v>0</v>
      </c>
      <c r="S63" s="287">
        <v>33798.639999999999</v>
      </c>
      <c r="T63" s="287">
        <v>0</v>
      </c>
      <c r="U63" s="287">
        <v>1536389.16</v>
      </c>
      <c r="V63" s="287">
        <v>0</v>
      </c>
      <c r="W63" s="287">
        <v>100</v>
      </c>
      <c r="X63" s="287">
        <v>0</v>
      </c>
      <c r="Y63" s="287">
        <v>0</v>
      </c>
      <c r="Z63" s="287">
        <v>0</v>
      </c>
      <c r="AA63" s="287">
        <v>0</v>
      </c>
      <c r="AB63" s="287">
        <v>0</v>
      </c>
      <c r="AC63" s="287">
        <v>0</v>
      </c>
      <c r="AD63" s="287">
        <v>0</v>
      </c>
    </row>
    <row r="64" spans="1:30" x14ac:dyDescent="0.15">
      <c r="A64" s="287">
        <v>1071</v>
      </c>
      <c r="B64" s="287" t="s">
        <v>520</v>
      </c>
      <c r="C64" s="287">
        <v>691697.22</v>
      </c>
      <c r="D64" s="287">
        <v>0</v>
      </c>
      <c r="E64" s="287">
        <v>0</v>
      </c>
      <c r="F64" s="287">
        <v>0</v>
      </c>
      <c r="G64" s="287">
        <v>0</v>
      </c>
      <c r="H64" s="287">
        <v>0</v>
      </c>
      <c r="I64" s="287">
        <v>0</v>
      </c>
      <c r="J64" s="287">
        <v>0</v>
      </c>
      <c r="K64" s="287">
        <v>0</v>
      </c>
      <c r="L64" s="287">
        <v>0</v>
      </c>
      <c r="M64" s="287">
        <v>0</v>
      </c>
      <c r="N64" s="287">
        <v>0</v>
      </c>
      <c r="O64" s="287">
        <v>0</v>
      </c>
      <c r="P64" s="287">
        <v>0</v>
      </c>
      <c r="Q64" s="287">
        <v>0</v>
      </c>
      <c r="R64" s="287">
        <v>0</v>
      </c>
      <c r="S64" s="287">
        <v>0</v>
      </c>
      <c r="T64" s="287">
        <v>0</v>
      </c>
      <c r="U64" s="287">
        <v>691697.22</v>
      </c>
      <c r="V64" s="287">
        <v>0</v>
      </c>
      <c r="W64" s="287">
        <v>0</v>
      </c>
      <c r="X64" s="287">
        <v>0</v>
      </c>
      <c r="Y64" s="287">
        <v>0</v>
      </c>
      <c r="Z64" s="287">
        <v>0</v>
      </c>
      <c r="AA64" s="287">
        <v>0</v>
      </c>
      <c r="AB64" s="287">
        <v>0</v>
      </c>
      <c r="AC64" s="287">
        <v>0</v>
      </c>
      <c r="AD64" s="287">
        <v>0</v>
      </c>
    </row>
    <row r="65" spans="1:30" x14ac:dyDescent="0.15">
      <c r="A65" s="287">
        <v>1080</v>
      </c>
      <c r="B65" s="287" t="s">
        <v>521</v>
      </c>
      <c r="C65" s="287">
        <v>1027941.87</v>
      </c>
      <c r="D65" s="287">
        <v>0</v>
      </c>
      <c r="E65" s="287">
        <v>0</v>
      </c>
      <c r="F65" s="287">
        <v>0</v>
      </c>
      <c r="G65" s="287">
        <v>0</v>
      </c>
      <c r="H65" s="287">
        <v>0</v>
      </c>
      <c r="I65" s="287">
        <v>0</v>
      </c>
      <c r="J65" s="287">
        <v>0</v>
      </c>
      <c r="K65" s="287">
        <v>0</v>
      </c>
      <c r="L65" s="287">
        <v>0</v>
      </c>
      <c r="M65" s="287">
        <v>0</v>
      </c>
      <c r="N65" s="287">
        <v>0</v>
      </c>
      <c r="O65" s="287">
        <v>0</v>
      </c>
      <c r="P65" s="287">
        <v>0</v>
      </c>
      <c r="Q65" s="287">
        <v>0</v>
      </c>
      <c r="R65" s="287">
        <v>0</v>
      </c>
      <c r="S65" s="287">
        <v>0</v>
      </c>
      <c r="T65" s="287">
        <v>0</v>
      </c>
      <c r="U65" s="287">
        <v>1027941.87</v>
      </c>
      <c r="V65" s="287">
        <v>0</v>
      </c>
      <c r="W65" s="287">
        <v>0</v>
      </c>
      <c r="X65" s="287">
        <v>0</v>
      </c>
      <c r="Y65" s="287">
        <v>0</v>
      </c>
      <c r="Z65" s="287">
        <v>0</v>
      </c>
      <c r="AA65" s="287">
        <v>0</v>
      </c>
      <c r="AB65" s="287">
        <v>0</v>
      </c>
      <c r="AC65" s="287">
        <v>0</v>
      </c>
      <c r="AD65" s="287">
        <v>0</v>
      </c>
    </row>
    <row r="66" spans="1:30" x14ac:dyDescent="0.15">
      <c r="A66" s="287">
        <v>1085</v>
      </c>
      <c r="B66" s="287" t="s">
        <v>522</v>
      </c>
      <c r="C66" s="287">
        <v>718124.39</v>
      </c>
      <c r="D66" s="287">
        <v>0</v>
      </c>
      <c r="E66" s="287">
        <v>0</v>
      </c>
      <c r="F66" s="287">
        <v>0</v>
      </c>
      <c r="G66" s="287">
        <v>0</v>
      </c>
      <c r="H66" s="287">
        <v>0</v>
      </c>
      <c r="I66" s="287">
        <v>3273</v>
      </c>
      <c r="J66" s="287">
        <v>0</v>
      </c>
      <c r="K66" s="287">
        <v>5094.28</v>
      </c>
      <c r="L66" s="287">
        <v>0</v>
      </c>
      <c r="M66" s="287">
        <v>0</v>
      </c>
      <c r="N66" s="287">
        <v>0</v>
      </c>
      <c r="O66" s="287">
        <v>0</v>
      </c>
      <c r="P66" s="287">
        <v>0</v>
      </c>
      <c r="Q66" s="287">
        <v>0</v>
      </c>
      <c r="R66" s="287">
        <v>0</v>
      </c>
      <c r="S66" s="287">
        <v>3273</v>
      </c>
      <c r="T66" s="287">
        <v>0</v>
      </c>
      <c r="U66" s="287">
        <v>697029.41</v>
      </c>
      <c r="V66" s="287">
        <v>0</v>
      </c>
      <c r="W66" s="287">
        <v>0</v>
      </c>
      <c r="X66" s="287">
        <v>0</v>
      </c>
      <c r="Y66" s="287">
        <v>21094.98</v>
      </c>
      <c r="Z66" s="287">
        <v>5094.28</v>
      </c>
      <c r="AA66" s="287">
        <v>0</v>
      </c>
      <c r="AB66" s="287">
        <v>0</v>
      </c>
      <c r="AC66" s="287">
        <v>0</v>
      </c>
      <c r="AD66" s="287">
        <v>0</v>
      </c>
    </row>
    <row r="67" spans="1:30" x14ac:dyDescent="0.15">
      <c r="A67" s="287">
        <v>1092</v>
      </c>
      <c r="B67" s="287" t="s">
        <v>523</v>
      </c>
      <c r="C67" s="287">
        <v>4863214.8099999996</v>
      </c>
      <c r="D67" s="287">
        <v>0</v>
      </c>
      <c r="E67" s="287">
        <v>0</v>
      </c>
      <c r="F67" s="287">
        <v>0</v>
      </c>
      <c r="G67" s="287">
        <v>0</v>
      </c>
      <c r="H67" s="287">
        <v>0</v>
      </c>
      <c r="I67" s="287">
        <v>0</v>
      </c>
      <c r="J67" s="287">
        <v>0</v>
      </c>
      <c r="K67" s="287">
        <v>0</v>
      </c>
      <c r="L67" s="287">
        <v>0</v>
      </c>
      <c r="M67" s="287">
        <v>0</v>
      </c>
      <c r="N67" s="287">
        <v>0</v>
      </c>
      <c r="O67" s="287">
        <v>0</v>
      </c>
      <c r="P67" s="287">
        <v>0</v>
      </c>
      <c r="Q67" s="287">
        <v>0</v>
      </c>
      <c r="R67" s="287">
        <v>0</v>
      </c>
      <c r="S67" s="287">
        <v>0</v>
      </c>
      <c r="T67" s="287">
        <v>0</v>
      </c>
      <c r="U67" s="287">
        <v>4863214.8099999996</v>
      </c>
      <c r="V67" s="287">
        <v>0</v>
      </c>
      <c r="W67" s="287">
        <v>0</v>
      </c>
      <c r="X67" s="287">
        <v>0</v>
      </c>
      <c r="Y67" s="287">
        <v>0</v>
      </c>
      <c r="Z67" s="287">
        <v>0</v>
      </c>
      <c r="AA67" s="287">
        <v>0</v>
      </c>
      <c r="AB67" s="287">
        <v>0</v>
      </c>
      <c r="AC67" s="287">
        <v>0</v>
      </c>
      <c r="AD67" s="287">
        <v>0</v>
      </c>
    </row>
    <row r="68" spans="1:30" x14ac:dyDescent="0.15">
      <c r="A68" s="287">
        <v>1120</v>
      </c>
      <c r="B68" s="287" t="s">
        <v>524</v>
      </c>
      <c r="C68" s="287">
        <v>343265.12</v>
      </c>
      <c r="D68" s="287">
        <v>0</v>
      </c>
      <c r="E68" s="287">
        <v>0</v>
      </c>
      <c r="F68" s="287">
        <v>0</v>
      </c>
      <c r="G68" s="287">
        <v>0</v>
      </c>
      <c r="H68" s="287">
        <v>0</v>
      </c>
      <c r="I68" s="287">
        <v>0</v>
      </c>
      <c r="J68" s="287">
        <v>0</v>
      </c>
      <c r="K68" s="287">
        <v>4679.42</v>
      </c>
      <c r="L68" s="287">
        <v>0</v>
      </c>
      <c r="M68" s="287">
        <v>0</v>
      </c>
      <c r="N68" s="287">
        <v>0</v>
      </c>
      <c r="O68" s="287">
        <v>7530.85</v>
      </c>
      <c r="P68" s="287">
        <v>0</v>
      </c>
      <c r="Q68" s="287">
        <v>0</v>
      </c>
      <c r="R68" s="287">
        <v>0</v>
      </c>
      <c r="S68" s="287">
        <v>0</v>
      </c>
      <c r="T68" s="287">
        <v>0</v>
      </c>
      <c r="U68" s="287">
        <v>243265.12</v>
      </c>
      <c r="V68" s="287">
        <v>0</v>
      </c>
      <c r="W68" s="287">
        <v>100000</v>
      </c>
      <c r="X68" s="287">
        <v>0</v>
      </c>
      <c r="Y68" s="287">
        <v>0</v>
      </c>
      <c r="Z68" s="287">
        <v>4679.42</v>
      </c>
      <c r="AA68" s="287">
        <v>7530.85</v>
      </c>
      <c r="AB68" s="287">
        <v>0</v>
      </c>
      <c r="AC68" s="287">
        <v>0</v>
      </c>
      <c r="AD68" s="287">
        <v>0</v>
      </c>
    </row>
    <row r="69" spans="1:30" x14ac:dyDescent="0.15">
      <c r="A69" s="287">
        <v>1127</v>
      </c>
      <c r="B69" s="287" t="s">
        <v>525</v>
      </c>
      <c r="C69" s="287">
        <v>708181.4</v>
      </c>
      <c r="D69" s="287">
        <v>0</v>
      </c>
      <c r="E69" s="287">
        <v>0</v>
      </c>
      <c r="F69" s="287">
        <v>0</v>
      </c>
      <c r="G69" s="287">
        <v>0</v>
      </c>
      <c r="H69" s="287">
        <v>0</v>
      </c>
      <c r="I69" s="287">
        <v>0</v>
      </c>
      <c r="J69" s="287">
        <v>0</v>
      </c>
      <c r="K69" s="287">
        <v>0</v>
      </c>
      <c r="L69" s="287">
        <v>0</v>
      </c>
      <c r="M69" s="287">
        <v>0</v>
      </c>
      <c r="N69" s="287">
        <v>0</v>
      </c>
      <c r="O69" s="287">
        <v>0</v>
      </c>
      <c r="P69" s="287">
        <v>0</v>
      </c>
      <c r="Q69" s="287">
        <v>0</v>
      </c>
      <c r="R69" s="287">
        <v>0</v>
      </c>
      <c r="S69" s="287">
        <v>0</v>
      </c>
      <c r="T69" s="287">
        <v>0</v>
      </c>
      <c r="U69" s="287">
        <v>548181.4</v>
      </c>
      <c r="V69" s="287">
        <v>160000</v>
      </c>
      <c r="W69" s="287">
        <v>0</v>
      </c>
      <c r="X69" s="287">
        <v>0</v>
      </c>
      <c r="Y69" s="287">
        <v>0</v>
      </c>
      <c r="Z69" s="287">
        <v>0</v>
      </c>
      <c r="AA69" s="287">
        <v>0</v>
      </c>
      <c r="AB69" s="287">
        <v>0</v>
      </c>
      <c r="AC69" s="287">
        <v>0</v>
      </c>
      <c r="AD69" s="287">
        <v>0</v>
      </c>
    </row>
    <row r="70" spans="1:30" x14ac:dyDescent="0.15">
      <c r="A70" s="287">
        <v>1134</v>
      </c>
      <c r="B70" s="287" t="s">
        <v>526</v>
      </c>
      <c r="C70" s="287">
        <v>1040542.89</v>
      </c>
      <c r="D70" s="287">
        <v>0</v>
      </c>
      <c r="E70" s="287">
        <v>0</v>
      </c>
      <c r="F70" s="287">
        <v>0</v>
      </c>
      <c r="G70" s="287">
        <v>0</v>
      </c>
      <c r="H70" s="287">
        <v>0</v>
      </c>
      <c r="I70" s="287">
        <v>0</v>
      </c>
      <c r="J70" s="287">
        <v>0</v>
      </c>
      <c r="K70" s="287">
        <v>0</v>
      </c>
      <c r="L70" s="287">
        <v>0</v>
      </c>
      <c r="M70" s="287">
        <v>0</v>
      </c>
      <c r="N70" s="287">
        <v>0</v>
      </c>
      <c r="O70" s="287">
        <v>0</v>
      </c>
      <c r="P70" s="287">
        <v>0</v>
      </c>
      <c r="Q70" s="287">
        <v>0</v>
      </c>
      <c r="R70" s="287">
        <v>0</v>
      </c>
      <c r="S70" s="287">
        <v>0</v>
      </c>
      <c r="T70" s="287">
        <v>0</v>
      </c>
      <c r="U70" s="287">
        <v>1040542.89</v>
      </c>
      <c r="V70" s="287">
        <v>0</v>
      </c>
      <c r="W70" s="287">
        <v>0</v>
      </c>
      <c r="X70" s="287">
        <v>0</v>
      </c>
      <c r="Y70" s="287">
        <v>0</v>
      </c>
      <c r="Z70" s="287">
        <v>0</v>
      </c>
      <c r="AA70" s="287">
        <v>0</v>
      </c>
      <c r="AB70" s="287">
        <v>0</v>
      </c>
      <c r="AC70" s="287">
        <v>0</v>
      </c>
      <c r="AD70" s="287">
        <v>0</v>
      </c>
    </row>
    <row r="71" spans="1:30" x14ac:dyDescent="0.15">
      <c r="A71" s="287">
        <v>1141</v>
      </c>
      <c r="B71" s="287" t="s">
        <v>527</v>
      </c>
      <c r="C71" s="287">
        <v>1819875.75</v>
      </c>
      <c r="D71" s="287">
        <v>0</v>
      </c>
      <c r="E71" s="287">
        <v>0</v>
      </c>
      <c r="F71" s="287">
        <v>0</v>
      </c>
      <c r="G71" s="287">
        <v>0</v>
      </c>
      <c r="H71" s="287">
        <v>0</v>
      </c>
      <c r="I71" s="287">
        <v>0</v>
      </c>
      <c r="J71" s="287">
        <v>0</v>
      </c>
      <c r="K71" s="287">
        <v>0</v>
      </c>
      <c r="L71" s="287">
        <v>0</v>
      </c>
      <c r="M71" s="287">
        <v>0</v>
      </c>
      <c r="N71" s="287">
        <v>0</v>
      </c>
      <c r="O71" s="287">
        <v>0</v>
      </c>
      <c r="P71" s="287">
        <v>0</v>
      </c>
      <c r="Q71" s="287">
        <v>0</v>
      </c>
      <c r="R71" s="287">
        <v>0</v>
      </c>
      <c r="S71" s="287">
        <v>0</v>
      </c>
      <c r="T71" s="287">
        <v>0</v>
      </c>
      <c r="U71" s="287">
        <v>1819875.75</v>
      </c>
      <c r="V71" s="287">
        <v>0</v>
      </c>
      <c r="W71" s="287">
        <v>0</v>
      </c>
      <c r="X71" s="287">
        <v>0</v>
      </c>
      <c r="Y71" s="287">
        <v>0</v>
      </c>
      <c r="Z71" s="287">
        <v>0</v>
      </c>
      <c r="AA71" s="287">
        <v>0</v>
      </c>
      <c r="AB71" s="287">
        <v>0</v>
      </c>
      <c r="AC71" s="287">
        <v>0</v>
      </c>
      <c r="AD71" s="287">
        <v>0</v>
      </c>
    </row>
    <row r="72" spans="1:30" x14ac:dyDescent="0.15">
      <c r="A72" s="287">
        <v>1155</v>
      </c>
      <c r="B72" s="287" t="s">
        <v>528</v>
      </c>
      <c r="C72" s="287">
        <v>567250.96</v>
      </c>
      <c r="D72" s="287">
        <v>0</v>
      </c>
      <c r="E72" s="287">
        <v>0</v>
      </c>
      <c r="F72" s="287">
        <v>0</v>
      </c>
      <c r="G72" s="287">
        <v>0</v>
      </c>
      <c r="H72" s="287">
        <v>0</v>
      </c>
      <c r="I72" s="287">
        <v>0</v>
      </c>
      <c r="J72" s="287">
        <v>0</v>
      </c>
      <c r="K72" s="287">
        <v>0</v>
      </c>
      <c r="L72" s="287">
        <v>0</v>
      </c>
      <c r="M72" s="287">
        <v>0</v>
      </c>
      <c r="N72" s="287">
        <v>0</v>
      </c>
      <c r="O72" s="287">
        <v>0</v>
      </c>
      <c r="P72" s="287">
        <v>0</v>
      </c>
      <c r="Q72" s="287">
        <v>0</v>
      </c>
      <c r="R72" s="287">
        <v>0</v>
      </c>
      <c r="S72" s="287">
        <v>0</v>
      </c>
      <c r="T72" s="287">
        <v>0</v>
      </c>
      <c r="U72" s="287">
        <v>405449.14</v>
      </c>
      <c r="V72" s="287">
        <v>142346.95000000001</v>
      </c>
      <c r="W72" s="287">
        <v>0</v>
      </c>
      <c r="X72" s="287">
        <v>19454.87</v>
      </c>
      <c r="Y72" s="287">
        <v>0</v>
      </c>
      <c r="Z72" s="287">
        <v>0</v>
      </c>
      <c r="AA72" s="287">
        <v>0</v>
      </c>
      <c r="AB72" s="287">
        <v>0</v>
      </c>
      <c r="AC72" s="287">
        <v>0</v>
      </c>
      <c r="AD72" s="287">
        <v>0</v>
      </c>
    </row>
    <row r="73" spans="1:30" x14ac:dyDescent="0.15">
      <c r="A73" s="287">
        <v>1162</v>
      </c>
      <c r="B73" s="287" t="s">
        <v>529</v>
      </c>
      <c r="C73" s="287">
        <v>1274376.5</v>
      </c>
      <c r="D73" s="287">
        <v>0</v>
      </c>
      <c r="E73" s="287">
        <v>0</v>
      </c>
      <c r="F73" s="287">
        <v>0</v>
      </c>
      <c r="G73" s="287">
        <v>0</v>
      </c>
      <c r="H73" s="287">
        <v>0</v>
      </c>
      <c r="I73" s="287">
        <v>0</v>
      </c>
      <c r="J73" s="287">
        <v>0</v>
      </c>
      <c r="K73" s="287">
        <v>0</v>
      </c>
      <c r="L73" s="287">
        <v>0</v>
      </c>
      <c r="M73" s="287">
        <v>0</v>
      </c>
      <c r="N73" s="287">
        <v>0</v>
      </c>
      <c r="O73" s="287">
        <v>0</v>
      </c>
      <c r="P73" s="287">
        <v>0</v>
      </c>
      <c r="Q73" s="287">
        <v>0</v>
      </c>
      <c r="R73" s="287">
        <v>0</v>
      </c>
      <c r="S73" s="287">
        <v>0</v>
      </c>
      <c r="T73" s="287">
        <v>0</v>
      </c>
      <c r="U73" s="287">
        <v>1071836.72</v>
      </c>
      <c r="V73" s="287">
        <v>0</v>
      </c>
      <c r="W73" s="287">
        <v>151000</v>
      </c>
      <c r="X73" s="287">
        <v>51539.78</v>
      </c>
      <c r="Y73" s="287">
        <v>0</v>
      </c>
      <c r="Z73" s="287">
        <v>0</v>
      </c>
      <c r="AA73" s="287">
        <v>0</v>
      </c>
      <c r="AB73" s="287">
        <v>0</v>
      </c>
      <c r="AC73" s="287">
        <v>0</v>
      </c>
      <c r="AD73" s="287">
        <v>0</v>
      </c>
    </row>
    <row r="74" spans="1:30" x14ac:dyDescent="0.15">
      <c r="A74" s="287">
        <v>1169</v>
      </c>
      <c r="B74" s="287" t="s">
        <v>530</v>
      </c>
      <c r="C74" s="287">
        <v>785489.49</v>
      </c>
      <c r="D74" s="287">
        <v>0</v>
      </c>
      <c r="E74" s="287">
        <v>0</v>
      </c>
      <c r="F74" s="287">
        <v>0</v>
      </c>
      <c r="G74" s="287">
        <v>0</v>
      </c>
      <c r="H74" s="287">
        <v>0</v>
      </c>
      <c r="I74" s="287">
        <v>0</v>
      </c>
      <c r="J74" s="287">
        <v>0</v>
      </c>
      <c r="K74" s="287">
        <v>0</v>
      </c>
      <c r="L74" s="287">
        <v>0</v>
      </c>
      <c r="M74" s="287">
        <v>0</v>
      </c>
      <c r="N74" s="287">
        <v>0</v>
      </c>
      <c r="O74" s="287">
        <v>0</v>
      </c>
      <c r="P74" s="287">
        <v>0</v>
      </c>
      <c r="Q74" s="287">
        <v>0</v>
      </c>
      <c r="R74" s="287">
        <v>0</v>
      </c>
      <c r="S74" s="287">
        <v>0</v>
      </c>
      <c r="T74" s="287">
        <v>0</v>
      </c>
      <c r="U74" s="287">
        <v>609701.61</v>
      </c>
      <c r="V74" s="287">
        <v>0</v>
      </c>
      <c r="W74" s="287">
        <v>175787.88</v>
      </c>
      <c r="X74" s="287">
        <v>0</v>
      </c>
      <c r="Y74" s="287">
        <v>0</v>
      </c>
      <c r="Z74" s="287">
        <v>0</v>
      </c>
      <c r="AA74" s="287">
        <v>0</v>
      </c>
      <c r="AB74" s="287">
        <v>0</v>
      </c>
      <c r="AC74" s="287">
        <v>0</v>
      </c>
      <c r="AD74" s="287">
        <v>0</v>
      </c>
    </row>
    <row r="75" spans="1:30" x14ac:dyDescent="0.15">
      <c r="A75" s="287">
        <v>1176</v>
      </c>
      <c r="B75" s="287" t="s">
        <v>531</v>
      </c>
      <c r="C75" s="287">
        <v>814529.01</v>
      </c>
      <c r="D75" s="287">
        <v>0</v>
      </c>
      <c r="E75" s="287">
        <v>0</v>
      </c>
      <c r="F75" s="287">
        <v>0</v>
      </c>
      <c r="G75" s="287">
        <v>0</v>
      </c>
      <c r="H75" s="287">
        <v>0</v>
      </c>
      <c r="I75" s="287">
        <v>0</v>
      </c>
      <c r="J75" s="287">
        <v>0</v>
      </c>
      <c r="K75" s="287">
        <v>0</v>
      </c>
      <c r="L75" s="287">
        <v>0</v>
      </c>
      <c r="M75" s="287">
        <v>0</v>
      </c>
      <c r="N75" s="287">
        <v>0</v>
      </c>
      <c r="O75" s="287">
        <v>0</v>
      </c>
      <c r="P75" s="287">
        <v>0</v>
      </c>
      <c r="Q75" s="287">
        <v>0</v>
      </c>
      <c r="R75" s="287">
        <v>0</v>
      </c>
      <c r="S75" s="287">
        <v>0</v>
      </c>
      <c r="T75" s="287">
        <v>0</v>
      </c>
      <c r="U75" s="287">
        <v>741705.01</v>
      </c>
      <c r="V75" s="287">
        <v>10000</v>
      </c>
      <c r="W75" s="287">
        <v>62824</v>
      </c>
      <c r="X75" s="287">
        <v>0</v>
      </c>
      <c r="Y75" s="287">
        <v>0</v>
      </c>
      <c r="Z75" s="287">
        <v>0</v>
      </c>
      <c r="AA75" s="287">
        <v>0</v>
      </c>
      <c r="AB75" s="287">
        <v>0</v>
      </c>
      <c r="AC75" s="287">
        <v>0</v>
      </c>
      <c r="AD75" s="287">
        <v>0</v>
      </c>
    </row>
    <row r="76" spans="1:30" x14ac:dyDescent="0.15">
      <c r="A76" s="287">
        <v>1183</v>
      </c>
      <c r="B76" s="287" t="s">
        <v>532</v>
      </c>
      <c r="C76" s="287">
        <v>1729244.58</v>
      </c>
      <c r="D76" s="287">
        <v>0</v>
      </c>
      <c r="E76" s="287">
        <v>0</v>
      </c>
      <c r="F76" s="287">
        <v>0</v>
      </c>
      <c r="G76" s="287">
        <v>0</v>
      </c>
      <c r="H76" s="287">
        <v>0</v>
      </c>
      <c r="I76" s="287">
        <v>0</v>
      </c>
      <c r="J76" s="287">
        <v>0</v>
      </c>
      <c r="K76" s="287">
        <v>0</v>
      </c>
      <c r="L76" s="287">
        <v>0</v>
      </c>
      <c r="M76" s="287">
        <v>0</v>
      </c>
      <c r="N76" s="287">
        <v>0</v>
      </c>
      <c r="O76" s="287">
        <v>0</v>
      </c>
      <c r="P76" s="287">
        <v>0</v>
      </c>
      <c r="Q76" s="287">
        <v>0</v>
      </c>
      <c r="R76" s="287">
        <v>0</v>
      </c>
      <c r="S76" s="287">
        <v>0</v>
      </c>
      <c r="T76" s="287">
        <v>0</v>
      </c>
      <c r="U76" s="287">
        <v>1694701.3</v>
      </c>
      <c r="V76" s="287">
        <v>0</v>
      </c>
      <c r="W76" s="287">
        <v>0</v>
      </c>
      <c r="X76" s="287">
        <v>34543.279999999999</v>
      </c>
      <c r="Y76" s="287">
        <v>0</v>
      </c>
      <c r="Z76" s="287">
        <v>0</v>
      </c>
      <c r="AA76" s="287">
        <v>0</v>
      </c>
      <c r="AB76" s="287">
        <v>0</v>
      </c>
      <c r="AC76" s="287">
        <v>0</v>
      </c>
      <c r="AD76" s="287">
        <v>0</v>
      </c>
    </row>
    <row r="77" spans="1:30" x14ac:dyDescent="0.15">
      <c r="A77" s="287">
        <v>1204</v>
      </c>
      <c r="B77" s="287" t="s">
        <v>533</v>
      </c>
      <c r="C77" s="287">
        <v>631590.19000000006</v>
      </c>
      <c r="D77" s="287">
        <v>0</v>
      </c>
      <c r="E77" s="287">
        <v>0</v>
      </c>
      <c r="F77" s="287">
        <v>0</v>
      </c>
      <c r="G77" s="287">
        <v>0</v>
      </c>
      <c r="H77" s="287">
        <v>0</v>
      </c>
      <c r="I77" s="287">
        <v>0</v>
      </c>
      <c r="J77" s="287">
        <v>0</v>
      </c>
      <c r="K77" s="287">
        <v>1713.78</v>
      </c>
      <c r="L77" s="287">
        <v>0</v>
      </c>
      <c r="M77" s="287">
        <v>0</v>
      </c>
      <c r="N77" s="287">
        <v>0</v>
      </c>
      <c r="O77" s="287">
        <v>103.06</v>
      </c>
      <c r="P77" s="287">
        <v>0</v>
      </c>
      <c r="Q77" s="287">
        <v>0</v>
      </c>
      <c r="R77" s="287">
        <v>0</v>
      </c>
      <c r="S77" s="287">
        <v>0</v>
      </c>
      <c r="T77" s="287">
        <v>0</v>
      </c>
      <c r="U77" s="287">
        <v>431590.19</v>
      </c>
      <c r="V77" s="287">
        <v>0</v>
      </c>
      <c r="W77" s="287">
        <v>200000</v>
      </c>
      <c r="X77" s="287">
        <v>0</v>
      </c>
      <c r="Y77" s="287">
        <v>0</v>
      </c>
      <c r="Z77" s="287">
        <v>1713.78</v>
      </c>
      <c r="AA77" s="287">
        <v>103.06</v>
      </c>
      <c r="AB77" s="287">
        <v>0</v>
      </c>
      <c r="AC77" s="287">
        <v>0</v>
      </c>
      <c r="AD77" s="287">
        <v>0</v>
      </c>
    </row>
    <row r="78" spans="1:30" x14ac:dyDescent="0.15">
      <c r="A78" s="287">
        <v>1218</v>
      </c>
      <c r="B78" s="287" t="s">
        <v>534</v>
      </c>
      <c r="C78" s="287">
        <v>1413002.46</v>
      </c>
      <c r="D78" s="287">
        <v>0</v>
      </c>
      <c r="E78" s="287">
        <v>0</v>
      </c>
      <c r="F78" s="287">
        <v>1320.84</v>
      </c>
      <c r="G78" s="287">
        <v>0</v>
      </c>
      <c r="H78" s="287">
        <v>0</v>
      </c>
      <c r="I78" s="287">
        <v>0</v>
      </c>
      <c r="J78" s="287">
        <v>0</v>
      </c>
      <c r="K78" s="287">
        <v>0</v>
      </c>
      <c r="L78" s="287">
        <v>0</v>
      </c>
      <c r="M78" s="287">
        <v>0</v>
      </c>
      <c r="N78" s="287">
        <v>0</v>
      </c>
      <c r="O78" s="287">
        <v>0</v>
      </c>
      <c r="P78" s="287">
        <v>0</v>
      </c>
      <c r="Q78" s="287">
        <v>0</v>
      </c>
      <c r="R78" s="287">
        <v>0</v>
      </c>
      <c r="S78" s="287">
        <v>0</v>
      </c>
      <c r="T78" s="287">
        <v>0</v>
      </c>
      <c r="U78" s="287">
        <v>1235810.8400000001</v>
      </c>
      <c r="V78" s="287">
        <v>1320.84</v>
      </c>
      <c r="W78" s="287">
        <v>0</v>
      </c>
      <c r="X78" s="287">
        <v>177191.62</v>
      </c>
      <c r="Y78" s="287">
        <v>0</v>
      </c>
      <c r="Z78" s="287">
        <v>0</v>
      </c>
      <c r="AA78" s="287">
        <v>0</v>
      </c>
      <c r="AB78" s="287">
        <v>0</v>
      </c>
      <c r="AC78" s="287">
        <v>0</v>
      </c>
      <c r="AD78" s="287">
        <v>0</v>
      </c>
    </row>
    <row r="79" spans="1:30" x14ac:dyDescent="0.15">
      <c r="A79" s="287">
        <v>1232</v>
      </c>
      <c r="B79" s="287" t="s">
        <v>535</v>
      </c>
      <c r="C79" s="287">
        <v>677848.47</v>
      </c>
      <c r="D79" s="287">
        <v>0</v>
      </c>
      <c r="E79" s="287">
        <v>0</v>
      </c>
      <c r="F79" s="287">
        <v>0</v>
      </c>
      <c r="G79" s="287">
        <v>0</v>
      </c>
      <c r="H79" s="287">
        <v>0</v>
      </c>
      <c r="I79" s="287">
        <v>0</v>
      </c>
      <c r="J79" s="287">
        <v>0</v>
      </c>
      <c r="K79" s="287">
        <v>0</v>
      </c>
      <c r="L79" s="287">
        <v>0</v>
      </c>
      <c r="M79" s="287">
        <v>0</v>
      </c>
      <c r="N79" s="287">
        <v>0</v>
      </c>
      <c r="O79" s="287">
        <v>0</v>
      </c>
      <c r="P79" s="287">
        <v>0</v>
      </c>
      <c r="Q79" s="287">
        <v>0</v>
      </c>
      <c r="R79" s="287">
        <v>0</v>
      </c>
      <c r="S79" s="287">
        <v>0</v>
      </c>
      <c r="T79" s="287">
        <v>0</v>
      </c>
      <c r="U79" s="287">
        <v>677848.47</v>
      </c>
      <c r="V79" s="287">
        <v>0</v>
      </c>
      <c r="W79" s="287">
        <v>0</v>
      </c>
      <c r="X79" s="287">
        <v>0</v>
      </c>
      <c r="Y79" s="287">
        <v>0</v>
      </c>
      <c r="Z79" s="287">
        <v>0</v>
      </c>
      <c r="AA79" s="287">
        <v>0</v>
      </c>
      <c r="AB79" s="287">
        <v>0</v>
      </c>
      <c r="AC79" s="287">
        <v>0</v>
      </c>
      <c r="AD79" s="287">
        <v>0</v>
      </c>
    </row>
    <row r="80" spans="1:30" x14ac:dyDescent="0.15">
      <c r="A80" s="287">
        <v>1246</v>
      </c>
      <c r="B80" s="287" t="s">
        <v>536</v>
      </c>
      <c r="C80" s="287">
        <v>1146903.29</v>
      </c>
      <c r="D80" s="287">
        <v>0</v>
      </c>
      <c r="E80" s="287">
        <v>0</v>
      </c>
      <c r="F80" s="287">
        <v>0</v>
      </c>
      <c r="G80" s="287">
        <v>0</v>
      </c>
      <c r="H80" s="287">
        <v>0</v>
      </c>
      <c r="I80" s="287">
        <v>0</v>
      </c>
      <c r="J80" s="287">
        <v>0</v>
      </c>
      <c r="K80" s="287">
        <v>0</v>
      </c>
      <c r="L80" s="287">
        <v>0</v>
      </c>
      <c r="M80" s="287">
        <v>0</v>
      </c>
      <c r="N80" s="287">
        <v>0</v>
      </c>
      <c r="O80" s="287">
        <v>0</v>
      </c>
      <c r="P80" s="287">
        <v>0</v>
      </c>
      <c r="Q80" s="287">
        <v>0</v>
      </c>
      <c r="R80" s="287">
        <v>0</v>
      </c>
      <c r="S80" s="287">
        <v>0</v>
      </c>
      <c r="T80" s="287">
        <v>0</v>
      </c>
      <c r="U80" s="287">
        <v>1017690.29</v>
      </c>
      <c r="V80" s="287">
        <v>129213</v>
      </c>
      <c r="W80" s="287">
        <v>0</v>
      </c>
      <c r="X80" s="287">
        <v>0</v>
      </c>
      <c r="Y80" s="287">
        <v>0</v>
      </c>
      <c r="Z80" s="287">
        <v>0</v>
      </c>
      <c r="AA80" s="287">
        <v>0</v>
      </c>
      <c r="AB80" s="287">
        <v>0</v>
      </c>
      <c r="AC80" s="287">
        <v>0</v>
      </c>
      <c r="AD80" s="287">
        <v>0</v>
      </c>
    </row>
    <row r="81" spans="1:30" x14ac:dyDescent="0.15">
      <c r="A81" s="287">
        <v>1253</v>
      </c>
      <c r="B81" s="287" t="s">
        <v>537</v>
      </c>
      <c r="C81" s="287">
        <v>3018394.39</v>
      </c>
      <c r="D81" s="287">
        <v>0</v>
      </c>
      <c r="E81" s="287">
        <v>0</v>
      </c>
      <c r="F81" s="287">
        <v>0</v>
      </c>
      <c r="G81" s="287">
        <v>0</v>
      </c>
      <c r="H81" s="287">
        <v>0</v>
      </c>
      <c r="I81" s="287">
        <v>0</v>
      </c>
      <c r="J81" s="287">
        <v>0</v>
      </c>
      <c r="K81" s="287">
        <v>0</v>
      </c>
      <c r="L81" s="287">
        <v>0</v>
      </c>
      <c r="M81" s="287">
        <v>0</v>
      </c>
      <c r="N81" s="287">
        <v>0</v>
      </c>
      <c r="O81" s="287">
        <v>0</v>
      </c>
      <c r="P81" s="287">
        <v>0</v>
      </c>
      <c r="Q81" s="287">
        <v>0</v>
      </c>
      <c r="R81" s="287">
        <v>0</v>
      </c>
      <c r="S81" s="287">
        <v>0</v>
      </c>
      <c r="T81" s="287">
        <v>0</v>
      </c>
      <c r="U81" s="287">
        <v>2953402.41</v>
      </c>
      <c r="V81" s="287">
        <v>0</v>
      </c>
      <c r="W81" s="287">
        <v>0</v>
      </c>
      <c r="X81" s="287">
        <v>0</v>
      </c>
      <c r="Y81" s="287">
        <v>64991.98</v>
      </c>
      <c r="Z81" s="287">
        <v>0</v>
      </c>
      <c r="AA81" s="287">
        <v>0</v>
      </c>
      <c r="AB81" s="287">
        <v>0</v>
      </c>
      <c r="AC81" s="287">
        <v>0</v>
      </c>
      <c r="AD81" s="287">
        <v>0</v>
      </c>
    </row>
    <row r="82" spans="1:30" x14ac:dyDescent="0.15">
      <c r="A82" s="287">
        <v>1260</v>
      </c>
      <c r="B82" s="287" t="s">
        <v>538</v>
      </c>
      <c r="C82" s="287">
        <v>1068553.9099999999</v>
      </c>
      <c r="D82" s="287">
        <v>0</v>
      </c>
      <c r="E82" s="287">
        <v>0</v>
      </c>
      <c r="F82" s="287">
        <v>0</v>
      </c>
      <c r="G82" s="287">
        <v>0</v>
      </c>
      <c r="H82" s="287">
        <v>0</v>
      </c>
      <c r="I82" s="287">
        <v>0</v>
      </c>
      <c r="J82" s="287">
        <v>0</v>
      </c>
      <c r="K82" s="287">
        <v>0</v>
      </c>
      <c r="L82" s="287">
        <v>0</v>
      </c>
      <c r="M82" s="287">
        <v>0</v>
      </c>
      <c r="N82" s="287">
        <v>0</v>
      </c>
      <c r="O82" s="287">
        <v>0</v>
      </c>
      <c r="P82" s="287">
        <v>0</v>
      </c>
      <c r="Q82" s="287">
        <v>0</v>
      </c>
      <c r="R82" s="287">
        <v>0</v>
      </c>
      <c r="S82" s="287">
        <v>0</v>
      </c>
      <c r="T82" s="287">
        <v>0</v>
      </c>
      <c r="U82" s="287">
        <v>997213.75</v>
      </c>
      <c r="V82" s="287">
        <v>65000</v>
      </c>
      <c r="W82" s="287">
        <v>0</v>
      </c>
      <c r="X82" s="287">
        <v>6340.16</v>
      </c>
      <c r="Y82" s="287">
        <v>0</v>
      </c>
      <c r="Z82" s="287">
        <v>0</v>
      </c>
      <c r="AA82" s="287">
        <v>0</v>
      </c>
      <c r="AB82" s="287">
        <v>0</v>
      </c>
      <c r="AC82" s="287">
        <v>0</v>
      </c>
      <c r="AD82" s="287">
        <v>0</v>
      </c>
    </row>
    <row r="83" spans="1:30" x14ac:dyDescent="0.15">
      <c r="A83" s="287">
        <v>4970</v>
      </c>
      <c r="B83" s="287" t="s">
        <v>780</v>
      </c>
      <c r="C83" s="287">
        <v>5782818.6500000004</v>
      </c>
      <c r="D83" s="287">
        <v>0</v>
      </c>
      <c r="E83" s="287">
        <v>0</v>
      </c>
      <c r="F83" s="287">
        <v>0</v>
      </c>
      <c r="G83" s="287">
        <v>0</v>
      </c>
      <c r="H83" s="287">
        <v>0</v>
      </c>
      <c r="I83" s="287">
        <v>0</v>
      </c>
      <c r="J83" s="287">
        <v>0</v>
      </c>
      <c r="K83" s="287">
        <v>0</v>
      </c>
      <c r="L83" s="287">
        <v>0</v>
      </c>
      <c r="M83" s="287">
        <v>0</v>
      </c>
      <c r="N83" s="287">
        <v>0</v>
      </c>
      <c r="O83" s="287">
        <v>0</v>
      </c>
      <c r="P83" s="287">
        <v>0</v>
      </c>
      <c r="Q83" s="287">
        <v>0</v>
      </c>
      <c r="R83" s="287">
        <v>0</v>
      </c>
      <c r="S83" s="287">
        <v>0</v>
      </c>
      <c r="T83" s="287">
        <v>0</v>
      </c>
      <c r="U83" s="287">
        <v>5225247.12</v>
      </c>
      <c r="V83" s="287">
        <v>0</v>
      </c>
      <c r="W83" s="287">
        <v>557571.53</v>
      </c>
      <c r="X83" s="287">
        <v>0</v>
      </c>
      <c r="Y83" s="287">
        <v>0</v>
      </c>
      <c r="Z83" s="287">
        <v>0</v>
      </c>
      <c r="AA83" s="287">
        <v>0</v>
      </c>
      <c r="AB83" s="287">
        <v>0</v>
      </c>
      <c r="AC83" s="287">
        <v>0</v>
      </c>
      <c r="AD83" s="287">
        <v>0</v>
      </c>
    </row>
    <row r="84" spans="1:30" x14ac:dyDescent="0.15">
      <c r="A84" s="287">
        <v>1295</v>
      </c>
      <c r="B84" s="287" t="s">
        <v>539</v>
      </c>
      <c r="C84" s="287">
        <v>592566.32000000007</v>
      </c>
      <c r="D84" s="287">
        <v>0</v>
      </c>
      <c r="E84" s="287">
        <v>0</v>
      </c>
      <c r="F84" s="287">
        <v>0</v>
      </c>
      <c r="G84" s="287">
        <v>0</v>
      </c>
      <c r="H84" s="287">
        <v>0</v>
      </c>
      <c r="I84" s="287">
        <v>0</v>
      </c>
      <c r="J84" s="287">
        <v>0</v>
      </c>
      <c r="K84" s="287">
        <v>0</v>
      </c>
      <c r="L84" s="287">
        <v>0</v>
      </c>
      <c r="M84" s="287">
        <v>0</v>
      </c>
      <c r="N84" s="287">
        <v>0</v>
      </c>
      <c r="O84" s="287">
        <v>0</v>
      </c>
      <c r="P84" s="287">
        <v>0</v>
      </c>
      <c r="Q84" s="287">
        <v>0</v>
      </c>
      <c r="R84" s="287">
        <v>0</v>
      </c>
      <c r="S84" s="287">
        <v>0</v>
      </c>
      <c r="T84" s="287">
        <v>0</v>
      </c>
      <c r="U84" s="287">
        <v>591566.32000000007</v>
      </c>
      <c r="V84" s="287">
        <v>0</v>
      </c>
      <c r="W84" s="287">
        <v>1000</v>
      </c>
      <c r="X84" s="287">
        <v>0</v>
      </c>
      <c r="Y84" s="287">
        <v>0</v>
      </c>
      <c r="Z84" s="287">
        <v>0</v>
      </c>
      <c r="AA84" s="287">
        <v>0</v>
      </c>
      <c r="AB84" s="287">
        <v>0</v>
      </c>
      <c r="AC84" s="287">
        <v>0</v>
      </c>
      <c r="AD84" s="287">
        <v>0</v>
      </c>
    </row>
    <row r="85" spans="1:30" x14ac:dyDescent="0.15">
      <c r="A85" s="287">
        <v>1309</v>
      </c>
      <c r="B85" s="287" t="s">
        <v>540</v>
      </c>
      <c r="C85" s="287">
        <v>1265187.6499999999</v>
      </c>
      <c r="D85" s="287">
        <v>0</v>
      </c>
      <c r="E85" s="287">
        <v>0</v>
      </c>
      <c r="F85" s="287">
        <v>0</v>
      </c>
      <c r="G85" s="287">
        <v>0</v>
      </c>
      <c r="H85" s="287">
        <v>0</v>
      </c>
      <c r="I85" s="287">
        <v>0</v>
      </c>
      <c r="J85" s="287">
        <v>0</v>
      </c>
      <c r="K85" s="287">
        <v>0</v>
      </c>
      <c r="L85" s="287">
        <v>0</v>
      </c>
      <c r="M85" s="287">
        <v>0</v>
      </c>
      <c r="N85" s="287">
        <v>0</v>
      </c>
      <c r="O85" s="287">
        <v>0</v>
      </c>
      <c r="P85" s="287">
        <v>0</v>
      </c>
      <c r="Q85" s="287">
        <v>0</v>
      </c>
      <c r="R85" s="287">
        <v>0</v>
      </c>
      <c r="S85" s="287">
        <v>0</v>
      </c>
      <c r="T85" s="287">
        <v>0</v>
      </c>
      <c r="U85" s="287">
        <v>1042917.77</v>
      </c>
      <c r="V85" s="287">
        <v>0</v>
      </c>
      <c r="W85" s="287">
        <v>217000</v>
      </c>
      <c r="X85" s="287">
        <v>0</v>
      </c>
      <c r="Y85" s="287">
        <v>5269.88</v>
      </c>
      <c r="Z85" s="287">
        <v>0</v>
      </c>
      <c r="AA85" s="287">
        <v>0</v>
      </c>
      <c r="AB85" s="287">
        <v>0</v>
      </c>
      <c r="AC85" s="287">
        <v>0</v>
      </c>
      <c r="AD85" s="287">
        <v>0</v>
      </c>
    </row>
    <row r="86" spans="1:30" x14ac:dyDescent="0.15">
      <c r="A86" s="287">
        <v>1316</v>
      </c>
      <c r="B86" s="287" t="s">
        <v>541</v>
      </c>
      <c r="C86" s="287">
        <v>4828038.07</v>
      </c>
      <c r="D86" s="287">
        <v>0</v>
      </c>
      <c r="E86" s="287">
        <v>0</v>
      </c>
      <c r="F86" s="287">
        <v>0</v>
      </c>
      <c r="G86" s="287">
        <v>0</v>
      </c>
      <c r="H86" s="287">
        <v>0</v>
      </c>
      <c r="I86" s="287">
        <v>14168.6</v>
      </c>
      <c r="J86" s="287">
        <v>0</v>
      </c>
      <c r="K86" s="287">
        <v>0</v>
      </c>
      <c r="L86" s="287">
        <v>0</v>
      </c>
      <c r="M86" s="287">
        <v>0</v>
      </c>
      <c r="N86" s="287">
        <v>0</v>
      </c>
      <c r="O86" s="287">
        <v>0</v>
      </c>
      <c r="P86" s="287">
        <v>0</v>
      </c>
      <c r="Q86" s="287">
        <v>0</v>
      </c>
      <c r="R86" s="287">
        <v>0</v>
      </c>
      <c r="S86" s="287">
        <v>14168.6</v>
      </c>
      <c r="T86" s="287">
        <v>0</v>
      </c>
      <c r="U86" s="287">
        <v>3466870.79</v>
      </c>
      <c r="V86" s="287">
        <v>0</v>
      </c>
      <c r="W86" s="287">
        <v>1350000</v>
      </c>
      <c r="X86" s="287">
        <v>0</v>
      </c>
      <c r="Y86" s="287">
        <v>11167.28</v>
      </c>
      <c r="Z86" s="287">
        <v>0</v>
      </c>
      <c r="AA86" s="287">
        <v>0</v>
      </c>
      <c r="AB86" s="287">
        <v>0</v>
      </c>
      <c r="AC86" s="287">
        <v>0</v>
      </c>
      <c r="AD86" s="287">
        <v>0</v>
      </c>
    </row>
    <row r="87" spans="1:30" x14ac:dyDescent="0.15">
      <c r="A87" s="287">
        <v>1380</v>
      </c>
      <c r="B87" s="287" t="s">
        <v>543</v>
      </c>
      <c r="C87" s="287">
        <v>1893518.1400000001</v>
      </c>
      <c r="D87" s="287">
        <v>0</v>
      </c>
      <c r="E87" s="287">
        <v>0</v>
      </c>
      <c r="F87" s="287">
        <v>0</v>
      </c>
      <c r="G87" s="287">
        <v>0</v>
      </c>
      <c r="H87" s="287">
        <v>0</v>
      </c>
      <c r="I87" s="287">
        <v>0</v>
      </c>
      <c r="J87" s="287">
        <v>0</v>
      </c>
      <c r="K87" s="287">
        <v>0</v>
      </c>
      <c r="L87" s="287">
        <v>0</v>
      </c>
      <c r="M87" s="287">
        <v>0</v>
      </c>
      <c r="N87" s="287">
        <v>0</v>
      </c>
      <c r="O87" s="287">
        <v>0</v>
      </c>
      <c r="P87" s="287">
        <v>0</v>
      </c>
      <c r="Q87" s="287">
        <v>0</v>
      </c>
      <c r="R87" s="287">
        <v>0</v>
      </c>
      <c r="S87" s="287">
        <v>0</v>
      </c>
      <c r="T87" s="287">
        <v>0</v>
      </c>
      <c r="U87" s="287">
        <v>1893518.1400000001</v>
      </c>
      <c r="V87" s="287">
        <v>0</v>
      </c>
      <c r="W87" s="287">
        <v>0</v>
      </c>
      <c r="X87" s="287">
        <v>0</v>
      </c>
      <c r="Y87" s="287">
        <v>0</v>
      </c>
      <c r="Z87" s="287">
        <v>0</v>
      </c>
      <c r="AA87" s="287">
        <v>0</v>
      </c>
      <c r="AB87" s="287">
        <v>0</v>
      </c>
      <c r="AC87" s="287">
        <v>0</v>
      </c>
      <c r="AD87" s="287">
        <v>0</v>
      </c>
    </row>
    <row r="88" spans="1:30" x14ac:dyDescent="0.15">
      <c r="A88" s="287">
        <v>1407</v>
      </c>
      <c r="B88" s="287" t="s">
        <v>544</v>
      </c>
      <c r="C88" s="287">
        <v>1515812.1300000001</v>
      </c>
      <c r="D88" s="287">
        <v>0</v>
      </c>
      <c r="E88" s="287">
        <v>0</v>
      </c>
      <c r="F88" s="287">
        <v>0</v>
      </c>
      <c r="G88" s="287">
        <v>0</v>
      </c>
      <c r="H88" s="287">
        <v>0</v>
      </c>
      <c r="I88" s="287">
        <v>0</v>
      </c>
      <c r="J88" s="287">
        <v>0</v>
      </c>
      <c r="K88" s="287">
        <v>0</v>
      </c>
      <c r="L88" s="287">
        <v>0</v>
      </c>
      <c r="M88" s="287">
        <v>0</v>
      </c>
      <c r="N88" s="287">
        <v>0</v>
      </c>
      <c r="O88" s="287">
        <v>0</v>
      </c>
      <c r="P88" s="287">
        <v>0</v>
      </c>
      <c r="Q88" s="287">
        <v>0</v>
      </c>
      <c r="R88" s="287">
        <v>0</v>
      </c>
      <c r="S88" s="287">
        <v>0</v>
      </c>
      <c r="T88" s="287">
        <v>0</v>
      </c>
      <c r="U88" s="287">
        <v>1514757.35</v>
      </c>
      <c r="V88" s="287">
        <v>1054.78</v>
      </c>
      <c r="W88" s="287">
        <v>0</v>
      </c>
      <c r="X88" s="287">
        <v>0</v>
      </c>
      <c r="Y88" s="287">
        <v>0</v>
      </c>
      <c r="Z88" s="287">
        <v>0</v>
      </c>
      <c r="AA88" s="287">
        <v>0</v>
      </c>
      <c r="AB88" s="287">
        <v>0</v>
      </c>
      <c r="AC88" s="287">
        <v>0</v>
      </c>
      <c r="AD88" s="287">
        <v>0</v>
      </c>
    </row>
    <row r="89" spans="1:30" x14ac:dyDescent="0.15">
      <c r="A89" s="287">
        <v>1414</v>
      </c>
      <c r="B89" s="287" t="s">
        <v>545</v>
      </c>
      <c r="C89" s="287">
        <v>3215163.87</v>
      </c>
      <c r="D89" s="287">
        <v>0</v>
      </c>
      <c r="E89" s="287">
        <v>0</v>
      </c>
      <c r="F89" s="287">
        <v>0</v>
      </c>
      <c r="G89" s="287">
        <v>0</v>
      </c>
      <c r="H89" s="287">
        <v>0</v>
      </c>
      <c r="I89" s="287">
        <v>0</v>
      </c>
      <c r="J89" s="287">
        <v>0</v>
      </c>
      <c r="K89" s="287">
        <v>23606.9</v>
      </c>
      <c r="L89" s="287">
        <v>0</v>
      </c>
      <c r="M89" s="287">
        <v>0</v>
      </c>
      <c r="N89" s="287">
        <v>0</v>
      </c>
      <c r="O89" s="287">
        <v>0</v>
      </c>
      <c r="P89" s="287">
        <v>0</v>
      </c>
      <c r="Q89" s="287">
        <v>0</v>
      </c>
      <c r="R89" s="287">
        <v>0</v>
      </c>
      <c r="S89" s="287">
        <v>0</v>
      </c>
      <c r="T89" s="287">
        <v>0</v>
      </c>
      <c r="U89" s="287">
        <v>2840163.87</v>
      </c>
      <c r="V89" s="287">
        <v>225000</v>
      </c>
      <c r="W89" s="287">
        <v>150000</v>
      </c>
      <c r="X89" s="287">
        <v>0</v>
      </c>
      <c r="Y89" s="287">
        <v>0</v>
      </c>
      <c r="Z89" s="287">
        <v>23606.9</v>
      </c>
      <c r="AA89" s="287">
        <v>0</v>
      </c>
      <c r="AB89" s="287">
        <v>0</v>
      </c>
      <c r="AC89" s="287">
        <v>0</v>
      </c>
      <c r="AD89" s="287">
        <v>0</v>
      </c>
    </row>
    <row r="90" spans="1:30" x14ac:dyDescent="0.15">
      <c r="A90" s="287">
        <v>1421</v>
      </c>
      <c r="B90" s="287" t="s">
        <v>546</v>
      </c>
      <c r="C90" s="287">
        <v>519525.03</v>
      </c>
      <c r="D90" s="287">
        <v>0</v>
      </c>
      <c r="E90" s="287">
        <v>0</v>
      </c>
      <c r="F90" s="287">
        <v>0</v>
      </c>
      <c r="G90" s="287">
        <v>0</v>
      </c>
      <c r="H90" s="287">
        <v>0</v>
      </c>
      <c r="I90" s="287">
        <v>0</v>
      </c>
      <c r="J90" s="287">
        <v>0</v>
      </c>
      <c r="K90" s="287">
        <v>3579.32</v>
      </c>
      <c r="L90" s="287">
        <v>0</v>
      </c>
      <c r="M90" s="287">
        <v>0</v>
      </c>
      <c r="N90" s="287">
        <v>0</v>
      </c>
      <c r="O90" s="287">
        <v>0</v>
      </c>
      <c r="P90" s="287">
        <v>0</v>
      </c>
      <c r="Q90" s="287">
        <v>0</v>
      </c>
      <c r="R90" s="287">
        <v>0</v>
      </c>
      <c r="S90" s="287">
        <v>0</v>
      </c>
      <c r="T90" s="287">
        <v>0</v>
      </c>
      <c r="U90" s="287">
        <v>476406.10000000003</v>
      </c>
      <c r="V90" s="287">
        <v>0</v>
      </c>
      <c r="W90" s="287">
        <v>0</v>
      </c>
      <c r="X90" s="287">
        <v>43118.93</v>
      </c>
      <c r="Y90" s="287">
        <v>0</v>
      </c>
      <c r="Z90" s="287">
        <v>3579.32</v>
      </c>
      <c r="AA90" s="287">
        <v>0</v>
      </c>
      <c r="AB90" s="287">
        <v>0</v>
      </c>
      <c r="AC90" s="287">
        <v>0</v>
      </c>
      <c r="AD90" s="287">
        <v>0</v>
      </c>
    </row>
    <row r="91" spans="1:30" x14ac:dyDescent="0.15">
      <c r="A91" s="287">
        <v>2744</v>
      </c>
      <c r="B91" s="287" t="s">
        <v>631</v>
      </c>
      <c r="C91" s="287">
        <v>891071.42</v>
      </c>
      <c r="D91" s="287">
        <v>0</v>
      </c>
      <c r="E91" s="287">
        <v>0</v>
      </c>
      <c r="F91" s="287">
        <v>0</v>
      </c>
      <c r="G91" s="287">
        <v>0</v>
      </c>
      <c r="H91" s="287">
        <v>0</v>
      </c>
      <c r="I91" s="287">
        <v>0</v>
      </c>
      <c r="J91" s="287">
        <v>0</v>
      </c>
      <c r="K91" s="287">
        <v>0</v>
      </c>
      <c r="L91" s="287">
        <v>0</v>
      </c>
      <c r="M91" s="287">
        <v>0</v>
      </c>
      <c r="N91" s="287">
        <v>0</v>
      </c>
      <c r="O91" s="287">
        <v>0</v>
      </c>
      <c r="P91" s="287">
        <v>0</v>
      </c>
      <c r="Q91" s="287">
        <v>0</v>
      </c>
      <c r="R91" s="287">
        <v>0</v>
      </c>
      <c r="S91" s="287">
        <v>0</v>
      </c>
      <c r="T91" s="287">
        <v>0</v>
      </c>
      <c r="U91" s="287">
        <v>891071.42</v>
      </c>
      <c r="V91" s="287">
        <v>0</v>
      </c>
      <c r="W91" s="287">
        <v>0</v>
      </c>
      <c r="X91" s="287">
        <v>0</v>
      </c>
      <c r="Y91" s="287">
        <v>0</v>
      </c>
      <c r="Z91" s="287">
        <v>0</v>
      </c>
      <c r="AA91" s="287">
        <v>0</v>
      </c>
      <c r="AB91" s="287">
        <v>0</v>
      </c>
      <c r="AC91" s="287">
        <v>0</v>
      </c>
      <c r="AD91" s="287">
        <v>0</v>
      </c>
    </row>
    <row r="92" spans="1:30" x14ac:dyDescent="0.15">
      <c r="A92" s="287">
        <v>1428</v>
      </c>
      <c r="B92" s="287" t="s">
        <v>547</v>
      </c>
      <c r="C92" s="287">
        <v>1699682.78</v>
      </c>
      <c r="D92" s="287">
        <v>0</v>
      </c>
      <c r="E92" s="287">
        <v>0</v>
      </c>
      <c r="F92" s="287">
        <v>0</v>
      </c>
      <c r="G92" s="287">
        <v>0</v>
      </c>
      <c r="H92" s="287">
        <v>0</v>
      </c>
      <c r="I92" s="287">
        <v>0</v>
      </c>
      <c r="J92" s="287">
        <v>0</v>
      </c>
      <c r="K92" s="287">
        <v>0</v>
      </c>
      <c r="L92" s="287">
        <v>0</v>
      </c>
      <c r="M92" s="287">
        <v>0</v>
      </c>
      <c r="N92" s="287">
        <v>0</v>
      </c>
      <c r="O92" s="287">
        <v>0</v>
      </c>
      <c r="P92" s="287">
        <v>0</v>
      </c>
      <c r="Q92" s="287">
        <v>0</v>
      </c>
      <c r="R92" s="287">
        <v>0</v>
      </c>
      <c r="S92" s="287">
        <v>0</v>
      </c>
      <c r="T92" s="287">
        <v>0</v>
      </c>
      <c r="U92" s="287">
        <v>1697282.78</v>
      </c>
      <c r="V92" s="287">
        <v>0</v>
      </c>
      <c r="W92" s="287">
        <v>2400</v>
      </c>
      <c r="X92" s="287">
        <v>0</v>
      </c>
      <c r="Y92" s="287">
        <v>0</v>
      </c>
      <c r="Z92" s="287">
        <v>0</v>
      </c>
      <c r="AA92" s="287">
        <v>0</v>
      </c>
      <c r="AB92" s="287">
        <v>0</v>
      </c>
      <c r="AC92" s="287">
        <v>0</v>
      </c>
      <c r="AD92" s="287">
        <v>0</v>
      </c>
    </row>
    <row r="93" spans="1:30" x14ac:dyDescent="0.15">
      <c r="A93" s="287">
        <v>1449</v>
      </c>
      <c r="B93" s="287" t="s">
        <v>548</v>
      </c>
      <c r="C93" s="287">
        <v>122480.42</v>
      </c>
      <c r="D93" s="287">
        <v>0</v>
      </c>
      <c r="E93" s="287">
        <v>0</v>
      </c>
      <c r="F93" s="287">
        <v>0</v>
      </c>
      <c r="G93" s="287">
        <v>0</v>
      </c>
      <c r="H93" s="287">
        <v>0</v>
      </c>
      <c r="I93" s="287">
        <v>0</v>
      </c>
      <c r="J93" s="287">
        <v>0</v>
      </c>
      <c r="K93" s="287">
        <v>0</v>
      </c>
      <c r="L93" s="287">
        <v>0</v>
      </c>
      <c r="M93" s="287">
        <v>0</v>
      </c>
      <c r="N93" s="287">
        <v>0</v>
      </c>
      <c r="O93" s="287">
        <v>0</v>
      </c>
      <c r="P93" s="287">
        <v>0</v>
      </c>
      <c r="Q93" s="287">
        <v>0</v>
      </c>
      <c r="R93" s="287">
        <v>0</v>
      </c>
      <c r="S93" s="287">
        <v>0</v>
      </c>
      <c r="T93" s="287">
        <v>0</v>
      </c>
      <c r="U93" s="287">
        <v>122480.42</v>
      </c>
      <c r="V93" s="287">
        <v>0</v>
      </c>
      <c r="W93" s="287">
        <v>0</v>
      </c>
      <c r="X93" s="287">
        <v>0</v>
      </c>
      <c r="Y93" s="287">
        <v>0</v>
      </c>
      <c r="Z93" s="287">
        <v>0</v>
      </c>
      <c r="AA93" s="287">
        <v>0</v>
      </c>
      <c r="AB93" s="287">
        <v>0</v>
      </c>
      <c r="AC93" s="287">
        <v>0</v>
      </c>
      <c r="AD93" s="287">
        <v>0</v>
      </c>
    </row>
    <row r="94" spans="1:30" x14ac:dyDescent="0.15">
      <c r="A94" s="287">
        <v>1491</v>
      </c>
      <c r="B94" s="287" t="s">
        <v>549</v>
      </c>
      <c r="C94" s="287">
        <v>555355.35</v>
      </c>
      <c r="D94" s="287">
        <v>0</v>
      </c>
      <c r="E94" s="287">
        <v>0</v>
      </c>
      <c r="F94" s="287">
        <v>0</v>
      </c>
      <c r="G94" s="287">
        <v>0</v>
      </c>
      <c r="H94" s="287">
        <v>0</v>
      </c>
      <c r="I94" s="287">
        <v>0</v>
      </c>
      <c r="J94" s="287">
        <v>0</v>
      </c>
      <c r="K94" s="287">
        <v>0</v>
      </c>
      <c r="L94" s="287">
        <v>0</v>
      </c>
      <c r="M94" s="287">
        <v>0</v>
      </c>
      <c r="N94" s="287">
        <v>0</v>
      </c>
      <c r="O94" s="287">
        <v>0</v>
      </c>
      <c r="P94" s="287">
        <v>0</v>
      </c>
      <c r="Q94" s="287">
        <v>0</v>
      </c>
      <c r="R94" s="287">
        <v>0</v>
      </c>
      <c r="S94" s="287">
        <v>0</v>
      </c>
      <c r="T94" s="287">
        <v>0</v>
      </c>
      <c r="U94" s="287">
        <v>479400.35000000003</v>
      </c>
      <c r="V94" s="287">
        <v>75955</v>
      </c>
      <c r="W94" s="287">
        <v>0</v>
      </c>
      <c r="X94" s="287">
        <v>0</v>
      </c>
      <c r="Y94" s="287">
        <v>0</v>
      </c>
      <c r="Z94" s="287">
        <v>0</v>
      </c>
      <c r="AA94" s="287">
        <v>0</v>
      </c>
      <c r="AB94" s="287">
        <v>0</v>
      </c>
      <c r="AC94" s="287">
        <v>0</v>
      </c>
      <c r="AD94" s="287">
        <v>0</v>
      </c>
    </row>
    <row r="95" spans="1:30" x14ac:dyDescent="0.15">
      <c r="A95" s="287">
        <v>1499</v>
      </c>
      <c r="B95" s="287" t="s">
        <v>550</v>
      </c>
      <c r="C95" s="287">
        <v>1060166.8400000001</v>
      </c>
      <c r="D95" s="287">
        <v>0</v>
      </c>
      <c r="E95" s="287">
        <v>49839</v>
      </c>
      <c r="F95" s="287">
        <v>0</v>
      </c>
      <c r="G95" s="287">
        <v>0</v>
      </c>
      <c r="H95" s="287">
        <v>0</v>
      </c>
      <c r="I95" s="287">
        <v>0</v>
      </c>
      <c r="J95" s="287">
        <v>0</v>
      </c>
      <c r="K95" s="287">
        <v>0</v>
      </c>
      <c r="L95" s="287">
        <v>0</v>
      </c>
      <c r="M95" s="287">
        <v>3428</v>
      </c>
      <c r="N95" s="287">
        <v>0</v>
      </c>
      <c r="O95" s="287">
        <v>0</v>
      </c>
      <c r="P95" s="287">
        <v>0</v>
      </c>
      <c r="Q95" s="287">
        <v>0</v>
      </c>
      <c r="R95" s="287">
        <v>0</v>
      </c>
      <c r="S95" s="287">
        <v>49839</v>
      </c>
      <c r="T95" s="287">
        <v>0</v>
      </c>
      <c r="U95" s="287">
        <v>1024788.7</v>
      </c>
      <c r="V95" s="287">
        <v>0</v>
      </c>
      <c r="W95" s="287">
        <v>0</v>
      </c>
      <c r="X95" s="287">
        <v>0</v>
      </c>
      <c r="Y95" s="287">
        <v>35378.14</v>
      </c>
      <c r="Z95" s="287">
        <v>3428</v>
      </c>
      <c r="AA95" s="287">
        <v>0</v>
      </c>
      <c r="AB95" s="287">
        <v>0</v>
      </c>
      <c r="AC95" s="287">
        <v>0</v>
      </c>
      <c r="AD95" s="287">
        <v>0</v>
      </c>
    </row>
    <row r="96" spans="1:30" x14ac:dyDescent="0.15">
      <c r="A96" s="287">
        <v>1540</v>
      </c>
      <c r="B96" s="287" t="s">
        <v>552</v>
      </c>
      <c r="C96" s="287">
        <v>1246083.3600000001</v>
      </c>
      <c r="D96" s="287">
        <v>0</v>
      </c>
      <c r="E96" s="287">
        <v>0</v>
      </c>
      <c r="F96" s="287">
        <v>0</v>
      </c>
      <c r="G96" s="287">
        <v>0</v>
      </c>
      <c r="H96" s="287">
        <v>0</v>
      </c>
      <c r="I96" s="287">
        <v>0</v>
      </c>
      <c r="J96" s="287">
        <v>0</v>
      </c>
      <c r="K96" s="287">
        <v>0</v>
      </c>
      <c r="L96" s="287">
        <v>0</v>
      </c>
      <c r="M96" s="287">
        <v>0</v>
      </c>
      <c r="N96" s="287">
        <v>0</v>
      </c>
      <c r="O96" s="287">
        <v>0</v>
      </c>
      <c r="P96" s="287">
        <v>0</v>
      </c>
      <c r="Q96" s="287">
        <v>0</v>
      </c>
      <c r="R96" s="287">
        <v>0</v>
      </c>
      <c r="S96" s="287">
        <v>0</v>
      </c>
      <c r="T96" s="287">
        <v>0</v>
      </c>
      <c r="U96" s="287">
        <v>1246083.3600000001</v>
      </c>
      <c r="V96" s="287">
        <v>0</v>
      </c>
      <c r="W96" s="287">
        <v>0</v>
      </c>
      <c r="X96" s="287">
        <v>0</v>
      </c>
      <c r="Y96" s="287">
        <v>0</v>
      </c>
      <c r="Z96" s="287">
        <v>0</v>
      </c>
      <c r="AA96" s="287">
        <v>0</v>
      </c>
      <c r="AB96" s="287">
        <v>0</v>
      </c>
      <c r="AC96" s="287">
        <v>0</v>
      </c>
      <c r="AD96" s="287">
        <v>0</v>
      </c>
    </row>
    <row r="97" spans="1:30" x14ac:dyDescent="0.15">
      <c r="A97" s="287">
        <v>1554</v>
      </c>
      <c r="B97" s="287" t="s">
        <v>553</v>
      </c>
      <c r="C97" s="287">
        <v>13537481.25</v>
      </c>
      <c r="D97" s="287">
        <v>0</v>
      </c>
      <c r="E97" s="287">
        <v>0</v>
      </c>
      <c r="F97" s="287">
        <v>0</v>
      </c>
      <c r="G97" s="287">
        <v>0</v>
      </c>
      <c r="H97" s="287">
        <v>0</v>
      </c>
      <c r="I97" s="287">
        <v>0</v>
      </c>
      <c r="J97" s="287">
        <v>0</v>
      </c>
      <c r="K97" s="287">
        <v>0</v>
      </c>
      <c r="L97" s="287">
        <v>0</v>
      </c>
      <c r="M97" s="287">
        <v>0</v>
      </c>
      <c r="N97" s="287">
        <v>0</v>
      </c>
      <c r="O97" s="287">
        <v>0</v>
      </c>
      <c r="P97" s="287">
        <v>0</v>
      </c>
      <c r="Q97" s="287">
        <v>0</v>
      </c>
      <c r="R97" s="287">
        <v>0</v>
      </c>
      <c r="S97" s="287">
        <v>0</v>
      </c>
      <c r="T97" s="287">
        <v>0</v>
      </c>
      <c r="U97" s="287">
        <v>13537481.25</v>
      </c>
      <c r="V97" s="287">
        <v>0</v>
      </c>
      <c r="W97" s="287">
        <v>0</v>
      </c>
      <c r="X97" s="287">
        <v>0</v>
      </c>
      <c r="Y97" s="287">
        <v>0</v>
      </c>
      <c r="Z97" s="287">
        <v>0</v>
      </c>
      <c r="AA97" s="287">
        <v>0</v>
      </c>
      <c r="AB97" s="287">
        <v>0</v>
      </c>
      <c r="AC97" s="287">
        <v>0</v>
      </c>
      <c r="AD97" s="287">
        <v>0</v>
      </c>
    </row>
    <row r="98" spans="1:30" x14ac:dyDescent="0.15">
      <c r="A98" s="287">
        <v>1561</v>
      </c>
      <c r="B98" s="287" t="s">
        <v>554</v>
      </c>
      <c r="C98" s="287">
        <v>715917.3</v>
      </c>
      <c r="D98" s="287">
        <v>0</v>
      </c>
      <c r="E98" s="287">
        <v>0</v>
      </c>
      <c r="F98" s="287">
        <v>0</v>
      </c>
      <c r="G98" s="287">
        <v>0</v>
      </c>
      <c r="H98" s="287">
        <v>0</v>
      </c>
      <c r="I98" s="287">
        <v>0</v>
      </c>
      <c r="J98" s="287">
        <v>0</v>
      </c>
      <c r="K98" s="287">
        <v>0</v>
      </c>
      <c r="L98" s="287">
        <v>0</v>
      </c>
      <c r="M98" s="287">
        <v>0</v>
      </c>
      <c r="N98" s="287">
        <v>0</v>
      </c>
      <c r="O98" s="287">
        <v>0</v>
      </c>
      <c r="P98" s="287">
        <v>0</v>
      </c>
      <c r="Q98" s="287">
        <v>0</v>
      </c>
      <c r="R98" s="287">
        <v>0</v>
      </c>
      <c r="S98" s="287">
        <v>0</v>
      </c>
      <c r="T98" s="287">
        <v>0</v>
      </c>
      <c r="U98" s="287">
        <v>665917.30000000005</v>
      </c>
      <c r="V98" s="287">
        <v>50000</v>
      </c>
      <c r="W98" s="287">
        <v>0</v>
      </c>
      <c r="X98" s="287">
        <v>0</v>
      </c>
      <c r="Y98" s="287">
        <v>0</v>
      </c>
      <c r="Z98" s="287">
        <v>0</v>
      </c>
      <c r="AA98" s="287">
        <v>0</v>
      </c>
      <c r="AB98" s="287">
        <v>0</v>
      </c>
      <c r="AC98" s="287">
        <v>0</v>
      </c>
      <c r="AD98" s="287">
        <v>0</v>
      </c>
    </row>
    <row r="99" spans="1:30" x14ac:dyDescent="0.15">
      <c r="A99" s="287">
        <v>1568</v>
      </c>
      <c r="B99" s="287" t="s">
        <v>555</v>
      </c>
      <c r="C99" s="287">
        <v>2675215.13</v>
      </c>
      <c r="D99" s="287">
        <v>0</v>
      </c>
      <c r="E99" s="287">
        <v>0</v>
      </c>
      <c r="F99" s="287">
        <v>0</v>
      </c>
      <c r="G99" s="287">
        <v>0</v>
      </c>
      <c r="H99" s="287">
        <v>0</v>
      </c>
      <c r="I99" s="287">
        <v>0</v>
      </c>
      <c r="J99" s="287">
        <v>0</v>
      </c>
      <c r="K99" s="287">
        <v>0</v>
      </c>
      <c r="L99" s="287">
        <v>0</v>
      </c>
      <c r="M99" s="287">
        <v>0</v>
      </c>
      <c r="N99" s="287">
        <v>0</v>
      </c>
      <c r="O99" s="287">
        <v>0</v>
      </c>
      <c r="P99" s="287">
        <v>2426.84</v>
      </c>
      <c r="Q99" s="287">
        <v>0</v>
      </c>
      <c r="R99" s="287">
        <v>0</v>
      </c>
      <c r="S99" s="287">
        <v>0</v>
      </c>
      <c r="T99" s="287">
        <v>0</v>
      </c>
      <c r="U99" s="287">
        <v>2675215.13</v>
      </c>
      <c r="V99" s="287">
        <v>0</v>
      </c>
      <c r="W99" s="287">
        <v>0</v>
      </c>
      <c r="X99" s="287">
        <v>0</v>
      </c>
      <c r="Y99" s="287">
        <v>0</v>
      </c>
      <c r="Z99" s="287">
        <v>0</v>
      </c>
      <c r="AA99" s="287">
        <v>0</v>
      </c>
      <c r="AB99" s="287">
        <v>2426.84</v>
      </c>
      <c r="AC99" s="287">
        <v>0</v>
      </c>
      <c r="AD99" s="287">
        <v>0</v>
      </c>
    </row>
    <row r="100" spans="1:30" x14ac:dyDescent="0.15">
      <c r="A100" s="287">
        <v>1582</v>
      </c>
      <c r="B100" s="287" t="s">
        <v>556</v>
      </c>
      <c r="C100" s="287">
        <v>465038.36</v>
      </c>
      <c r="D100" s="287">
        <v>0</v>
      </c>
      <c r="E100" s="287">
        <v>0</v>
      </c>
      <c r="F100" s="287">
        <v>0</v>
      </c>
      <c r="G100" s="287">
        <v>0</v>
      </c>
      <c r="H100" s="287">
        <v>0</v>
      </c>
      <c r="I100" s="287">
        <v>0</v>
      </c>
      <c r="J100" s="287">
        <v>0</v>
      </c>
      <c r="K100" s="287">
        <v>0</v>
      </c>
      <c r="L100" s="287">
        <v>0</v>
      </c>
      <c r="M100" s="287">
        <v>0</v>
      </c>
      <c r="N100" s="287">
        <v>0</v>
      </c>
      <c r="O100" s="287">
        <v>0</v>
      </c>
      <c r="P100" s="287">
        <v>0</v>
      </c>
      <c r="Q100" s="287">
        <v>0</v>
      </c>
      <c r="R100" s="287">
        <v>0</v>
      </c>
      <c r="S100" s="287">
        <v>0</v>
      </c>
      <c r="T100" s="287">
        <v>0</v>
      </c>
      <c r="U100" s="287">
        <v>378910</v>
      </c>
      <c r="V100" s="287">
        <v>0</v>
      </c>
      <c r="W100" s="287">
        <v>0</v>
      </c>
      <c r="X100" s="287">
        <v>86128.36</v>
      </c>
      <c r="Y100" s="287">
        <v>0</v>
      </c>
      <c r="Z100" s="287">
        <v>0</v>
      </c>
      <c r="AA100" s="287">
        <v>0</v>
      </c>
      <c r="AB100" s="287">
        <v>0</v>
      </c>
      <c r="AC100" s="287">
        <v>0</v>
      </c>
      <c r="AD100" s="287">
        <v>0</v>
      </c>
    </row>
    <row r="101" spans="1:30" x14ac:dyDescent="0.15">
      <c r="A101" s="287">
        <v>1600</v>
      </c>
      <c r="B101" s="287" t="s">
        <v>557</v>
      </c>
      <c r="C101" s="287">
        <v>340523.31</v>
      </c>
      <c r="D101" s="287">
        <v>0</v>
      </c>
      <c r="E101" s="287">
        <v>0</v>
      </c>
      <c r="F101" s="287">
        <v>0</v>
      </c>
      <c r="G101" s="287">
        <v>0</v>
      </c>
      <c r="H101" s="287">
        <v>0</v>
      </c>
      <c r="I101" s="287">
        <v>0</v>
      </c>
      <c r="J101" s="287">
        <v>0</v>
      </c>
      <c r="K101" s="287">
        <v>0</v>
      </c>
      <c r="L101" s="287">
        <v>0</v>
      </c>
      <c r="M101" s="287">
        <v>0</v>
      </c>
      <c r="N101" s="287">
        <v>0</v>
      </c>
      <c r="O101" s="287">
        <v>0</v>
      </c>
      <c r="P101" s="287">
        <v>0</v>
      </c>
      <c r="Q101" s="287">
        <v>0</v>
      </c>
      <c r="R101" s="287">
        <v>0</v>
      </c>
      <c r="S101" s="287">
        <v>0</v>
      </c>
      <c r="T101" s="287">
        <v>0</v>
      </c>
      <c r="U101" s="287">
        <v>340523.31</v>
      </c>
      <c r="V101" s="287">
        <v>0</v>
      </c>
      <c r="W101" s="287">
        <v>0</v>
      </c>
      <c r="X101" s="287">
        <v>0</v>
      </c>
      <c r="Y101" s="287">
        <v>0</v>
      </c>
      <c r="Z101" s="287">
        <v>0</v>
      </c>
      <c r="AA101" s="287">
        <v>0</v>
      </c>
      <c r="AB101" s="287">
        <v>0</v>
      </c>
      <c r="AC101" s="287">
        <v>0</v>
      </c>
      <c r="AD101" s="287">
        <v>0</v>
      </c>
    </row>
    <row r="102" spans="1:30" x14ac:dyDescent="0.15">
      <c r="A102" s="287">
        <v>1645</v>
      </c>
      <c r="B102" s="287" t="s">
        <v>560</v>
      </c>
      <c r="C102" s="287">
        <v>901892.62</v>
      </c>
      <c r="D102" s="287">
        <v>0</v>
      </c>
      <c r="E102" s="287">
        <v>6000.17</v>
      </c>
      <c r="F102" s="287">
        <v>0</v>
      </c>
      <c r="G102" s="287">
        <v>0</v>
      </c>
      <c r="H102" s="287">
        <v>0</v>
      </c>
      <c r="I102" s="287">
        <v>0</v>
      </c>
      <c r="J102" s="287">
        <v>0</v>
      </c>
      <c r="K102" s="287">
        <v>0</v>
      </c>
      <c r="L102" s="287">
        <v>0</v>
      </c>
      <c r="M102" s="287">
        <v>0</v>
      </c>
      <c r="N102" s="287">
        <v>0</v>
      </c>
      <c r="O102" s="287">
        <v>0</v>
      </c>
      <c r="P102" s="287">
        <v>0</v>
      </c>
      <c r="Q102" s="287">
        <v>0</v>
      </c>
      <c r="R102" s="287">
        <v>0</v>
      </c>
      <c r="S102" s="287">
        <v>6000.17</v>
      </c>
      <c r="T102" s="287">
        <v>0</v>
      </c>
      <c r="U102" s="287">
        <v>901892.62</v>
      </c>
      <c r="V102" s="287">
        <v>0</v>
      </c>
      <c r="W102" s="287">
        <v>0</v>
      </c>
      <c r="X102" s="287">
        <v>0</v>
      </c>
      <c r="Y102" s="287">
        <v>0</v>
      </c>
      <c r="Z102" s="287">
        <v>0</v>
      </c>
      <c r="AA102" s="287">
        <v>0</v>
      </c>
      <c r="AB102" s="287">
        <v>0</v>
      </c>
      <c r="AC102" s="287">
        <v>0</v>
      </c>
      <c r="AD102" s="287">
        <v>0</v>
      </c>
    </row>
    <row r="103" spans="1:30" x14ac:dyDescent="0.15">
      <c r="A103" s="287">
        <v>1631</v>
      </c>
      <c r="B103" s="287" t="s">
        <v>558</v>
      </c>
      <c r="C103" s="287">
        <v>348622.84</v>
      </c>
      <c r="D103" s="287">
        <v>0</v>
      </c>
      <c r="E103" s="287">
        <v>0</v>
      </c>
      <c r="F103" s="287">
        <v>0</v>
      </c>
      <c r="G103" s="287">
        <v>0</v>
      </c>
      <c r="H103" s="287">
        <v>0</v>
      </c>
      <c r="I103" s="287">
        <v>0</v>
      </c>
      <c r="J103" s="287">
        <v>0</v>
      </c>
      <c r="K103" s="287">
        <v>0</v>
      </c>
      <c r="L103" s="287">
        <v>0</v>
      </c>
      <c r="M103" s="287">
        <v>0</v>
      </c>
      <c r="N103" s="287">
        <v>0</v>
      </c>
      <c r="O103" s="287">
        <v>0</v>
      </c>
      <c r="P103" s="287">
        <v>0</v>
      </c>
      <c r="Q103" s="287">
        <v>0</v>
      </c>
      <c r="R103" s="287">
        <v>0</v>
      </c>
      <c r="S103" s="287">
        <v>0</v>
      </c>
      <c r="T103" s="287">
        <v>0</v>
      </c>
      <c r="U103" s="287">
        <v>348622.84</v>
      </c>
      <c r="V103" s="287">
        <v>0</v>
      </c>
      <c r="W103" s="287">
        <v>0</v>
      </c>
      <c r="X103" s="287">
        <v>0</v>
      </c>
      <c r="Y103" s="287">
        <v>0</v>
      </c>
      <c r="Z103" s="287">
        <v>0</v>
      </c>
      <c r="AA103" s="287">
        <v>0</v>
      </c>
      <c r="AB103" s="287">
        <v>0</v>
      </c>
      <c r="AC103" s="287">
        <v>0</v>
      </c>
      <c r="AD103" s="287">
        <v>0</v>
      </c>
    </row>
    <row r="104" spans="1:30" x14ac:dyDescent="0.15">
      <c r="A104" s="287">
        <v>1638</v>
      </c>
      <c r="B104" s="287" t="s">
        <v>559</v>
      </c>
      <c r="C104" s="287">
        <v>2848954.68</v>
      </c>
      <c r="D104" s="287">
        <v>0</v>
      </c>
      <c r="E104" s="287">
        <v>0</v>
      </c>
      <c r="F104" s="287">
        <v>0</v>
      </c>
      <c r="G104" s="287">
        <v>0</v>
      </c>
      <c r="H104" s="287">
        <v>0</v>
      </c>
      <c r="I104" s="287">
        <v>0</v>
      </c>
      <c r="J104" s="287">
        <v>0</v>
      </c>
      <c r="K104" s="287">
        <v>0</v>
      </c>
      <c r="L104" s="287">
        <v>0</v>
      </c>
      <c r="M104" s="287">
        <v>0</v>
      </c>
      <c r="N104" s="287">
        <v>0</v>
      </c>
      <c r="O104" s="287">
        <v>0</v>
      </c>
      <c r="P104" s="287">
        <v>0</v>
      </c>
      <c r="Q104" s="287">
        <v>0</v>
      </c>
      <c r="R104" s="287">
        <v>0</v>
      </c>
      <c r="S104" s="287">
        <v>0</v>
      </c>
      <c r="T104" s="287">
        <v>0</v>
      </c>
      <c r="U104" s="287">
        <v>2628277.7000000002</v>
      </c>
      <c r="V104" s="287">
        <v>11028.42</v>
      </c>
      <c r="W104" s="287">
        <v>0</v>
      </c>
      <c r="X104" s="287">
        <v>0</v>
      </c>
      <c r="Y104" s="287">
        <v>209648.56</v>
      </c>
      <c r="Z104" s="287">
        <v>0</v>
      </c>
      <c r="AA104" s="287">
        <v>0</v>
      </c>
      <c r="AB104" s="287">
        <v>0</v>
      </c>
      <c r="AC104" s="287">
        <v>0</v>
      </c>
      <c r="AD104" s="287">
        <v>0</v>
      </c>
    </row>
    <row r="105" spans="1:30" x14ac:dyDescent="0.15">
      <c r="A105" s="287">
        <v>1659</v>
      </c>
      <c r="B105" s="287" t="s">
        <v>561</v>
      </c>
      <c r="C105" s="287">
        <v>1740744.19</v>
      </c>
      <c r="D105" s="287">
        <v>0</v>
      </c>
      <c r="E105" s="287">
        <v>0</v>
      </c>
      <c r="F105" s="287">
        <v>0</v>
      </c>
      <c r="G105" s="287">
        <v>0</v>
      </c>
      <c r="H105" s="287">
        <v>0</v>
      </c>
      <c r="I105" s="287">
        <v>0</v>
      </c>
      <c r="J105" s="287">
        <v>0</v>
      </c>
      <c r="K105" s="287">
        <v>0</v>
      </c>
      <c r="L105" s="287">
        <v>0</v>
      </c>
      <c r="M105" s="287">
        <v>0</v>
      </c>
      <c r="N105" s="287">
        <v>0</v>
      </c>
      <c r="O105" s="287">
        <v>0</v>
      </c>
      <c r="P105" s="287">
        <v>0</v>
      </c>
      <c r="Q105" s="287">
        <v>0</v>
      </c>
      <c r="R105" s="287">
        <v>0</v>
      </c>
      <c r="S105" s="287">
        <v>0</v>
      </c>
      <c r="T105" s="287">
        <v>0</v>
      </c>
      <c r="U105" s="287">
        <v>1640744.19</v>
      </c>
      <c r="V105" s="287">
        <v>0</v>
      </c>
      <c r="W105" s="287">
        <v>100000</v>
      </c>
      <c r="X105" s="287">
        <v>0</v>
      </c>
      <c r="Y105" s="287">
        <v>0</v>
      </c>
      <c r="Z105" s="287">
        <v>0</v>
      </c>
      <c r="AA105" s="287">
        <v>0</v>
      </c>
      <c r="AB105" s="287">
        <v>0</v>
      </c>
      <c r="AC105" s="287">
        <v>0</v>
      </c>
      <c r="AD105" s="287">
        <v>0</v>
      </c>
    </row>
    <row r="106" spans="1:30" x14ac:dyDescent="0.15">
      <c r="A106" s="287">
        <v>714</v>
      </c>
      <c r="B106" s="287" t="s">
        <v>506</v>
      </c>
      <c r="C106" s="287">
        <v>8513504.1899999995</v>
      </c>
      <c r="D106" s="287">
        <v>0</v>
      </c>
      <c r="E106" s="287">
        <v>0</v>
      </c>
      <c r="F106" s="287">
        <v>0</v>
      </c>
      <c r="G106" s="287">
        <v>0</v>
      </c>
      <c r="H106" s="287">
        <v>0</v>
      </c>
      <c r="I106" s="287">
        <v>0</v>
      </c>
      <c r="J106" s="287">
        <v>0</v>
      </c>
      <c r="K106" s="287">
        <v>0</v>
      </c>
      <c r="L106" s="287">
        <v>0</v>
      </c>
      <c r="M106" s="287">
        <v>0</v>
      </c>
      <c r="N106" s="287">
        <v>0</v>
      </c>
      <c r="O106" s="287">
        <v>0</v>
      </c>
      <c r="P106" s="287">
        <v>0</v>
      </c>
      <c r="Q106" s="287">
        <v>0</v>
      </c>
      <c r="R106" s="287">
        <v>0</v>
      </c>
      <c r="S106" s="287">
        <v>0</v>
      </c>
      <c r="T106" s="287">
        <v>0</v>
      </c>
      <c r="U106" s="287">
        <v>8513504.1899999995</v>
      </c>
      <c r="V106" s="287">
        <v>0</v>
      </c>
      <c r="W106" s="287">
        <v>0</v>
      </c>
      <c r="X106" s="287">
        <v>0</v>
      </c>
      <c r="Y106" s="287">
        <v>0</v>
      </c>
      <c r="Z106" s="287">
        <v>0</v>
      </c>
      <c r="AA106" s="287">
        <v>0</v>
      </c>
      <c r="AB106" s="287">
        <v>0</v>
      </c>
      <c r="AC106" s="287">
        <v>0</v>
      </c>
      <c r="AD106" s="287">
        <v>0</v>
      </c>
    </row>
    <row r="107" spans="1:30" x14ac:dyDescent="0.15">
      <c r="A107" s="287">
        <v>1666</v>
      </c>
      <c r="B107" s="287" t="s">
        <v>562</v>
      </c>
      <c r="C107" s="287">
        <v>536578.36</v>
      </c>
      <c r="D107" s="287">
        <v>0</v>
      </c>
      <c r="E107" s="287">
        <v>0</v>
      </c>
      <c r="F107" s="287">
        <v>0</v>
      </c>
      <c r="G107" s="287">
        <v>0</v>
      </c>
      <c r="H107" s="287">
        <v>0</v>
      </c>
      <c r="I107" s="287">
        <v>0</v>
      </c>
      <c r="J107" s="287">
        <v>0</v>
      </c>
      <c r="K107" s="287">
        <v>0</v>
      </c>
      <c r="L107" s="287">
        <v>0</v>
      </c>
      <c r="M107" s="287">
        <v>0</v>
      </c>
      <c r="N107" s="287">
        <v>0</v>
      </c>
      <c r="O107" s="287">
        <v>16.07</v>
      </c>
      <c r="P107" s="287">
        <v>0</v>
      </c>
      <c r="Q107" s="287">
        <v>0</v>
      </c>
      <c r="R107" s="287">
        <v>0</v>
      </c>
      <c r="S107" s="287">
        <v>0</v>
      </c>
      <c r="T107" s="287">
        <v>0</v>
      </c>
      <c r="U107" s="287">
        <v>197601.80000000002</v>
      </c>
      <c r="V107" s="287">
        <v>0</v>
      </c>
      <c r="W107" s="287">
        <v>310591.73</v>
      </c>
      <c r="X107" s="287">
        <v>28384.83</v>
      </c>
      <c r="Y107" s="287">
        <v>0</v>
      </c>
      <c r="Z107" s="287">
        <v>0</v>
      </c>
      <c r="AA107" s="287">
        <v>16.07</v>
      </c>
      <c r="AB107" s="287">
        <v>0</v>
      </c>
      <c r="AC107" s="287">
        <v>0</v>
      </c>
      <c r="AD107" s="287">
        <v>0</v>
      </c>
    </row>
    <row r="108" spans="1:30" x14ac:dyDescent="0.15">
      <c r="A108" s="287">
        <v>1687</v>
      </c>
      <c r="B108" s="287" t="s">
        <v>564</v>
      </c>
      <c r="C108" s="287">
        <v>246533.2</v>
      </c>
      <c r="D108" s="287">
        <v>0</v>
      </c>
      <c r="E108" s="287">
        <v>0</v>
      </c>
      <c r="F108" s="287">
        <v>0</v>
      </c>
      <c r="G108" s="287">
        <v>0</v>
      </c>
      <c r="H108" s="287">
        <v>0</v>
      </c>
      <c r="I108" s="287">
        <v>0</v>
      </c>
      <c r="J108" s="287">
        <v>0</v>
      </c>
      <c r="K108" s="287">
        <v>0</v>
      </c>
      <c r="L108" s="287">
        <v>0</v>
      </c>
      <c r="M108" s="287">
        <v>0</v>
      </c>
      <c r="N108" s="287">
        <v>0</v>
      </c>
      <c r="O108" s="287">
        <v>0</v>
      </c>
      <c r="P108" s="287">
        <v>0</v>
      </c>
      <c r="Q108" s="287">
        <v>0</v>
      </c>
      <c r="R108" s="287">
        <v>0</v>
      </c>
      <c r="S108" s="287">
        <v>0</v>
      </c>
      <c r="T108" s="287">
        <v>0</v>
      </c>
      <c r="U108" s="287">
        <v>246533.2</v>
      </c>
      <c r="V108" s="287">
        <v>0</v>
      </c>
      <c r="W108" s="287">
        <v>0</v>
      </c>
      <c r="X108" s="287">
        <v>0</v>
      </c>
      <c r="Y108" s="287">
        <v>0</v>
      </c>
      <c r="Z108" s="287">
        <v>0</v>
      </c>
      <c r="AA108" s="287">
        <v>0</v>
      </c>
      <c r="AB108" s="287">
        <v>0</v>
      </c>
      <c r="AC108" s="287">
        <v>0</v>
      </c>
      <c r="AD108" s="287">
        <v>0</v>
      </c>
    </row>
    <row r="109" spans="1:30" x14ac:dyDescent="0.15">
      <c r="A109" s="287">
        <v>1694</v>
      </c>
      <c r="B109" s="287" t="s">
        <v>565</v>
      </c>
      <c r="C109" s="287">
        <v>2177029.9500000002</v>
      </c>
      <c r="D109" s="287">
        <v>0</v>
      </c>
      <c r="E109" s="287">
        <v>0</v>
      </c>
      <c r="F109" s="287">
        <v>0</v>
      </c>
      <c r="G109" s="287">
        <v>0</v>
      </c>
      <c r="H109" s="287">
        <v>0</v>
      </c>
      <c r="I109" s="287">
        <v>0</v>
      </c>
      <c r="J109" s="287">
        <v>0</v>
      </c>
      <c r="K109" s="287">
        <v>0</v>
      </c>
      <c r="L109" s="287">
        <v>0</v>
      </c>
      <c r="M109" s="287">
        <v>0</v>
      </c>
      <c r="N109" s="287">
        <v>0</v>
      </c>
      <c r="O109" s="287">
        <v>0</v>
      </c>
      <c r="P109" s="287">
        <v>0</v>
      </c>
      <c r="Q109" s="287">
        <v>0</v>
      </c>
      <c r="R109" s="287">
        <v>0</v>
      </c>
      <c r="S109" s="287">
        <v>0</v>
      </c>
      <c r="T109" s="287">
        <v>0</v>
      </c>
      <c r="U109" s="287">
        <v>2177029.9500000002</v>
      </c>
      <c r="V109" s="287">
        <v>0</v>
      </c>
      <c r="W109" s="287">
        <v>0</v>
      </c>
      <c r="X109" s="287">
        <v>0</v>
      </c>
      <c r="Y109" s="287">
        <v>0</v>
      </c>
      <c r="Z109" s="287">
        <v>0</v>
      </c>
      <c r="AA109" s="287">
        <v>0</v>
      </c>
      <c r="AB109" s="287">
        <v>0</v>
      </c>
      <c r="AC109" s="287">
        <v>0</v>
      </c>
      <c r="AD109" s="287">
        <v>0</v>
      </c>
    </row>
    <row r="110" spans="1:30" x14ac:dyDescent="0.15">
      <c r="A110" s="287">
        <v>1729</v>
      </c>
      <c r="B110" s="287" t="s">
        <v>566</v>
      </c>
      <c r="C110" s="287">
        <v>456998.08</v>
      </c>
      <c r="D110" s="287">
        <v>0</v>
      </c>
      <c r="E110" s="287">
        <v>0</v>
      </c>
      <c r="F110" s="287">
        <v>0</v>
      </c>
      <c r="G110" s="287">
        <v>0</v>
      </c>
      <c r="H110" s="287">
        <v>0</v>
      </c>
      <c r="I110" s="287">
        <v>0</v>
      </c>
      <c r="J110" s="287">
        <v>0</v>
      </c>
      <c r="K110" s="287">
        <v>0</v>
      </c>
      <c r="L110" s="287">
        <v>0</v>
      </c>
      <c r="M110" s="287">
        <v>0</v>
      </c>
      <c r="N110" s="287">
        <v>0</v>
      </c>
      <c r="O110" s="287">
        <v>0</v>
      </c>
      <c r="P110" s="287">
        <v>0</v>
      </c>
      <c r="Q110" s="287">
        <v>0</v>
      </c>
      <c r="R110" s="287">
        <v>0</v>
      </c>
      <c r="S110" s="287">
        <v>0</v>
      </c>
      <c r="T110" s="287">
        <v>0</v>
      </c>
      <c r="U110" s="287">
        <v>406105.15</v>
      </c>
      <c r="V110" s="287">
        <v>0</v>
      </c>
      <c r="W110" s="287">
        <v>20000</v>
      </c>
      <c r="X110" s="287">
        <v>21473.06</v>
      </c>
      <c r="Y110" s="287">
        <v>9419.8700000000008</v>
      </c>
      <c r="Z110" s="287">
        <v>0</v>
      </c>
      <c r="AA110" s="287">
        <v>0</v>
      </c>
      <c r="AB110" s="287">
        <v>0</v>
      </c>
      <c r="AC110" s="287">
        <v>0</v>
      </c>
      <c r="AD110" s="287">
        <v>0</v>
      </c>
    </row>
    <row r="111" spans="1:30" x14ac:dyDescent="0.15">
      <c r="A111" s="287">
        <v>1736</v>
      </c>
      <c r="B111" s="287" t="s">
        <v>567</v>
      </c>
      <c r="C111" s="287">
        <v>402910.16000000003</v>
      </c>
      <c r="D111" s="287">
        <v>0</v>
      </c>
      <c r="E111" s="287">
        <v>0</v>
      </c>
      <c r="F111" s="287">
        <v>0</v>
      </c>
      <c r="G111" s="287">
        <v>0</v>
      </c>
      <c r="H111" s="287">
        <v>0</v>
      </c>
      <c r="I111" s="287">
        <v>0</v>
      </c>
      <c r="J111" s="287">
        <v>0</v>
      </c>
      <c r="K111" s="287">
        <v>0</v>
      </c>
      <c r="L111" s="287">
        <v>0</v>
      </c>
      <c r="M111" s="287">
        <v>0</v>
      </c>
      <c r="N111" s="287">
        <v>0</v>
      </c>
      <c r="O111" s="287">
        <v>0</v>
      </c>
      <c r="P111" s="287">
        <v>0</v>
      </c>
      <c r="Q111" s="287">
        <v>0</v>
      </c>
      <c r="R111" s="287">
        <v>0</v>
      </c>
      <c r="S111" s="287">
        <v>0</v>
      </c>
      <c r="T111" s="287">
        <v>0</v>
      </c>
      <c r="U111" s="287">
        <v>394109.01</v>
      </c>
      <c r="V111" s="287">
        <v>0</v>
      </c>
      <c r="W111" s="287">
        <v>0</v>
      </c>
      <c r="X111" s="287">
        <v>8801.15</v>
      </c>
      <c r="Y111" s="287">
        <v>0</v>
      </c>
      <c r="Z111" s="287">
        <v>0</v>
      </c>
      <c r="AA111" s="287">
        <v>0</v>
      </c>
      <c r="AB111" s="287">
        <v>0</v>
      </c>
      <c r="AC111" s="287">
        <v>0</v>
      </c>
      <c r="AD111" s="287">
        <v>0</v>
      </c>
    </row>
    <row r="112" spans="1:30" x14ac:dyDescent="0.15">
      <c r="A112" s="287">
        <v>1813</v>
      </c>
      <c r="B112" s="287" t="s">
        <v>568</v>
      </c>
      <c r="C112" s="287">
        <v>922856.81</v>
      </c>
      <c r="D112" s="287">
        <v>0</v>
      </c>
      <c r="E112" s="287">
        <v>0</v>
      </c>
      <c r="F112" s="287">
        <v>0</v>
      </c>
      <c r="G112" s="287">
        <v>0</v>
      </c>
      <c r="H112" s="287">
        <v>0</v>
      </c>
      <c r="I112" s="287">
        <v>0</v>
      </c>
      <c r="J112" s="287">
        <v>0</v>
      </c>
      <c r="K112" s="287">
        <v>0</v>
      </c>
      <c r="L112" s="287">
        <v>0</v>
      </c>
      <c r="M112" s="287">
        <v>0</v>
      </c>
      <c r="N112" s="287">
        <v>0</v>
      </c>
      <c r="O112" s="287">
        <v>0</v>
      </c>
      <c r="P112" s="287">
        <v>0</v>
      </c>
      <c r="Q112" s="287">
        <v>0</v>
      </c>
      <c r="R112" s="287">
        <v>0</v>
      </c>
      <c r="S112" s="287">
        <v>0</v>
      </c>
      <c r="T112" s="287">
        <v>0</v>
      </c>
      <c r="U112" s="287">
        <v>922856.81</v>
      </c>
      <c r="V112" s="287">
        <v>0</v>
      </c>
      <c r="W112" s="287">
        <v>0</v>
      </c>
      <c r="X112" s="287">
        <v>0</v>
      </c>
      <c r="Y112" s="287">
        <v>0</v>
      </c>
      <c r="Z112" s="287">
        <v>0</v>
      </c>
      <c r="AA112" s="287">
        <v>0</v>
      </c>
      <c r="AB112" s="287">
        <v>0</v>
      </c>
      <c r="AC112" s="287">
        <v>0</v>
      </c>
      <c r="AD112" s="287">
        <v>0</v>
      </c>
    </row>
    <row r="113" spans="1:30" x14ac:dyDescent="0.15">
      <c r="A113" s="287">
        <v>5757</v>
      </c>
      <c r="B113" s="287" t="s">
        <v>823</v>
      </c>
      <c r="C113" s="287">
        <v>579822.14</v>
      </c>
      <c r="D113" s="287">
        <v>0</v>
      </c>
      <c r="E113" s="287">
        <v>0</v>
      </c>
      <c r="F113" s="287">
        <v>0</v>
      </c>
      <c r="G113" s="287">
        <v>0</v>
      </c>
      <c r="H113" s="287">
        <v>0</v>
      </c>
      <c r="I113" s="287">
        <v>0</v>
      </c>
      <c r="J113" s="287">
        <v>0</v>
      </c>
      <c r="K113" s="287">
        <v>0</v>
      </c>
      <c r="L113" s="287">
        <v>0</v>
      </c>
      <c r="M113" s="287">
        <v>0</v>
      </c>
      <c r="N113" s="287">
        <v>0</v>
      </c>
      <c r="O113" s="287">
        <v>0</v>
      </c>
      <c r="P113" s="287">
        <v>0</v>
      </c>
      <c r="Q113" s="287">
        <v>0</v>
      </c>
      <c r="R113" s="287">
        <v>0</v>
      </c>
      <c r="S113" s="287">
        <v>0</v>
      </c>
      <c r="T113" s="287">
        <v>0</v>
      </c>
      <c r="U113" s="287">
        <v>561087.9</v>
      </c>
      <c r="V113" s="287">
        <v>18734.240000000002</v>
      </c>
      <c r="W113" s="287">
        <v>0</v>
      </c>
      <c r="X113" s="287">
        <v>0</v>
      </c>
      <c r="Y113" s="287">
        <v>0</v>
      </c>
      <c r="Z113" s="287">
        <v>0</v>
      </c>
      <c r="AA113" s="287">
        <v>0</v>
      </c>
      <c r="AB113" s="287">
        <v>0</v>
      </c>
      <c r="AC113" s="287">
        <v>0</v>
      </c>
      <c r="AD113" s="287">
        <v>0</v>
      </c>
    </row>
    <row r="114" spans="1:30" x14ac:dyDescent="0.15">
      <c r="A114" s="287">
        <v>1855</v>
      </c>
      <c r="B114" s="287" t="s">
        <v>570</v>
      </c>
      <c r="C114" s="287">
        <v>517915.2</v>
      </c>
      <c r="D114" s="287">
        <v>0</v>
      </c>
      <c r="E114" s="287">
        <v>0</v>
      </c>
      <c r="F114" s="287">
        <v>0</v>
      </c>
      <c r="G114" s="287">
        <v>0</v>
      </c>
      <c r="H114" s="287">
        <v>0</v>
      </c>
      <c r="I114" s="287">
        <v>0</v>
      </c>
      <c r="J114" s="287">
        <v>0</v>
      </c>
      <c r="K114" s="287">
        <v>0</v>
      </c>
      <c r="L114" s="287">
        <v>0</v>
      </c>
      <c r="M114" s="287">
        <v>0</v>
      </c>
      <c r="N114" s="287">
        <v>0</v>
      </c>
      <c r="O114" s="287">
        <v>0</v>
      </c>
      <c r="P114" s="287">
        <v>0</v>
      </c>
      <c r="Q114" s="287">
        <v>0</v>
      </c>
      <c r="R114" s="287">
        <v>0</v>
      </c>
      <c r="S114" s="287">
        <v>0</v>
      </c>
      <c r="T114" s="287">
        <v>0</v>
      </c>
      <c r="U114" s="287">
        <v>497735.74</v>
      </c>
      <c r="V114" s="287">
        <v>0</v>
      </c>
      <c r="W114" s="287">
        <v>0</v>
      </c>
      <c r="X114" s="287">
        <v>20179.46</v>
      </c>
      <c r="Y114" s="287">
        <v>0</v>
      </c>
      <c r="Z114" s="287">
        <v>0</v>
      </c>
      <c r="AA114" s="287">
        <v>0</v>
      </c>
      <c r="AB114" s="287">
        <v>0</v>
      </c>
      <c r="AC114" s="287">
        <v>0</v>
      </c>
      <c r="AD114" s="287">
        <v>0</v>
      </c>
    </row>
    <row r="115" spans="1:30" x14ac:dyDescent="0.15">
      <c r="A115" s="287">
        <v>1862</v>
      </c>
      <c r="B115" s="287" t="s">
        <v>571</v>
      </c>
      <c r="C115" s="287">
        <v>8510187.4800000004</v>
      </c>
      <c r="D115" s="287">
        <v>0</v>
      </c>
      <c r="E115" s="287">
        <v>0</v>
      </c>
      <c r="F115" s="287">
        <v>0</v>
      </c>
      <c r="G115" s="287">
        <v>0</v>
      </c>
      <c r="H115" s="287">
        <v>0</v>
      </c>
      <c r="I115" s="287">
        <v>0</v>
      </c>
      <c r="J115" s="287">
        <v>0</v>
      </c>
      <c r="K115" s="287">
        <v>0</v>
      </c>
      <c r="L115" s="287">
        <v>0</v>
      </c>
      <c r="M115" s="287">
        <v>0</v>
      </c>
      <c r="N115" s="287">
        <v>0</v>
      </c>
      <c r="O115" s="287">
        <v>0</v>
      </c>
      <c r="P115" s="287">
        <v>0</v>
      </c>
      <c r="Q115" s="287">
        <v>0</v>
      </c>
      <c r="R115" s="287">
        <v>0</v>
      </c>
      <c r="S115" s="287">
        <v>0</v>
      </c>
      <c r="T115" s="287">
        <v>0</v>
      </c>
      <c r="U115" s="287">
        <v>8510187.4800000004</v>
      </c>
      <c r="V115" s="287">
        <v>0</v>
      </c>
      <c r="W115" s="287">
        <v>0</v>
      </c>
      <c r="X115" s="287">
        <v>0</v>
      </c>
      <c r="Y115" s="287">
        <v>0</v>
      </c>
      <c r="Z115" s="287">
        <v>0</v>
      </c>
      <c r="AA115" s="287">
        <v>0</v>
      </c>
      <c r="AB115" s="287">
        <v>0</v>
      </c>
      <c r="AC115" s="287">
        <v>0</v>
      </c>
      <c r="AD115" s="287">
        <v>0</v>
      </c>
    </row>
    <row r="116" spans="1:30" x14ac:dyDescent="0.15">
      <c r="A116" s="287">
        <v>1870</v>
      </c>
      <c r="B116" s="287" t="s">
        <v>572</v>
      </c>
      <c r="C116" s="287">
        <v>190784.53</v>
      </c>
      <c r="D116" s="287">
        <v>0</v>
      </c>
      <c r="E116" s="287">
        <v>0</v>
      </c>
      <c r="F116" s="287">
        <v>0</v>
      </c>
      <c r="G116" s="287">
        <v>0</v>
      </c>
      <c r="H116" s="287">
        <v>0</v>
      </c>
      <c r="I116" s="287">
        <v>0</v>
      </c>
      <c r="J116" s="287">
        <v>0</v>
      </c>
      <c r="K116" s="287">
        <v>0</v>
      </c>
      <c r="L116" s="287">
        <v>0</v>
      </c>
      <c r="M116" s="287">
        <v>0</v>
      </c>
      <c r="N116" s="287">
        <v>0</v>
      </c>
      <c r="O116" s="287">
        <v>0</v>
      </c>
      <c r="P116" s="287">
        <v>0</v>
      </c>
      <c r="Q116" s="287">
        <v>0</v>
      </c>
      <c r="R116" s="287">
        <v>0</v>
      </c>
      <c r="S116" s="287">
        <v>0</v>
      </c>
      <c r="T116" s="287">
        <v>0</v>
      </c>
      <c r="U116" s="287">
        <v>153118.28</v>
      </c>
      <c r="V116" s="287">
        <v>37666.25</v>
      </c>
      <c r="W116" s="287">
        <v>0</v>
      </c>
      <c r="X116" s="287">
        <v>0</v>
      </c>
      <c r="Y116" s="287">
        <v>0</v>
      </c>
      <c r="Z116" s="287">
        <v>0</v>
      </c>
      <c r="AA116" s="287">
        <v>0</v>
      </c>
      <c r="AB116" s="287">
        <v>0</v>
      </c>
      <c r="AC116" s="287">
        <v>0</v>
      </c>
      <c r="AD116" s="287">
        <v>0</v>
      </c>
    </row>
    <row r="117" spans="1:30" x14ac:dyDescent="0.15">
      <c r="A117" s="287">
        <v>1883</v>
      </c>
      <c r="B117" s="287" t="s">
        <v>573</v>
      </c>
      <c r="C117" s="287">
        <v>3969014.99</v>
      </c>
      <c r="D117" s="287">
        <v>0</v>
      </c>
      <c r="E117" s="287">
        <v>0</v>
      </c>
      <c r="F117" s="287">
        <v>0</v>
      </c>
      <c r="G117" s="287">
        <v>0</v>
      </c>
      <c r="H117" s="287">
        <v>0</v>
      </c>
      <c r="I117" s="287">
        <v>0</v>
      </c>
      <c r="J117" s="287">
        <v>0</v>
      </c>
      <c r="K117" s="287">
        <v>0</v>
      </c>
      <c r="L117" s="287">
        <v>0</v>
      </c>
      <c r="M117" s="287">
        <v>0</v>
      </c>
      <c r="N117" s="287">
        <v>0</v>
      </c>
      <c r="O117" s="287">
        <v>0</v>
      </c>
      <c r="P117" s="287">
        <v>0</v>
      </c>
      <c r="Q117" s="287">
        <v>0</v>
      </c>
      <c r="R117" s="287">
        <v>0</v>
      </c>
      <c r="S117" s="287">
        <v>0</v>
      </c>
      <c r="T117" s="287">
        <v>0</v>
      </c>
      <c r="U117" s="287">
        <v>3969014.99</v>
      </c>
      <c r="V117" s="287">
        <v>0</v>
      </c>
      <c r="W117" s="287">
        <v>0</v>
      </c>
      <c r="X117" s="287">
        <v>0</v>
      </c>
      <c r="Y117" s="287">
        <v>0</v>
      </c>
      <c r="Z117" s="287">
        <v>0</v>
      </c>
      <c r="AA117" s="287">
        <v>0</v>
      </c>
      <c r="AB117" s="287">
        <v>0</v>
      </c>
      <c r="AC117" s="287">
        <v>0</v>
      </c>
      <c r="AD117" s="287">
        <v>0</v>
      </c>
    </row>
    <row r="118" spans="1:30" x14ac:dyDescent="0.15">
      <c r="A118" s="287">
        <v>1890</v>
      </c>
      <c r="B118" s="287" t="s">
        <v>574</v>
      </c>
      <c r="C118" s="287">
        <v>1244439.0900000001</v>
      </c>
      <c r="D118" s="287">
        <v>0</v>
      </c>
      <c r="E118" s="287">
        <v>0</v>
      </c>
      <c r="F118" s="287">
        <v>0</v>
      </c>
      <c r="G118" s="287">
        <v>0</v>
      </c>
      <c r="H118" s="287">
        <v>0</v>
      </c>
      <c r="I118" s="287">
        <v>0</v>
      </c>
      <c r="J118" s="287">
        <v>0</v>
      </c>
      <c r="K118" s="287">
        <v>0</v>
      </c>
      <c r="L118" s="287">
        <v>0</v>
      </c>
      <c r="M118" s="287">
        <v>0</v>
      </c>
      <c r="N118" s="287">
        <v>0</v>
      </c>
      <c r="O118" s="287">
        <v>0</v>
      </c>
      <c r="P118" s="287">
        <v>0</v>
      </c>
      <c r="Q118" s="287">
        <v>0</v>
      </c>
      <c r="R118" s="287">
        <v>0</v>
      </c>
      <c r="S118" s="287">
        <v>0</v>
      </c>
      <c r="T118" s="287">
        <v>0</v>
      </c>
      <c r="U118" s="287">
        <v>1141179.08</v>
      </c>
      <c r="V118" s="287">
        <v>0</v>
      </c>
      <c r="W118" s="287">
        <v>0</v>
      </c>
      <c r="X118" s="287">
        <v>4258.95</v>
      </c>
      <c r="Y118" s="287">
        <v>99001.06</v>
      </c>
      <c r="Z118" s="287">
        <v>0</v>
      </c>
      <c r="AA118" s="287">
        <v>0</v>
      </c>
      <c r="AB118" s="287">
        <v>0</v>
      </c>
      <c r="AC118" s="287">
        <v>0</v>
      </c>
      <c r="AD118" s="287">
        <v>0</v>
      </c>
    </row>
    <row r="119" spans="1:30" x14ac:dyDescent="0.15">
      <c r="A119" s="287">
        <v>1900</v>
      </c>
      <c r="B119" s="287" t="s">
        <v>576</v>
      </c>
      <c r="C119" s="287">
        <v>4958539.7300000004</v>
      </c>
      <c r="D119" s="287">
        <v>0</v>
      </c>
      <c r="E119" s="287">
        <v>0</v>
      </c>
      <c r="F119" s="287">
        <v>0</v>
      </c>
      <c r="G119" s="287">
        <v>0</v>
      </c>
      <c r="H119" s="287">
        <v>0</v>
      </c>
      <c r="I119" s="287">
        <v>0</v>
      </c>
      <c r="J119" s="287">
        <v>0</v>
      </c>
      <c r="K119" s="287">
        <v>0</v>
      </c>
      <c r="L119" s="287">
        <v>0</v>
      </c>
      <c r="M119" s="287">
        <v>0</v>
      </c>
      <c r="N119" s="287">
        <v>0</v>
      </c>
      <c r="O119" s="287">
        <v>0</v>
      </c>
      <c r="P119" s="287">
        <v>0</v>
      </c>
      <c r="Q119" s="287">
        <v>0</v>
      </c>
      <c r="R119" s="287">
        <v>0</v>
      </c>
      <c r="S119" s="287">
        <v>0</v>
      </c>
      <c r="T119" s="287">
        <v>0</v>
      </c>
      <c r="U119" s="287">
        <v>4958539.7300000004</v>
      </c>
      <c r="V119" s="287">
        <v>0</v>
      </c>
      <c r="W119" s="287">
        <v>0</v>
      </c>
      <c r="X119" s="287">
        <v>0</v>
      </c>
      <c r="Y119" s="287">
        <v>0</v>
      </c>
      <c r="Z119" s="287">
        <v>0</v>
      </c>
      <c r="AA119" s="287">
        <v>0</v>
      </c>
      <c r="AB119" s="287">
        <v>0</v>
      </c>
      <c r="AC119" s="287">
        <v>0</v>
      </c>
      <c r="AD119" s="287">
        <v>0</v>
      </c>
    </row>
    <row r="120" spans="1:30" x14ac:dyDescent="0.15">
      <c r="A120" s="287">
        <v>1939</v>
      </c>
      <c r="B120" s="287" t="s">
        <v>577</v>
      </c>
      <c r="C120" s="287">
        <v>441731.23</v>
      </c>
      <c r="D120" s="287">
        <v>0</v>
      </c>
      <c r="E120" s="287">
        <v>0</v>
      </c>
      <c r="F120" s="287">
        <v>0</v>
      </c>
      <c r="G120" s="287">
        <v>0</v>
      </c>
      <c r="H120" s="287">
        <v>0</v>
      </c>
      <c r="I120" s="287">
        <v>0</v>
      </c>
      <c r="J120" s="287">
        <v>0</v>
      </c>
      <c r="K120" s="287">
        <v>0</v>
      </c>
      <c r="L120" s="287">
        <v>0</v>
      </c>
      <c r="M120" s="287">
        <v>0</v>
      </c>
      <c r="N120" s="287">
        <v>0</v>
      </c>
      <c r="O120" s="287">
        <v>0</v>
      </c>
      <c r="P120" s="287">
        <v>0</v>
      </c>
      <c r="Q120" s="287">
        <v>0</v>
      </c>
      <c r="R120" s="287">
        <v>0</v>
      </c>
      <c r="S120" s="287">
        <v>0</v>
      </c>
      <c r="T120" s="287">
        <v>0</v>
      </c>
      <c r="U120" s="287">
        <v>401447</v>
      </c>
      <c r="V120" s="287">
        <v>0</v>
      </c>
      <c r="W120" s="287">
        <v>1000</v>
      </c>
      <c r="X120" s="287">
        <v>0</v>
      </c>
      <c r="Y120" s="287">
        <v>39284.230000000003</v>
      </c>
      <c r="Z120" s="287">
        <v>0</v>
      </c>
      <c r="AA120" s="287">
        <v>0</v>
      </c>
      <c r="AB120" s="287">
        <v>0</v>
      </c>
      <c r="AC120" s="287">
        <v>0</v>
      </c>
      <c r="AD120" s="287">
        <v>0</v>
      </c>
    </row>
    <row r="121" spans="1:30" x14ac:dyDescent="0.15">
      <c r="A121" s="287">
        <v>1953</v>
      </c>
      <c r="B121" s="287" t="s">
        <v>579</v>
      </c>
      <c r="C121" s="287">
        <v>1764027.07</v>
      </c>
      <c r="D121" s="287">
        <v>0</v>
      </c>
      <c r="E121" s="287">
        <v>0</v>
      </c>
      <c r="F121" s="287">
        <v>0</v>
      </c>
      <c r="G121" s="287">
        <v>0</v>
      </c>
      <c r="H121" s="287">
        <v>0</v>
      </c>
      <c r="I121" s="287">
        <v>0</v>
      </c>
      <c r="J121" s="287">
        <v>0</v>
      </c>
      <c r="K121" s="287">
        <v>0</v>
      </c>
      <c r="L121" s="287">
        <v>0</v>
      </c>
      <c r="M121" s="287">
        <v>0</v>
      </c>
      <c r="N121" s="287">
        <v>0</v>
      </c>
      <c r="O121" s="287">
        <v>0</v>
      </c>
      <c r="P121" s="287">
        <v>0</v>
      </c>
      <c r="Q121" s="287">
        <v>0</v>
      </c>
      <c r="R121" s="287">
        <v>0</v>
      </c>
      <c r="S121" s="287">
        <v>0</v>
      </c>
      <c r="T121" s="287">
        <v>0</v>
      </c>
      <c r="U121" s="287">
        <v>1614027.07</v>
      </c>
      <c r="V121" s="287">
        <v>0</v>
      </c>
      <c r="W121" s="287">
        <v>150000</v>
      </c>
      <c r="X121" s="287">
        <v>0</v>
      </c>
      <c r="Y121" s="287">
        <v>0</v>
      </c>
      <c r="Z121" s="287">
        <v>0</v>
      </c>
      <c r="AA121" s="287">
        <v>0</v>
      </c>
      <c r="AB121" s="287">
        <v>0</v>
      </c>
      <c r="AC121" s="287">
        <v>0</v>
      </c>
      <c r="AD121" s="287">
        <v>0</v>
      </c>
    </row>
    <row r="122" spans="1:30" x14ac:dyDescent="0.15">
      <c r="A122" s="287">
        <v>4843</v>
      </c>
      <c r="B122" s="287" t="s">
        <v>772</v>
      </c>
      <c r="C122" s="287">
        <v>188156.02</v>
      </c>
      <c r="D122" s="287">
        <v>0</v>
      </c>
      <c r="E122" s="287">
        <v>0</v>
      </c>
      <c r="F122" s="287">
        <v>0</v>
      </c>
      <c r="G122" s="287">
        <v>0</v>
      </c>
      <c r="H122" s="287">
        <v>0</v>
      </c>
      <c r="I122" s="287">
        <v>0</v>
      </c>
      <c r="J122" s="287">
        <v>0</v>
      </c>
      <c r="K122" s="287">
        <v>0</v>
      </c>
      <c r="L122" s="287">
        <v>0</v>
      </c>
      <c r="M122" s="287">
        <v>0</v>
      </c>
      <c r="N122" s="287">
        <v>0</v>
      </c>
      <c r="O122" s="287">
        <v>0</v>
      </c>
      <c r="P122" s="287">
        <v>0</v>
      </c>
      <c r="Q122" s="287">
        <v>0</v>
      </c>
      <c r="R122" s="287">
        <v>0</v>
      </c>
      <c r="S122" s="287">
        <v>0</v>
      </c>
      <c r="T122" s="287">
        <v>0</v>
      </c>
      <c r="U122" s="287">
        <v>188156.02</v>
      </c>
      <c r="V122" s="287">
        <v>0</v>
      </c>
      <c r="W122" s="287">
        <v>0</v>
      </c>
      <c r="X122" s="287">
        <v>0</v>
      </c>
      <c r="Y122" s="287">
        <v>0</v>
      </c>
      <c r="Z122" s="287">
        <v>0</v>
      </c>
      <c r="AA122" s="287">
        <v>0</v>
      </c>
      <c r="AB122" s="287">
        <v>0</v>
      </c>
      <c r="AC122" s="287">
        <v>0</v>
      </c>
      <c r="AD122" s="287">
        <v>0</v>
      </c>
    </row>
    <row r="123" spans="1:30" x14ac:dyDescent="0.15">
      <c r="A123" s="287">
        <v>2009</v>
      </c>
      <c r="B123" s="287" t="s">
        <v>580</v>
      </c>
      <c r="C123" s="287">
        <v>1447128.64</v>
      </c>
      <c r="D123" s="287">
        <v>0</v>
      </c>
      <c r="E123" s="287">
        <v>0</v>
      </c>
      <c r="F123" s="287">
        <v>0</v>
      </c>
      <c r="G123" s="287">
        <v>0</v>
      </c>
      <c r="H123" s="287">
        <v>0</v>
      </c>
      <c r="I123" s="287">
        <v>0</v>
      </c>
      <c r="J123" s="287">
        <v>0</v>
      </c>
      <c r="K123" s="287">
        <v>0</v>
      </c>
      <c r="L123" s="287">
        <v>0</v>
      </c>
      <c r="M123" s="287">
        <v>0</v>
      </c>
      <c r="N123" s="287">
        <v>0</v>
      </c>
      <c r="O123" s="287">
        <v>0</v>
      </c>
      <c r="P123" s="287">
        <v>0</v>
      </c>
      <c r="Q123" s="287">
        <v>0</v>
      </c>
      <c r="R123" s="287">
        <v>0</v>
      </c>
      <c r="S123" s="287">
        <v>0</v>
      </c>
      <c r="T123" s="287">
        <v>0</v>
      </c>
      <c r="U123" s="287">
        <v>1447128.64</v>
      </c>
      <c r="V123" s="287">
        <v>0</v>
      </c>
      <c r="W123" s="287">
        <v>0</v>
      </c>
      <c r="X123" s="287">
        <v>0</v>
      </c>
      <c r="Y123" s="287">
        <v>0</v>
      </c>
      <c r="Z123" s="287">
        <v>0</v>
      </c>
      <c r="AA123" s="287">
        <v>0</v>
      </c>
      <c r="AB123" s="287">
        <v>0</v>
      </c>
      <c r="AC123" s="287">
        <v>0</v>
      </c>
      <c r="AD123" s="287">
        <v>0</v>
      </c>
    </row>
    <row r="124" spans="1:30" x14ac:dyDescent="0.15">
      <c r="A124" s="287">
        <v>2044</v>
      </c>
      <c r="B124" s="287" t="s">
        <v>582</v>
      </c>
      <c r="C124" s="287">
        <v>89361.45</v>
      </c>
      <c r="D124" s="287">
        <v>0</v>
      </c>
      <c r="E124" s="287">
        <v>0</v>
      </c>
      <c r="F124" s="287">
        <v>0</v>
      </c>
      <c r="G124" s="287">
        <v>0</v>
      </c>
      <c r="H124" s="287">
        <v>0</v>
      </c>
      <c r="I124" s="287">
        <v>0</v>
      </c>
      <c r="J124" s="287">
        <v>0</v>
      </c>
      <c r="K124" s="287">
        <v>0</v>
      </c>
      <c r="L124" s="287">
        <v>0</v>
      </c>
      <c r="M124" s="287">
        <v>0</v>
      </c>
      <c r="N124" s="287">
        <v>0</v>
      </c>
      <c r="O124" s="287">
        <v>0</v>
      </c>
      <c r="P124" s="287">
        <v>0</v>
      </c>
      <c r="Q124" s="287">
        <v>0</v>
      </c>
      <c r="R124" s="287">
        <v>0</v>
      </c>
      <c r="S124" s="287">
        <v>0</v>
      </c>
      <c r="T124" s="287">
        <v>0</v>
      </c>
      <c r="U124" s="287">
        <v>89361.45</v>
      </c>
      <c r="V124" s="287">
        <v>0</v>
      </c>
      <c r="W124" s="287">
        <v>0</v>
      </c>
      <c r="X124" s="287">
        <v>0</v>
      </c>
      <c r="Y124" s="287">
        <v>0</v>
      </c>
      <c r="Z124" s="287">
        <v>0</v>
      </c>
      <c r="AA124" s="287">
        <v>0</v>
      </c>
      <c r="AB124" s="287">
        <v>0</v>
      </c>
      <c r="AC124" s="287">
        <v>0</v>
      </c>
      <c r="AD124" s="287">
        <v>0</v>
      </c>
    </row>
    <row r="125" spans="1:30" x14ac:dyDescent="0.15">
      <c r="A125" s="287">
        <v>2051</v>
      </c>
      <c r="B125" s="287" t="s">
        <v>583</v>
      </c>
      <c r="C125" s="287">
        <v>186470.33000000002</v>
      </c>
      <c r="D125" s="287">
        <v>0</v>
      </c>
      <c r="E125" s="287">
        <v>0</v>
      </c>
      <c r="F125" s="287">
        <v>0</v>
      </c>
      <c r="G125" s="287">
        <v>0</v>
      </c>
      <c r="H125" s="287">
        <v>0</v>
      </c>
      <c r="I125" s="287">
        <v>0</v>
      </c>
      <c r="J125" s="287">
        <v>0</v>
      </c>
      <c r="K125" s="287">
        <v>0</v>
      </c>
      <c r="L125" s="287">
        <v>0</v>
      </c>
      <c r="M125" s="287">
        <v>0</v>
      </c>
      <c r="N125" s="287">
        <v>0</v>
      </c>
      <c r="O125" s="287">
        <v>0</v>
      </c>
      <c r="P125" s="287">
        <v>0</v>
      </c>
      <c r="Q125" s="287">
        <v>0</v>
      </c>
      <c r="R125" s="287">
        <v>0</v>
      </c>
      <c r="S125" s="287">
        <v>0</v>
      </c>
      <c r="T125" s="287">
        <v>0</v>
      </c>
      <c r="U125" s="287">
        <v>186470.33000000002</v>
      </c>
      <c r="V125" s="287">
        <v>0</v>
      </c>
      <c r="W125" s="287">
        <v>0</v>
      </c>
      <c r="X125" s="287">
        <v>0</v>
      </c>
      <c r="Y125" s="287">
        <v>0</v>
      </c>
      <c r="Z125" s="287">
        <v>0</v>
      </c>
      <c r="AA125" s="287">
        <v>0</v>
      </c>
      <c r="AB125" s="287">
        <v>0</v>
      </c>
      <c r="AC125" s="287">
        <v>0</v>
      </c>
      <c r="AD125" s="287">
        <v>0</v>
      </c>
    </row>
    <row r="126" spans="1:30" x14ac:dyDescent="0.15">
      <c r="A126" s="287">
        <v>2058</v>
      </c>
      <c r="B126" s="287" t="s">
        <v>584</v>
      </c>
      <c r="C126" s="287">
        <v>5919205.3399999999</v>
      </c>
      <c r="D126" s="287">
        <v>0</v>
      </c>
      <c r="E126" s="287">
        <v>0</v>
      </c>
      <c r="F126" s="287">
        <v>0</v>
      </c>
      <c r="G126" s="287">
        <v>0</v>
      </c>
      <c r="H126" s="287">
        <v>0</v>
      </c>
      <c r="I126" s="287">
        <v>0</v>
      </c>
      <c r="J126" s="287">
        <v>0</v>
      </c>
      <c r="K126" s="287">
        <v>0</v>
      </c>
      <c r="L126" s="287">
        <v>0</v>
      </c>
      <c r="M126" s="287">
        <v>0</v>
      </c>
      <c r="N126" s="287">
        <v>0</v>
      </c>
      <c r="O126" s="287">
        <v>0</v>
      </c>
      <c r="P126" s="287">
        <v>0</v>
      </c>
      <c r="Q126" s="287">
        <v>0</v>
      </c>
      <c r="R126" s="287">
        <v>0</v>
      </c>
      <c r="S126" s="287">
        <v>0</v>
      </c>
      <c r="T126" s="287">
        <v>0</v>
      </c>
      <c r="U126" s="287">
        <v>5072342.7</v>
      </c>
      <c r="V126" s="287">
        <v>846862.64</v>
      </c>
      <c r="W126" s="287">
        <v>0</v>
      </c>
      <c r="X126" s="287">
        <v>0</v>
      </c>
      <c r="Y126" s="287">
        <v>0</v>
      </c>
      <c r="Z126" s="287">
        <v>0</v>
      </c>
      <c r="AA126" s="287">
        <v>0</v>
      </c>
      <c r="AB126" s="287">
        <v>0</v>
      </c>
      <c r="AC126" s="287">
        <v>0</v>
      </c>
      <c r="AD126" s="287">
        <v>0</v>
      </c>
    </row>
    <row r="127" spans="1:30" x14ac:dyDescent="0.15">
      <c r="A127" s="287">
        <v>2114</v>
      </c>
      <c r="B127" s="287" t="s">
        <v>585</v>
      </c>
      <c r="C127" s="287">
        <v>891436.88</v>
      </c>
      <c r="D127" s="287">
        <v>0</v>
      </c>
      <c r="E127" s="287">
        <v>0</v>
      </c>
      <c r="F127" s="287">
        <v>0</v>
      </c>
      <c r="G127" s="287">
        <v>0</v>
      </c>
      <c r="H127" s="287">
        <v>0</v>
      </c>
      <c r="I127" s="287">
        <v>0</v>
      </c>
      <c r="J127" s="287">
        <v>0</v>
      </c>
      <c r="K127" s="287">
        <v>2989</v>
      </c>
      <c r="L127" s="287">
        <v>0</v>
      </c>
      <c r="M127" s="287">
        <v>0</v>
      </c>
      <c r="N127" s="287">
        <v>0</v>
      </c>
      <c r="O127" s="287">
        <v>0</v>
      </c>
      <c r="P127" s="287">
        <v>0</v>
      </c>
      <c r="Q127" s="287">
        <v>0</v>
      </c>
      <c r="R127" s="287">
        <v>0</v>
      </c>
      <c r="S127" s="287">
        <v>0</v>
      </c>
      <c r="T127" s="287">
        <v>0</v>
      </c>
      <c r="U127" s="287">
        <v>833235.19000000006</v>
      </c>
      <c r="V127" s="287">
        <v>5900</v>
      </c>
      <c r="W127" s="287">
        <v>0</v>
      </c>
      <c r="X127" s="287">
        <v>52301.69</v>
      </c>
      <c r="Y127" s="287">
        <v>0</v>
      </c>
      <c r="Z127" s="287">
        <v>2989</v>
      </c>
      <c r="AA127" s="287">
        <v>0</v>
      </c>
      <c r="AB127" s="287">
        <v>0</v>
      </c>
      <c r="AC127" s="287">
        <v>0</v>
      </c>
      <c r="AD127" s="287">
        <v>0</v>
      </c>
    </row>
    <row r="128" spans="1:30" x14ac:dyDescent="0.15">
      <c r="A128" s="287">
        <v>2128</v>
      </c>
      <c r="B128" s="287" t="s">
        <v>586</v>
      </c>
      <c r="C128" s="287">
        <v>815111.3</v>
      </c>
      <c r="D128" s="287">
        <v>0</v>
      </c>
      <c r="E128" s="287">
        <v>0</v>
      </c>
      <c r="F128" s="287">
        <v>0</v>
      </c>
      <c r="G128" s="287">
        <v>0</v>
      </c>
      <c r="H128" s="287">
        <v>0</v>
      </c>
      <c r="I128" s="287">
        <v>6014</v>
      </c>
      <c r="J128" s="287">
        <v>0</v>
      </c>
      <c r="K128" s="287">
        <v>0</v>
      </c>
      <c r="L128" s="287">
        <v>0</v>
      </c>
      <c r="M128" s="287">
        <v>0</v>
      </c>
      <c r="N128" s="287">
        <v>0</v>
      </c>
      <c r="O128" s="287">
        <v>0</v>
      </c>
      <c r="P128" s="287">
        <v>0</v>
      </c>
      <c r="Q128" s="287">
        <v>0</v>
      </c>
      <c r="R128" s="287">
        <v>0</v>
      </c>
      <c r="S128" s="287">
        <v>6014</v>
      </c>
      <c r="T128" s="287">
        <v>0</v>
      </c>
      <c r="U128" s="287">
        <v>801945.57000000007</v>
      </c>
      <c r="V128" s="287">
        <v>0</v>
      </c>
      <c r="W128" s="287">
        <v>0</v>
      </c>
      <c r="X128" s="287">
        <v>124.73</v>
      </c>
      <c r="Y128" s="287">
        <v>13041</v>
      </c>
      <c r="Z128" s="287">
        <v>0</v>
      </c>
      <c r="AA128" s="287">
        <v>0</v>
      </c>
      <c r="AB128" s="287">
        <v>0</v>
      </c>
      <c r="AC128" s="287">
        <v>0</v>
      </c>
      <c r="AD128" s="287">
        <v>0</v>
      </c>
    </row>
    <row r="129" spans="1:30" x14ac:dyDescent="0.15">
      <c r="A129" s="287">
        <v>2135</v>
      </c>
      <c r="B129" s="287" t="s">
        <v>587</v>
      </c>
      <c r="C129" s="287">
        <v>327000</v>
      </c>
      <c r="D129" s="287">
        <v>0</v>
      </c>
      <c r="E129" s="287">
        <v>0</v>
      </c>
      <c r="F129" s="287">
        <v>0</v>
      </c>
      <c r="G129" s="287">
        <v>0</v>
      </c>
      <c r="H129" s="287">
        <v>0</v>
      </c>
      <c r="I129" s="287">
        <v>0</v>
      </c>
      <c r="J129" s="287">
        <v>0</v>
      </c>
      <c r="K129" s="287">
        <v>4724.83</v>
      </c>
      <c r="L129" s="287">
        <v>0</v>
      </c>
      <c r="M129" s="287">
        <v>0</v>
      </c>
      <c r="N129" s="287">
        <v>0</v>
      </c>
      <c r="O129" s="287">
        <v>0</v>
      </c>
      <c r="P129" s="287">
        <v>0</v>
      </c>
      <c r="Q129" s="287">
        <v>0</v>
      </c>
      <c r="R129" s="287">
        <v>0</v>
      </c>
      <c r="S129" s="287">
        <v>0</v>
      </c>
      <c r="T129" s="287">
        <v>0</v>
      </c>
      <c r="U129" s="287">
        <v>307000</v>
      </c>
      <c r="V129" s="287">
        <v>0</v>
      </c>
      <c r="W129" s="287">
        <v>20000</v>
      </c>
      <c r="X129" s="287">
        <v>0</v>
      </c>
      <c r="Y129" s="287">
        <v>0</v>
      </c>
      <c r="Z129" s="287">
        <v>4724.83</v>
      </c>
      <c r="AA129" s="287">
        <v>0</v>
      </c>
      <c r="AB129" s="287">
        <v>0</v>
      </c>
      <c r="AC129" s="287">
        <v>0</v>
      </c>
      <c r="AD129" s="287">
        <v>0</v>
      </c>
    </row>
    <row r="130" spans="1:30" x14ac:dyDescent="0.15">
      <c r="A130" s="287">
        <v>2142</v>
      </c>
      <c r="B130" s="287" t="s">
        <v>588</v>
      </c>
      <c r="C130" s="287">
        <v>72511.3</v>
      </c>
      <c r="D130" s="287">
        <v>0</v>
      </c>
      <c r="E130" s="287">
        <v>0</v>
      </c>
      <c r="F130" s="287">
        <v>0</v>
      </c>
      <c r="G130" s="287">
        <v>0</v>
      </c>
      <c r="H130" s="287">
        <v>0</v>
      </c>
      <c r="I130" s="287">
        <v>0</v>
      </c>
      <c r="J130" s="287">
        <v>0</v>
      </c>
      <c r="K130" s="287">
        <v>4637.5</v>
      </c>
      <c r="L130" s="287">
        <v>0</v>
      </c>
      <c r="M130" s="287">
        <v>0</v>
      </c>
      <c r="N130" s="287">
        <v>0</v>
      </c>
      <c r="O130" s="287">
        <v>0</v>
      </c>
      <c r="P130" s="287">
        <v>0</v>
      </c>
      <c r="Q130" s="287">
        <v>0</v>
      </c>
      <c r="R130" s="287">
        <v>0</v>
      </c>
      <c r="S130" s="287">
        <v>0</v>
      </c>
      <c r="T130" s="287">
        <v>0</v>
      </c>
      <c r="U130" s="287">
        <v>62405.26</v>
      </c>
      <c r="V130" s="287">
        <v>0</v>
      </c>
      <c r="W130" s="287">
        <v>0</v>
      </c>
      <c r="X130" s="287">
        <v>10106.040000000001</v>
      </c>
      <c r="Y130" s="287">
        <v>0</v>
      </c>
      <c r="Z130" s="287">
        <v>4637.5</v>
      </c>
      <c r="AA130" s="287">
        <v>0</v>
      </c>
      <c r="AB130" s="287">
        <v>0</v>
      </c>
      <c r="AC130" s="287">
        <v>0</v>
      </c>
      <c r="AD130" s="287">
        <v>0</v>
      </c>
    </row>
    <row r="131" spans="1:30" x14ac:dyDescent="0.15">
      <c r="A131" s="287">
        <v>2184</v>
      </c>
      <c r="B131" s="287" t="s">
        <v>590</v>
      </c>
      <c r="C131" s="287">
        <v>1754428.6</v>
      </c>
      <c r="D131" s="287">
        <v>0</v>
      </c>
      <c r="E131" s="287">
        <v>0</v>
      </c>
      <c r="F131" s="287">
        <v>0</v>
      </c>
      <c r="G131" s="287">
        <v>0</v>
      </c>
      <c r="H131" s="287">
        <v>0</v>
      </c>
      <c r="I131" s="287">
        <v>0</v>
      </c>
      <c r="J131" s="287">
        <v>0</v>
      </c>
      <c r="K131" s="287">
        <v>0</v>
      </c>
      <c r="L131" s="287">
        <v>0</v>
      </c>
      <c r="M131" s="287">
        <v>0</v>
      </c>
      <c r="N131" s="287">
        <v>0</v>
      </c>
      <c r="O131" s="287">
        <v>0</v>
      </c>
      <c r="P131" s="287">
        <v>0</v>
      </c>
      <c r="Q131" s="287">
        <v>0</v>
      </c>
      <c r="R131" s="287">
        <v>0</v>
      </c>
      <c r="S131" s="287">
        <v>0</v>
      </c>
      <c r="T131" s="287">
        <v>0</v>
      </c>
      <c r="U131" s="287">
        <v>1754428.6</v>
      </c>
      <c r="V131" s="287">
        <v>0</v>
      </c>
      <c r="W131" s="287">
        <v>0</v>
      </c>
      <c r="X131" s="287">
        <v>0</v>
      </c>
      <c r="Y131" s="287">
        <v>0</v>
      </c>
      <c r="Z131" s="287">
        <v>0</v>
      </c>
      <c r="AA131" s="287">
        <v>0</v>
      </c>
      <c r="AB131" s="287">
        <v>0</v>
      </c>
      <c r="AC131" s="287">
        <v>0</v>
      </c>
      <c r="AD131" s="287">
        <v>0</v>
      </c>
    </row>
    <row r="132" spans="1:30" x14ac:dyDescent="0.15">
      <c r="A132" s="287">
        <v>2198</v>
      </c>
      <c r="B132" s="287" t="s">
        <v>591</v>
      </c>
      <c r="C132" s="287">
        <v>886533.16</v>
      </c>
      <c r="D132" s="287">
        <v>0</v>
      </c>
      <c r="E132" s="287">
        <v>0</v>
      </c>
      <c r="F132" s="287">
        <v>0</v>
      </c>
      <c r="G132" s="287">
        <v>0</v>
      </c>
      <c r="H132" s="287">
        <v>0</v>
      </c>
      <c r="I132" s="287">
        <v>0</v>
      </c>
      <c r="J132" s="287">
        <v>0</v>
      </c>
      <c r="K132" s="287">
        <v>0</v>
      </c>
      <c r="L132" s="287">
        <v>0</v>
      </c>
      <c r="M132" s="287">
        <v>0</v>
      </c>
      <c r="N132" s="287">
        <v>0</v>
      </c>
      <c r="O132" s="287">
        <v>0</v>
      </c>
      <c r="P132" s="287">
        <v>0</v>
      </c>
      <c r="Q132" s="287">
        <v>0</v>
      </c>
      <c r="R132" s="287">
        <v>0</v>
      </c>
      <c r="S132" s="287">
        <v>0</v>
      </c>
      <c r="T132" s="287">
        <v>0</v>
      </c>
      <c r="U132" s="287">
        <v>801608.16</v>
      </c>
      <c r="V132" s="287">
        <v>69425</v>
      </c>
      <c r="W132" s="287">
        <v>15500</v>
      </c>
      <c r="X132" s="287">
        <v>0</v>
      </c>
      <c r="Y132" s="287">
        <v>0</v>
      </c>
      <c r="Z132" s="287">
        <v>0</v>
      </c>
      <c r="AA132" s="287">
        <v>0</v>
      </c>
      <c r="AB132" s="287">
        <v>0</v>
      </c>
      <c r="AC132" s="287">
        <v>0</v>
      </c>
      <c r="AD132" s="287">
        <v>0</v>
      </c>
    </row>
    <row r="133" spans="1:30" x14ac:dyDescent="0.15">
      <c r="A133" s="287">
        <v>2212</v>
      </c>
      <c r="B133" s="287" t="s">
        <v>592</v>
      </c>
      <c r="C133" s="287">
        <v>180786.96</v>
      </c>
      <c r="D133" s="287">
        <v>0</v>
      </c>
      <c r="E133" s="287">
        <v>0</v>
      </c>
      <c r="F133" s="287">
        <v>0</v>
      </c>
      <c r="G133" s="287">
        <v>0</v>
      </c>
      <c r="H133" s="287">
        <v>0</v>
      </c>
      <c r="I133" s="287">
        <v>0</v>
      </c>
      <c r="J133" s="287">
        <v>0</v>
      </c>
      <c r="K133" s="287">
        <v>0</v>
      </c>
      <c r="L133" s="287">
        <v>0</v>
      </c>
      <c r="M133" s="287">
        <v>0</v>
      </c>
      <c r="N133" s="287">
        <v>0</v>
      </c>
      <c r="O133" s="287">
        <v>0</v>
      </c>
      <c r="P133" s="287">
        <v>0</v>
      </c>
      <c r="Q133" s="287">
        <v>0</v>
      </c>
      <c r="R133" s="287">
        <v>0</v>
      </c>
      <c r="S133" s="287">
        <v>0</v>
      </c>
      <c r="T133" s="287">
        <v>0</v>
      </c>
      <c r="U133" s="287">
        <v>104105.21</v>
      </c>
      <c r="V133" s="287">
        <v>0</v>
      </c>
      <c r="W133" s="287">
        <v>0</v>
      </c>
      <c r="X133" s="287">
        <v>26714.440000000002</v>
      </c>
      <c r="Y133" s="287">
        <v>49967.31</v>
      </c>
      <c r="Z133" s="287">
        <v>0</v>
      </c>
      <c r="AA133" s="287">
        <v>0</v>
      </c>
      <c r="AB133" s="287">
        <v>0</v>
      </c>
      <c r="AC133" s="287">
        <v>0</v>
      </c>
      <c r="AD133" s="287">
        <v>0</v>
      </c>
    </row>
    <row r="134" spans="1:30" x14ac:dyDescent="0.15">
      <c r="A134" s="287">
        <v>2217</v>
      </c>
      <c r="B134" s="287" t="s">
        <v>593</v>
      </c>
      <c r="C134" s="287">
        <v>3462824.73</v>
      </c>
      <c r="D134" s="287">
        <v>0</v>
      </c>
      <c r="E134" s="287">
        <v>0</v>
      </c>
      <c r="F134" s="287">
        <v>0</v>
      </c>
      <c r="G134" s="287">
        <v>0</v>
      </c>
      <c r="H134" s="287">
        <v>0</v>
      </c>
      <c r="I134" s="287">
        <v>0</v>
      </c>
      <c r="J134" s="287">
        <v>0</v>
      </c>
      <c r="K134" s="287">
        <v>0</v>
      </c>
      <c r="L134" s="287">
        <v>0</v>
      </c>
      <c r="M134" s="287">
        <v>0</v>
      </c>
      <c r="N134" s="287">
        <v>0</v>
      </c>
      <c r="O134" s="287">
        <v>0</v>
      </c>
      <c r="P134" s="287">
        <v>0</v>
      </c>
      <c r="Q134" s="287">
        <v>0</v>
      </c>
      <c r="R134" s="287">
        <v>0</v>
      </c>
      <c r="S134" s="287">
        <v>0</v>
      </c>
      <c r="T134" s="287">
        <v>0</v>
      </c>
      <c r="U134" s="287">
        <v>3102824.73</v>
      </c>
      <c r="V134" s="287">
        <v>0</v>
      </c>
      <c r="W134" s="287">
        <v>360000</v>
      </c>
      <c r="X134" s="287">
        <v>0</v>
      </c>
      <c r="Y134" s="287">
        <v>0</v>
      </c>
      <c r="Z134" s="287">
        <v>0</v>
      </c>
      <c r="AA134" s="287">
        <v>0</v>
      </c>
      <c r="AB134" s="287">
        <v>0</v>
      </c>
      <c r="AC134" s="287">
        <v>0</v>
      </c>
      <c r="AD134" s="287">
        <v>0</v>
      </c>
    </row>
    <row r="135" spans="1:30" x14ac:dyDescent="0.15">
      <c r="A135" s="287">
        <v>2226</v>
      </c>
      <c r="B135" s="287" t="s">
        <v>594</v>
      </c>
      <c r="C135" s="287">
        <v>132066.1</v>
      </c>
      <c r="D135" s="287">
        <v>0</v>
      </c>
      <c r="E135" s="287">
        <v>0</v>
      </c>
      <c r="F135" s="287">
        <v>0</v>
      </c>
      <c r="G135" s="287">
        <v>0</v>
      </c>
      <c r="H135" s="287">
        <v>0</v>
      </c>
      <c r="I135" s="287">
        <v>0</v>
      </c>
      <c r="J135" s="287">
        <v>0</v>
      </c>
      <c r="K135" s="287">
        <v>0</v>
      </c>
      <c r="L135" s="287">
        <v>0</v>
      </c>
      <c r="M135" s="287">
        <v>0</v>
      </c>
      <c r="N135" s="287">
        <v>0</v>
      </c>
      <c r="O135" s="287">
        <v>0</v>
      </c>
      <c r="P135" s="287">
        <v>0</v>
      </c>
      <c r="Q135" s="287">
        <v>0</v>
      </c>
      <c r="R135" s="287">
        <v>0</v>
      </c>
      <c r="S135" s="287">
        <v>0</v>
      </c>
      <c r="T135" s="287">
        <v>0</v>
      </c>
      <c r="U135" s="287">
        <v>132066.1</v>
      </c>
      <c r="V135" s="287">
        <v>0</v>
      </c>
      <c r="W135" s="287">
        <v>0</v>
      </c>
      <c r="X135" s="287">
        <v>0</v>
      </c>
      <c r="Y135" s="287">
        <v>0</v>
      </c>
      <c r="Z135" s="287">
        <v>0</v>
      </c>
      <c r="AA135" s="287">
        <v>0</v>
      </c>
      <c r="AB135" s="287">
        <v>0</v>
      </c>
      <c r="AC135" s="287">
        <v>0</v>
      </c>
      <c r="AD135" s="287">
        <v>0</v>
      </c>
    </row>
    <row r="136" spans="1:30" x14ac:dyDescent="0.15">
      <c r="A136" s="287">
        <v>2233</v>
      </c>
      <c r="B136" s="287" t="s">
        <v>595</v>
      </c>
      <c r="C136" s="287">
        <v>1521305.73</v>
      </c>
      <c r="D136" s="287">
        <v>0</v>
      </c>
      <c r="E136" s="287">
        <v>0</v>
      </c>
      <c r="F136" s="287">
        <v>0</v>
      </c>
      <c r="G136" s="287">
        <v>0</v>
      </c>
      <c r="H136" s="287">
        <v>0</v>
      </c>
      <c r="I136" s="287">
        <v>0</v>
      </c>
      <c r="J136" s="287">
        <v>0</v>
      </c>
      <c r="K136" s="287">
        <v>0</v>
      </c>
      <c r="L136" s="287">
        <v>0</v>
      </c>
      <c r="M136" s="287">
        <v>0</v>
      </c>
      <c r="N136" s="287">
        <v>0</v>
      </c>
      <c r="O136" s="287">
        <v>0</v>
      </c>
      <c r="P136" s="287">
        <v>0</v>
      </c>
      <c r="Q136" s="287">
        <v>0</v>
      </c>
      <c r="R136" s="287">
        <v>0</v>
      </c>
      <c r="S136" s="287">
        <v>0</v>
      </c>
      <c r="T136" s="287">
        <v>0</v>
      </c>
      <c r="U136" s="287">
        <v>892030.5</v>
      </c>
      <c r="V136" s="287">
        <v>591342.98</v>
      </c>
      <c r="W136" s="287">
        <v>0</v>
      </c>
      <c r="X136" s="287">
        <v>37932.25</v>
      </c>
      <c r="Y136" s="287">
        <v>0</v>
      </c>
      <c r="Z136" s="287">
        <v>0</v>
      </c>
      <c r="AA136" s="287">
        <v>0</v>
      </c>
      <c r="AB136" s="287">
        <v>0</v>
      </c>
      <c r="AC136" s="287">
        <v>0</v>
      </c>
      <c r="AD136" s="287">
        <v>0</v>
      </c>
    </row>
    <row r="137" spans="1:30" x14ac:dyDescent="0.15">
      <c r="A137" s="287">
        <v>2289</v>
      </c>
      <c r="B137" s="287" t="s">
        <v>597</v>
      </c>
      <c r="C137" s="287">
        <v>33816313.530000001</v>
      </c>
      <c r="D137" s="287">
        <v>0</v>
      </c>
      <c r="E137" s="287">
        <v>0</v>
      </c>
      <c r="F137" s="287">
        <v>0</v>
      </c>
      <c r="G137" s="287">
        <v>0</v>
      </c>
      <c r="H137" s="287">
        <v>0</v>
      </c>
      <c r="I137" s="287">
        <v>0</v>
      </c>
      <c r="J137" s="287">
        <v>104853.90000000001</v>
      </c>
      <c r="K137" s="287">
        <v>155927.83000000002</v>
      </c>
      <c r="L137" s="287">
        <v>0</v>
      </c>
      <c r="M137" s="287">
        <v>0</v>
      </c>
      <c r="N137" s="287">
        <v>0</v>
      </c>
      <c r="O137" s="287">
        <v>0</v>
      </c>
      <c r="P137" s="287">
        <v>0</v>
      </c>
      <c r="Q137" s="287">
        <v>0</v>
      </c>
      <c r="R137" s="287">
        <v>0</v>
      </c>
      <c r="S137" s="287">
        <v>0</v>
      </c>
      <c r="T137" s="287">
        <v>0</v>
      </c>
      <c r="U137" s="287">
        <v>28376799.530000001</v>
      </c>
      <c r="V137" s="287">
        <v>5439514</v>
      </c>
      <c r="W137" s="287">
        <v>0</v>
      </c>
      <c r="X137" s="287">
        <v>0</v>
      </c>
      <c r="Y137" s="287">
        <v>0</v>
      </c>
      <c r="Z137" s="287">
        <v>260781.73</v>
      </c>
      <c r="AA137" s="287">
        <v>0</v>
      </c>
      <c r="AB137" s="287">
        <v>0</v>
      </c>
      <c r="AC137" s="287">
        <v>0</v>
      </c>
      <c r="AD137" s="287">
        <v>0</v>
      </c>
    </row>
    <row r="138" spans="1:30" x14ac:dyDescent="0.15">
      <c r="A138" s="287">
        <v>2310</v>
      </c>
      <c r="B138" s="287" t="s">
        <v>600</v>
      </c>
      <c r="C138" s="287">
        <v>298154.33</v>
      </c>
      <c r="D138" s="287">
        <v>0</v>
      </c>
      <c r="E138" s="287">
        <v>0</v>
      </c>
      <c r="F138" s="287">
        <v>0</v>
      </c>
      <c r="G138" s="287">
        <v>0</v>
      </c>
      <c r="H138" s="287">
        <v>0</v>
      </c>
      <c r="I138" s="287">
        <v>0</v>
      </c>
      <c r="J138" s="287">
        <v>0</v>
      </c>
      <c r="K138" s="287">
        <v>0</v>
      </c>
      <c r="L138" s="287">
        <v>0</v>
      </c>
      <c r="M138" s="287">
        <v>0</v>
      </c>
      <c r="N138" s="287">
        <v>0</v>
      </c>
      <c r="O138" s="287">
        <v>0</v>
      </c>
      <c r="P138" s="287">
        <v>0</v>
      </c>
      <c r="Q138" s="287">
        <v>0</v>
      </c>
      <c r="R138" s="287">
        <v>0</v>
      </c>
      <c r="S138" s="287">
        <v>0</v>
      </c>
      <c r="T138" s="287">
        <v>0</v>
      </c>
      <c r="U138" s="287">
        <v>288063.26</v>
      </c>
      <c r="V138" s="287">
        <v>0</v>
      </c>
      <c r="W138" s="287">
        <v>0</v>
      </c>
      <c r="X138" s="287">
        <v>10091.07</v>
      </c>
      <c r="Y138" s="287">
        <v>0</v>
      </c>
      <c r="Z138" s="287">
        <v>0</v>
      </c>
      <c r="AA138" s="287">
        <v>0</v>
      </c>
      <c r="AB138" s="287">
        <v>0</v>
      </c>
      <c r="AC138" s="287">
        <v>0</v>
      </c>
      <c r="AD138" s="287">
        <v>0</v>
      </c>
    </row>
    <row r="139" spans="1:30" x14ac:dyDescent="0.15">
      <c r="A139" s="287">
        <v>2296</v>
      </c>
      <c r="B139" s="287" t="s">
        <v>598</v>
      </c>
      <c r="C139" s="287">
        <v>2606124.92</v>
      </c>
      <c r="D139" s="287">
        <v>0</v>
      </c>
      <c r="E139" s="287">
        <v>0</v>
      </c>
      <c r="F139" s="287">
        <v>0</v>
      </c>
      <c r="G139" s="287">
        <v>0</v>
      </c>
      <c r="H139" s="287">
        <v>0</v>
      </c>
      <c r="I139" s="287">
        <v>0</v>
      </c>
      <c r="J139" s="287">
        <v>0</v>
      </c>
      <c r="K139" s="287">
        <v>0</v>
      </c>
      <c r="L139" s="287">
        <v>0</v>
      </c>
      <c r="M139" s="287">
        <v>0</v>
      </c>
      <c r="N139" s="287">
        <v>0</v>
      </c>
      <c r="O139" s="287">
        <v>0</v>
      </c>
      <c r="P139" s="287">
        <v>0</v>
      </c>
      <c r="Q139" s="287">
        <v>0</v>
      </c>
      <c r="R139" s="287">
        <v>0</v>
      </c>
      <c r="S139" s="287">
        <v>0</v>
      </c>
      <c r="T139" s="287">
        <v>0</v>
      </c>
      <c r="U139" s="287">
        <v>2606124.92</v>
      </c>
      <c r="V139" s="287">
        <v>0</v>
      </c>
      <c r="W139" s="287">
        <v>0</v>
      </c>
      <c r="X139" s="287">
        <v>0</v>
      </c>
      <c r="Y139" s="287">
        <v>0</v>
      </c>
      <c r="Z139" s="287">
        <v>0</v>
      </c>
      <c r="AA139" s="287">
        <v>0</v>
      </c>
      <c r="AB139" s="287">
        <v>0</v>
      </c>
      <c r="AC139" s="287">
        <v>0</v>
      </c>
      <c r="AD139" s="287">
        <v>0</v>
      </c>
    </row>
    <row r="140" spans="1:30" x14ac:dyDescent="0.15">
      <c r="A140" s="287">
        <v>2303</v>
      </c>
      <c r="B140" s="287" t="s">
        <v>599</v>
      </c>
      <c r="C140" s="287">
        <v>3916634.36</v>
      </c>
      <c r="D140" s="287">
        <v>0</v>
      </c>
      <c r="E140" s="287">
        <v>0</v>
      </c>
      <c r="F140" s="287">
        <v>0</v>
      </c>
      <c r="G140" s="287">
        <v>0</v>
      </c>
      <c r="H140" s="287">
        <v>0</v>
      </c>
      <c r="I140" s="287">
        <v>0</v>
      </c>
      <c r="J140" s="287">
        <v>0</v>
      </c>
      <c r="K140" s="287">
        <v>0</v>
      </c>
      <c r="L140" s="287">
        <v>0</v>
      </c>
      <c r="M140" s="287">
        <v>0</v>
      </c>
      <c r="N140" s="287">
        <v>0</v>
      </c>
      <c r="O140" s="287">
        <v>0</v>
      </c>
      <c r="P140" s="287">
        <v>0</v>
      </c>
      <c r="Q140" s="287">
        <v>0</v>
      </c>
      <c r="R140" s="287">
        <v>0</v>
      </c>
      <c r="S140" s="287">
        <v>0</v>
      </c>
      <c r="T140" s="287">
        <v>0</v>
      </c>
      <c r="U140" s="287">
        <v>3916634.36</v>
      </c>
      <c r="V140" s="287">
        <v>0</v>
      </c>
      <c r="W140" s="287">
        <v>0</v>
      </c>
      <c r="X140" s="287">
        <v>0</v>
      </c>
      <c r="Y140" s="287">
        <v>0</v>
      </c>
      <c r="Z140" s="287">
        <v>0</v>
      </c>
      <c r="AA140" s="287">
        <v>0</v>
      </c>
      <c r="AB140" s="287">
        <v>0</v>
      </c>
      <c r="AC140" s="287">
        <v>0</v>
      </c>
      <c r="AD140" s="287">
        <v>0</v>
      </c>
    </row>
    <row r="141" spans="1:30" x14ac:dyDescent="0.15">
      <c r="A141" s="287">
        <v>2394</v>
      </c>
      <c r="B141" s="287" t="s">
        <v>601</v>
      </c>
      <c r="C141" s="287">
        <v>618885.57000000007</v>
      </c>
      <c r="D141" s="287">
        <v>0</v>
      </c>
      <c r="E141" s="287">
        <v>0</v>
      </c>
      <c r="F141" s="287">
        <v>0</v>
      </c>
      <c r="G141" s="287">
        <v>0</v>
      </c>
      <c r="H141" s="287">
        <v>0</v>
      </c>
      <c r="I141" s="287">
        <v>0</v>
      </c>
      <c r="J141" s="287">
        <v>0</v>
      </c>
      <c r="K141" s="287">
        <v>0</v>
      </c>
      <c r="L141" s="287">
        <v>0</v>
      </c>
      <c r="M141" s="287">
        <v>0</v>
      </c>
      <c r="N141" s="287">
        <v>0</v>
      </c>
      <c r="O141" s="287">
        <v>0</v>
      </c>
      <c r="P141" s="287">
        <v>0</v>
      </c>
      <c r="Q141" s="287">
        <v>0</v>
      </c>
      <c r="R141" s="287">
        <v>0</v>
      </c>
      <c r="S141" s="287">
        <v>0</v>
      </c>
      <c r="T141" s="287">
        <v>0</v>
      </c>
      <c r="U141" s="287">
        <v>449188.86</v>
      </c>
      <c r="V141" s="287">
        <v>119696.71</v>
      </c>
      <c r="W141" s="287">
        <v>50000</v>
      </c>
      <c r="X141" s="287">
        <v>0</v>
      </c>
      <c r="Y141" s="287">
        <v>0</v>
      </c>
      <c r="Z141" s="287">
        <v>0</v>
      </c>
      <c r="AA141" s="287">
        <v>0</v>
      </c>
      <c r="AB141" s="287">
        <v>0</v>
      </c>
      <c r="AC141" s="287">
        <v>0</v>
      </c>
      <c r="AD141" s="287">
        <v>0</v>
      </c>
    </row>
    <row r="142" spans="1:30" x14ac:dyDescent="0.15">
      <c r="A142" s="287">
        <v>2415</v>
      </c>
      <c r="B142" s="287" t="s">
        <v>602</v>
      </c>
      <c r="C142" s="287">
        <v>381600.84</v>
      </c>
      <c r="D142" s="287">
        <v>0</v>
      </c>
      <c r="E142" s="287">
        <v>0</v>
      </c>
      <c r="F142" s="287">
        <v>0</v>
      </c>
      <c r="G142" s="287">
        <v>0</v>
      </c>
      <c r="H142" s="287">
        <v>0</v>
      </c>
      <c r="I142" s="287">
        <v>0</v>
      </c>
      <c r="J142" s="287">
        <v>0</v>
      </c>
      <c r="K142" s="287">
        <v>6253.26</v>
      </c>
      <c r="L142" s="287">
        <v>0</v>
      </c>
      <c r="M142" s="287">
        <v>0</v>
      </c>
      <c r="N142" s="287">
        <v>0</v>
      </c>
      <c r="O142" s="287">
        <v>0</v>
      </c>
      <c r="P142" s="287">
        <v>0</v>
      </c>
      <c r="Q142" s="287">
        <v>0</v>
      </c>
      <c r="R142" s="287">
        <v>0</v>
      </c>
      <c r="S142" s="287">
        <v>0</v>
      </c>
      <c r="T142" s="287">
        <v>0</v>
      </c>
      <c r="U142" s="287">
        <v>381600.84</v>
      </c>
      <c r="V142" s="287">
        <v>0</v>
      </c>
      <c r="W142" s="287">
        <v>0</v>
      </c>
      <c r="X142" s="287">
        <v>0</v>
      </c>
      <c r="Y142" s="287">
        <v>0</v>
      </c>
      <c r="Z142" s="287">
        <v>6253.26</v>
      </c>
      <c r="AA142" s="287">
        <v>0</v>
      </c>
      <c r="AB142" s="287">
        <v>0</v>
      </c>
      <c r="AC142" s="287">
        <v>0</v>
      </c>
      <c r="AD142" s="287">
        <v>0</v>
      </c>
    </row>
    <row r="143" spans="1:30" x14ac:dyDescent="0.15">
      <c r="A143" s="287">
        <v>2420</v>
      </c>
      <c r="B143" s="287" t="s">
        <v>603</v>
      </c>
      <c r="C143" s="287">
        <v>4669902.53</v>
      </c>
      <c r="D143" s="287">
        <v>0</v>
      </c>
      <c r="E143" s="287">
        <v>0</v>
      </c>
      <c r="F143" s="287">
        <v>0</v>
      </c>
      <c r="G143" s="287">
        <v>0</v>
      </c>
      <c r="H143" s="287">
        <v>377.66</v>
      </c>
      <c r="I143" s="287">
        <v>0</v>
      </c>
      <c r="J143" s="287">
        <v>0</v>
      </c>
      <c r="K143" s="287">
        <v>0</v>
      </c>
      <c r="L143" s="287">
        <v>0</v>
      </c>
      <c r="M143" s="287">
        <v>0</v>
      </c>
      <c r="N143" s="287">
        <v>0</v>
      </c>
      <c r="O143" s="287">
        <v>0</v>
      </c>
      <c r="P143" s="287">
        <v>0</v>
      </c>
      <c r="Q143" s="287">
        <v>0</v>
      </c>
      <c r="R143" s="287">
        <v>0</v>
      </c>
      <c r="S143" s="287">
        <v>0</v>
      </c>
      <c r="T143" s="287">
        <v>0</v>
      </c>
      <c r="U143" s="287">
        <v>4669902.53</v>
      </c>
      <c r="V143" s="287">
        <v>0</v>
      </c>
      <c r="W143" s="287">
        <v>0</v>
      </c>
      <c r="X143" s="287">
        <v>377.66</v>
      </c>
      <c r="Y143" s="287">
        <v>0</v>
      </c>
      <c r="Z143" s="287">
        <v>0</v>
      </c>
      <c r="AA143" s="287">
        <v>0</v>
      </c>
      <c r="AB143" s="287">
        <v>0</v>
      </c>
      <c r="AC143" s="287">
        <v>0</v>
      </c>
      <c r="AD143" s="287">
        <v>0</v>
      </c>
    </row>
    <row r="144" spans="1:30" x14ac:dyDescent="0.15">
      <c r="A144" s="287">
        <v>2443</v>
      </c>
      <c r="B144" s="287" t="s">
        <v>606</v>
      </c>
      <c r="C144" s="287">
        <v>3032131.62</v>
      </c>
      <c r="D144" s="287">
        <v>0</v>
      </c>
      <c r="E144" s="287">
        <v>0</v>
      </c>
      <c r="F144" s="287">
        <v>0</v>
      </c>
      <c r="G144" s="287">
        <v>0</v>
      </c>
      <c r="H144" s="287">
        <v>0</v>
      </c>
      <c r="I144" s="287">
        <v>0</v>
      </c>
      <c r="J144" s="287">
        <v>0</v>
      </c>
      <c r="K144" s="287">
        <v>0</v>
      </c>
      <c r="L144" s="287">
        <v>0</v>
      </c>
      <c r="M144" s="287">
        <v>0</v>
      </c>
      <c r="N144" s="287">
        <v>0</v>
      </c>
      <c r="O144" s="287">
        <v>0</v>
      </c>
      <c r="P144" s="287">
        <v>0</v>
      </c>
      <c r="Q144" s="287">
        <v>0</v>
      </c>
      <c r="R144" s="287">
        <v>0</v>
      </c>
      <c r="S144" s="287">
        <v>0</v>
      </c>
      <c r="T144" s="287">
        <v>0</v>
      </c>
      <c r="U144" s="287">
        <v>2232131.62</v>
      </c>
      <c r="V144" s="287">
        <v>0</v>
      </c>
      <c r="W144" s="287">
        <v>800000</v>
      </c>
      <c r="X144" s="287">
        <v>0</v>
      </c>
      <c r="Y144" s="287">
        <v>0</v>
      </c>
      <c r="Z144" s="287">
        <v>0</v>
      </c>
      <c r="AA144" s="287">
        <v>0</v>
      </c>
      <c r="AB144" s="287">
        <v>0</v>
      </c>
      <c r="AC144" s="287">
        <v>0</v>
      </c>
      <c r="AD144" s="287">
        <v>0</v>
      </c>
    </row>
    <row r="145" spans="1:30" x14ac:dyDescent="0.15">
      <c r="A145" s="287">
        <v>2436</v>
      </c>
      <c r="B145" s="287" t="s">
        <v>605</v>
      </c>
      <c r="C145" s="287">
        <v>1523223.28</v>
      </c>
      <c r="D145" s="287">
        <v>0</v>
      </c>
      <c r="E145" s="287">
        <v>0</v>
      </c>
      <c r="F145" s="287">
        <v>0</v>
      </c>
      <c r="G145" s="287">
        <v>0</v>
      </c>
      <c r="H145" s="287">
        <v>0</v>
      </c>
      <c r="I145" s="287">
        <v>0</v>
      </c>
      <c r="J145" s="287">
        <v>0</v>
      </c>
      <c r="K145" s="287">
        <v>0</v>
      </c>
      <c r="L145" s="287">
        <v>0</v>
      </c>
      <c r="M145" s="287">
        <v>0</v>
      </c>
      <c r="N145" s="287">
        <v>0</v>
      </c>
      <c r="O145" s="287">
        <v>0</v>
      </c>
      <c r="P145" s="287">
        <v>0</v>
      </c>
      <c r="Q145" s="287">
        <v>0</v>
      </c>
      <c r="R145" s="287">
        <v>0</v>
      </c>
      <c r="S145" s="287">
        <v>0</v>
      </c>
      <c r="T145" s="287">
        <v>0</v>
      </c>
      <c r="U145" s="287">
        <v>1092834.28</v>
      </c>
      <c r="V145" s="287">
        <v>30289</v>
      </c>
      <c r="W145" s="287">
        <v>400100</v>
      </c>
      <c r="X145" s="287">
        <v>0</v>
      </c>
      <c r="Y145" s="287">
        <v>0</v>
      </c>
      <c r="Z145" s="287">
        <v>0</v>
      </c>
      <c r="AA145" s="287">
        <v>0</v>
      </c>
      <c r="AB145" s="287">
        <v>0</v>
      </c>
      <c r="AC145" s="287">
        <v>0</v>
      </c>
      <c r="AD145" s="287">
        <v>0</v>
      </c>
    </row>
    <row r="146" spans="1:30" x14ac:dyDescent="0.15">
      <c r="A146" s="287">
        <v>2460</v>
      </c>
      <c r="B146" s="287" t="s">
        <v>608</v>
      </c>
      <c r="C146" s="287">
        <v>2013567.8</v>
      </c>
      <c r="D146" s="287">
        <v>0</v>
      </c>
      <c r="E146" s="287">
        <v>0</v>
      </c>
      <c r="F146" s="287">
        <v>0</v>
      </c>
      <c r="G146" s="287">
        <v>0</v>
      </c>
      <c r="H146" s="287">
        <v>0</v>
      </c>
      <c r="I146" s="287">
        <v>0</v>
      </c>
      <c r="J146" s="287">
        <v>0</v>
      </c>
      <c r="K146" s="287">
        <v>0</v>
      </c>
      <c r="L146" s="287">
        <v>0</v>
      </c>
      <c r="M146" s="287">
        <v>0</v>
      </c>
      <c r="N146" s="287">
        <v>0</v>
      </c>
      <c r="O146" s="287">
        <v>62.940000000000005</v>
      </c>
      <c r="P146" s="287">
        <v>0</v>
      </c>
      <c r="Q146" s="287">
        <v>0</v>
      </c>
      <c r="R146" s="287">
        <v>0</v>
      </c>
      <c r="S146" s="287">
        <v>0</v>
      </c>
      <c r="T146" s="287">
        <v>0</v>
      </c>
      <c r="U146" s="287">
        <v>1668450.93</v>
      </c>
      <c r="V146" s="287">
        <v>311700</v>
      </c>
      <c r="W146" s="287">
        <v>0</v>
      </c>
      <c r="X146" s="287">
        <v>33416.870000000003</v>
      </c>
      <c r="Y146" s="287">
        <v>0</v>
      </c>
      <c r="Z146" s="287">
        <v>0</v>
      </c>
      <c r="AA146" s="287">
        <v>62.940000000000005</v>
      </c>
      <c r="AB146" s="287">
        <v>0</v>
      </c>
      <c r="AC146" s="287">
        <v>0</v>
      </c>
      <c r="AD146" s="287">
        <v>0</v>
      </c>
    </row>
    <row r="147" spans="1:30" x14ac:dyDescent="0.15">
      <c r="A147" s="287">
        <v>2478</v>
      </c>
      <c r="B147" s="287" t="s">
        <v>609</v>
      </c>
      <c r="C147" s="287">
        <v>2799830.27</v>
      </c>
      <c r="D147" s="287">
        <v>0</v>
      </c>
      <c r="E147" s="287">
        <v>0</v>
      </c>
      <c r="F147" s="287">
        <v>0</v>
      </c>
      <c r="G147" s="287">
        <v>0</v>
      </c>
      <c r="H147" s="287">
        <v>0</v>
      </c>
      <c r="I147" s="287">
        <v>0</v>
      </c>
      <c r="J147" s="287">
        <v>6052.17</v>
      </c>
      <c r="K147" s="287">
        <v>0</v>
      </c>
      <c r="L147" s="287">
        <v>0</v>
      </c>
      <c r="M147" s="287">
        <v>0</v>
      </c>
      <c r="N147" s="287">
        <v>0</v>
      </c>
      <c r="O147" s="287">
        <v>0</v>
      </c>
      <c r="P147" s="287">
        <v>0</v>
      </c>
      <c r="Q147" s="287">
        <v>0</v>
      </c>
      <c r="R147" s="287">
        <v>0</v>
      </c>
      <c r="S147" s="287">
        <v>0</v>
      </c>
      <c r="T147" s="287">
        <v>0</v>
      </c>
      <c r="U147" s="287">
        <v>1851830.27</v>
      </c>
      <c r="V147" s="287">
        <v>948000</v>
      </c>
      <c r="W147" s="287">
        <v>0</v>
      </c>
      <c r="X147" s="287">
        <v>0</v>
      </c>
      <c r="Y147" s="287">
        <v>0</v>
      </c>
      <c r="Z147" s="287">
        <v>6052.17</v>
      </c>
      <c r="AA147" s="287">
        <v>0</v>
      </c>
      <c r="AB147" s="287">
        <v>0</v>
      </c>
      <c r="AC147" s="287">
        <v>0</v>
      </c>
      <c r="AD147" s="287">
        <v>0</v>
      </c>
    </row>
    <row r="148" spans="1:30" x14ac:dyDescent="0.15">
      <c r="A148" s="287">
        <v>2525</v>
      </c>
      <c r="B148" s="287" t="s">
        <v>611</v>
      </c>
      <c r="C148" s="287">
        <v>296773.94999999995</v>
      </c>
      <c r="D148" s="287">
        <v>0</v>
      </c>
      <c r="E148" s="287">
        <v>0</v>
      </c>
      <c r="F148" s="287">
        <v>0</v>
      </c>
      <c r="G148" s="287">
        <v>0</v>
      </c>
      <c r="H148" s="287">
        <v>0</v>
      </c>
      <c r="I148" s="287">
        <v>0</v>
      </c>
      <c r="J148" s="287">
        <v>0</v>
      </c>
      <c r="K148" s="287">
        <v>0</v>
      </c>
      <c r="L148" s="287">
        <v>0</v>
      </c>
      <c r="M148" s="287">
        <v>0</v>
      </c>
      <c r="N148" s="287">
        <v>0</v>
      </c>
      <c r="O148" s="287">
        <v>0</v>
      </c>
      <c r="P148" s="287">
        <v>0</v>
      </c>
      <c r="Q148" s="287">
        <v>0</v>
      </c>
      <c r="R148" s="287">
        <v>0</v>
      </c>
      <c r="S148" s="287">
        <v>0</v>
      </c>
      <c r="T148" s="287">
        <v>0</v>
      </c>
      <c r="U148" s="287">
        <v>277735.83999999997</v>
      </c>
      <c r="V148" s="287">
        <v>18000</v>
      </c>
      <c r="W148" s="287">
        <v>0</v>
      </c>
      <c r="X148" s="287">
        <v>1038.1099999999999</v>
      </c>
      <c r="Y148" s="287">
        <v>0</v>
      </c>
      <c r="Z148" s="287">
        <v>0</v>
      </c>
      <c r="AA148" s="287">
        <v>0</v>
      </c>
      <c r="AB148" s="287">
        <v>0</v>
      </c>
      <c r="AC148" s="287">
        <v>0</v>
      </c>
      <c r="AD148" s="287">
        <v>0</v>
      </c>
    </row>
    <row r="149" spans="1:30" x14ac:dyDescent="0.15">
      <c r="A149" s="287">
        <v>2527</v>
      </c>
      <c r="B149" s="287" t="s">
        <v>612</v>
      </c>
      <c r="C149" s="287">
        <v>349458.52</v>
      </c>
      <c r="D149" s="287">
        <v>0</v>
      </c>
      <c r="E149" s="287">
        <v>0</v>
      </c>
      <c r="F149" s="287">
        <v>0</v>
      </c>
      <c r="G149" s="287">
        <v>0</v>
      </c>
      <c r="H149" s="287">
        <v>0</v>
      </c>
      <c r="I149" s="287">
        <v>0</v>
      </c>
      <c r="J149" s="287">
        <v>0</v>
      </c>
      <c r="K149" s="287">
        <v>0</v>
      </c>
      <c r="L149" s="287">
        <v>0</v>
      </c>
      <c r="M149" s="287">
        <v>0</v>
      </c>
      <c r="N149" s="287">
        <v>0</v>
      </c>
      <c r="O149" s="287">
        <v>0</v>
      </c>
      <c r="P149" s="287">
        <v>0</v>
      </c>
      <c r="Q149" s="287">
        <v>0</v>
      </c>
      <c r="R149" s="287">
        <v>0</v>
      </c>
      <c r="S149" s="287">
        <v>0</v>
      </c>
      <c r="T149" s="287">
        <v>0</v>
      </c>
      <c r="U149" s="287">
        <v>328990.57</v>
      </c>
      <c r="V149" s="287">
        <v>0</v>
      </c>
      <c r="W149" s="287">
        <v>0</v>
      </c>
      <c r="X149" s="287">
        <v>20467.95</v>
      </c>
      <c r="Y149" s="287">
        <v>0</v>
      </c>
      <c r="Z149" s="287">
        <v>0</v>
      </c>
      <c r="AA149" s="287">
        <v>0</v>
      </c>
      <c r="AB149" s="287">
        <v>0</v>
      </c>
      <c r="AC149" s="287">
        <v>0</v>
      </c>
      <c r="AD149" s="287">
        <v>0</v>
      </c>
    </row>
    <row r="150" spans="1:30" x14ac:dyDescent="0.15">
      <c r="A150" s="287">
        <v>2534</v>
      </c>
      <c r="B150" s="287" t="s">
        <v>613</v>
      </c>
      <c r="C150" s="287">
        <v>323496.84000000003</v>
      </c>
      <c r="D150" s="287">
        <v>0</v>
      </c>
      <c r="E150" s="287">
        <v>0</v>
      </c>
      <c r="F150" s="287">
        <v>0</v>
      </c>
      <c r="G150" s="287">
        <v>0</v>
      </c>
      <c r="H150" s="287">
        <v>0</v>
      </c>
      <c r="I150" s="287">
        <v>0</v>
      </c>
      <c r="J150" s="287">
        <v>0</v>
      </c>
      <c r="K150" s="287">
        <v>0</v>
      </c>
      <c r="L150" s="287">
        <v>0</v>
      </c>
      <c r="M150" s="287">
        <v>0</v>
      </c>
      <c r="N150" s="287">
        <v>0</v>
      </c>
      <c r="O150" s="287">
        <v>0</v>
      </c>
      <c r="P150" s="287">
        <v>0</v>
      </c>
      <c r="Q150" s="287">
        <v>0</v>
      </c>
      <c r="R150" s="287">
        <v>0</v>
      </c>
      <c r="S150" s="287">
        <v>0</v>
      </c>
      <c r="T150" s="287">
        <v>0</v>
      </c>
      <c r="U150" s="287">
        <v>323496.84000000003</v>
      </c>
      <c r="V150" s="287">
        <v>0</v>
      </c>
      <c r="W150" s="287">
        <v>0</v>
      </c>
      <c r="X150" s="287">
        <v>0</v>
      </c>
      <c r="Y150" s="287">
        <v>0</v>
      </c>
      <c r="Z150" s="287">
        <v>0</v>
      </c>
      <c r="AA150" s="287">
        <v>0</v>
      </c>
      <c r="AB150" s="287">
        <v>0</v>
      </c>
      <c r="AC150" s="287">
        <v>0</v>
      </c>
      <c r="AD150" s="287">
        <v>0</v>
      </c>
    </row>
    <row r="151" spans="1:30" x14ac:dyDescent="0.15">
      <c r="A151" s="287">
        <v>2541</v>
      </c>
      <c r="B151" s="287" t="s">
        <v>614</v>
      </c>
      <c r="C151" s="287">
        <v>463017.59</v>
      </c>
      <c r="D151" s="287">
        <v>0</v>
      </c>
      <c r="E151" s="287">
        <v>0</v>
      </c>
      <c r="F151" s="287">
        <v>0</v>
      </c>
      <c r="G151" s="287">
        <v>0</v>
      </c>
      <c r="H151" s="287">
        <v>0</v>
      </c>
      <c r="I151" s="287">
        <v>0</v>
      </c>
      <c r="J151" s="287">
        <v>0</v>
      </c>
      <c r="K151" s="287">
        <v>7603.01</v>
      </c>
      <c r="L151" s="287">
        <v>0</v>
      </c>
      <c r="M151" s="287">
        <v>0</v>
      </c>
      <c r="N151" s="287">
        <v>0</v>
      </c>
      <c r="O151" s="287">
        <v>0</v>
      </c>
      <c r="P151" s="287">
        <v>0</v>
      </c>
      <c r="Q151" s="287">
        <v>0</v>
      </c>
      <c r="R151" s="287">
        <v>0</v>
      </c>
      <c r="S151" s="287">
        <v>0</v>
      </c>
      <c r="T151" s="287">
        <v>0</v>
      </c>
      <c r="U151" s="287">
        <v>442344.54000000004</v>
      </c>
      <c r="V151" s="287">
        <v>20673.05</v>
      </c>
      <c r="W151" s="287">
        <v>0</v>
      </c>
      <c r="X151" s="287">
        <v>0</v>
      </c>
      <c r="Y151" s="287">
        <v>0</v>
      </c>
      <c r="Z151" s="287">
        <v>7603.01</v>
      </c>
      <c r="AA151" s="287">
        <v>0</v>
      </c>
      <c r="AB151" s="287">
        <v>0</v>
      </c>
      <c r="AC151" s="287">
        <v>0</v>
      </c>
      <c r="AD151" s="287">
        <v>0</v>
      </c>
    </row>
    <row r="152" spans="1:30" x14ac:dyDescent="0.15">
      <c r="A152" s="287">
        <v>2562</v>
      </c>
      <c r="B152" s="287" t="s">
        <v>615</v>
      </c>
      <c r="C152" s="287">
        <v>5781470.3899999997</v>
      </c>
      <c r="D152" s="287">
        <v>0</v>
      </c>
      <c r="E152" s="287">
        <v>0</v>
      </c>
      <c r="F152" s="287">
        <v>0</v>
      </c>
      <c r="G152" s="287">
        <v>0</v>
      </c>
      <c r="H152" s="287">
        <v>0</v>
      </c>
      <c r="I152" s="287">
        <v>0</v>
      </c>
      <c r="J152" s="287">
        <v>0</v>
      </c>
      <c r="K152" s="287">
        <v>0</v>
      </c>
      <c r="L152" s="287">
        <v>0</v>
      </c>
      <c r="M152" s="287">
        <v>0</v>
      </c>
      <c r="N152" s="287">
        <v>0</v>
      </c>
      <c r="O152" s="287">
        <v>0</v>
      </c>
      <c r="P152" s="287">
        <v>0</v>
      </c>
      <c r="Q152" s="287">
        <v>0</v>
      </c>
      <c r="R152" s="287">
        <v>0</v>
      </c>
      <c r="S152" s="287">
        <v>0</v>
      </c>
      <c r="T152" s="287">
        <v>0</v>
      </c>
      <c r="U152" s="287">
        <v>5781470.3899999997</v>
      </c>
      <c r="V152" s="287">
        <v>0</v>
      </c>
      <c r="W152" s="287">
        <v>0</v>
      </c>
      <c r="X152" s="287">
        <v>0</v>
      </c>
      <c r="Y152" s="287">
        <v>0</v>
      </c>
      <c r="Z152" s="287">
        <v>0</v>
      </c>
      <c r="AA152" s="287">
        <v>0</v>
      </c>
      <c r="AB152" s="287">
        <v>0</v>
      </c>
      <c r="AC152" s="287">
        <v>0</v>
      </c>
      <c r="AD152" s="287">
        <v>0</v>
      </c>
    </row>
    <row r="153" spans="1:30" x14ac:dyDescent="0.15">
      <c r="A153" s="287">
        <v>2576</v>
      </c>
      <c r="B153" s="287" t="s">
        <v>616</v>
      </c>
      <c r="C153" s="287">
        <v>734221.88</v>
      </c>
      <c r="D153" s="287">
        <v>0</v>
      </c>
      <c r="E153" s="287">
        <v>0</v>
      </c>
      <c r="F153" s="287">
        <v>0</v>
      </c>
      <c r="G153" s="287">
        <v>0</v>
      </c>
      <c r="H153" s="287">
        <v>0</v>
      </c>
      <c r="I153" s="287">
        <v>0</v>
      </c>
      <c r="J153" s="287">
        <v>0</v>
      </c>
      <c r="K153" s="287">
        <v>0</v>
      </c>
      <c r="L153" s="287">
        <v>0</v>
      </c>
      <c r="M153" s="287">
        <v>0</v>
      </c>
      <c r="N153" s="287">
        <v>0</v>
      </c>
      <c r="O153" s="287">
        <v>0</v>
      </c>
      <c r="P153" s="287">
        <v>0</v>
      </c>
      <c r="Q153" s="287">
        <v>0</v>
      </c>
      <c r="R153" s="287">
        <v>0</v>
      </c>
      <c r="S153" s="287">
        <v>0</v>
      </c>
      <c r="T153" s="287">
        <v>0</v>
      </c>
      <c r="U153" s="287">
        <v>734221.88</v>
      </c>
      <c r="V153" s="287">
        <v>0</v>
      </c>
      <c r="W153" s="287">
        <v>0</v>
      </c>
      <c r="X153" s="287">
        <v>0</v>
      </c>
      <c r="Y153" s="287">
        <v>0</v>
      </c>
      <c r="Z153" s="287">
        <v>0</v>
      </c>
      <c r="AA153" s="287">
        <v>0</v>
      </c>
      <c r="AB153" s="287">
        <v>0</v>
      </c>
      <c r="AC153" s="287">
        <v>0</v>
      </c>
      <c r="AD153" s="287">
        <v>0</v>
      </c>
    </row>
    <row r="154" spans="1:30" x14ac:dyDescent="0.15">
      <c r="A154" s="287">
        <v>2583</v>
      </c>
      <c r="B154" s="287" t="s">
        <v>617</v>
      </c>
      <c r="C154" s="287">
        <v>2662376.54</v>
      </c>
      <c r="D154" s="287">
        <v>0</v>
      </c>
      <c r="E154" s="287">
        <v>0</v>
      </c>
      <c r="F154" s="287">
        <v>0</v>
      </c>
      <c r="G154" s="287">
        <v>0</v>
      </c>
      <c r="H154" s="287">
        <v>0</v>
      </c>
      <c r="I154" s="287">
        <v>0</v>
      </c>
      <c r="J154" s="287">
        <v>0</v>
      </c>
      <c r="K154" s="287">
        <v>0</v>
      </c>
      <c r="L154" s="287">
        <v>0</v>
      </c>
      <c r="M154" s="287">
        <v>0</v>
      </c>
      <c r="N154" s="287">
        <v>0</v>
      </c>
      <c r="O154" s="287">
        <v>0</v>
      </c>
      <c r="P154" s="287">
        <v>0</v>
      </c>
      <c r="Q154" s="287">
        <v>0</v>
      </c>
      <c r="R154" s="287">
        <v>0</v>
      </c>
      <c r="S154" s="287">
        <v>0</v>
      </c>
      <c r="T154" s="287">
        <v>0</v>
      </c>
      <c r="U154" s="287">
        <v>2662376.54</v>
      </c>
      <c r="V154" s="287">
        <v>0</v>
      </c>
      <c r="W154" s="287">
        <v>0</v>
      </c>
      <c r="X154" s="287">
        <v>0</v>
      </c>
      <c r="Y154" s="287">
        <v>0</v>
      </c>
      <c r="Z154" s="287">
        <v>0</v>
      </c>
      <c r="AA154" s="287">
        <v>0</v>
      </c>
      <c r="AB154" s="287">
        <v>0</v>
      </c>
      <c r="AC154" s="287">
        <v>0</v>
      </c>
      <c r="AD154" s="287">
        <v>0</v>
      </c>
    </row>
    <row r="155" spans="1:30" x14ac:dyDescent="0.15">
      <c r="A155" s="287">
        <v>2605</v>
      </c>
      <c r="B155" s="287" t="s">
        <v>619</v>
      </c>
      <c r="C155" s="287">
        <v>753021.94000000006</v>
      </c>
      <c r="D155" s="287">
        <v>0</v>
      </c>
      <c r="E155" s="287">
        <v>0</v>
      </c>
      <c r="F155" s="287">
        <v>0</v>
      </c>
      <c r="G155" s="287">
        <v>0</v>
      </c>
      <c r="H155" s="287">
        <v>0</v>
      </c>
      <c r="I155" s="287">
        <v>0</v>
      </c>
      <c r="J155" s="287">
        <v>0</v>
      </c>
      <c r="K155" s="287">
        <v>1786.95</v>
      </c>
      <c r="L155" s="287">
        <v>0</v>
      </c>
      <c r="M155" s="287">
        <v>0</v>
      </c>
      <c r="N155" s="287">
        <v>0</v>
      </c>
      <c r="O155" s="287">
        <v>0</v>
      </c>
      <c r="P155" s="287">
        <v>0</v>
      </c>
      <c r="Q155" s="287">
        <v>0</v>
      </c>
      <c r="R155" s="287">
        <v>0</v>
      </c>
      <c r="S155" s="287">
        <v>0</v>
      </c>
      <c r="T155" s="287">
        <v>0</v>
      </c>
      <c r="U155" s="287">
        <v>722021.94000000006</v>
      </c>
      <c r="V155" s="287">
        <v>0</v>
      </c>
      <c r="W155" s="287">
        <v>31000</v>
      </c>
      <c r="X155" s="287">
        <v>0</v>
      </c>
      <c r="Y155" s="287">
        <v>0</v>
      </c>
      <c r="Z155" s="287">
        <v>1786.95</v>
      </c>
      <c r="AA155" s="287">
        <v>0</v>
      </c>
      <c r="AB155" s="287">
        <v>0</v>
      </c>
      <c r="AC155" s="287">
        <v>0</v>
      </c>
      <c r="AD155" s="287">
        <v>0</v>
      </c>
    </row>
    <row r="156" spans="1:30" x14ac:dyDescent="0.15">
      <c r="A156" s="287">
        <v>2604</v>
      </c>
      <c r="B156" s="287" t="s">
        <v>618</v>
      </c>
      <c r="C156" s="287">
        <v>5120333.67</v>
      </c>
      <c r="D156" s="287">
        <v>0</v>
      </c>
      <c r="E156" s="287">
        <v>0</v>
      </c>
      <c r="F156" s="287">
        <v>0</v>
      </c>
      <c r="G156" s="287">
        <v>0</v>
      </c>
      <c r="H156" s="287">
        <v>0</v>
      </c>
      <c r="I156" s="287">
        <v>0</v>
      </c>
      <c r="J156" s="287">
        <v>0</v>
      </c>
      <c r="K156" s="287">
        <v>39492.300000000003</v>
      </c>
      <c r="L156" s="287">
        <v>0</v>
      </c>
      <c r="M156" s="287">
        <v>0</v>
      </c>
      <c r="N156" s="287">
        <v>0</v>
      </c>
      <c r="O156" s="287">
        <v>0</v>
      </c>
      <c r="P156" s="287">
        <v>0</v>
      </c>
      <c r="Q156" s="287">
        <v>0</v>
      </c>
      <c r="R156" s="287">
        <v>0</v>
      </c>
      <c r="S156" s="287">
        <v>0</v>
      </c>
      <c r="T156" s="287">
        <v>0</v>
      </c>
      <c r="U156" s="287">
        <v>5120333.67</v>
      </c>
      <c r="V156" s="287">
        <v>0</v>
      </c>
      <c r="W156" s="287">
        <v>0</v>
      </c>
      <c r="X156" s="287">
        <v>0</v>
      </c>
      <c r="Y156" s="287">
        <v>0</v>
      </c>
      <c r="Z156" s="287">
        <v>39492.300000000003</v>
      </c>
      <c r="AA156" s="287">
        <v>0</v>
      </c>
      <c r="AB156" s="287">
        <v>0</v>
      </c>
      <c r="AC156" s="287">
        <v>0</v>
      </c>
      <c r="AD156" s="287">
        <v>0</v>
      </c>
    </row>
    <row r="157" spans="1:30" x14ac:dyDescent="0.15">
      <c r="A157" s="287">
        <v>2611</v>
      </c>
      <c r="B157" s="287" t="s">
        <v>620</v>
      </c>
      <c r="C157" s="287">
        <v>6013243.0199999996</v>
      </c>
      <c r="D157" s="287">
        <v>0</v>
      </c>
      <c r="E157" s="287">
        <v>0</v>
      </c>
      <c r="F157" s="287">
        <v>0</v>
      </c>
      <c r="G157" s="287">
        <v>0</v>
      </c>
      <c r="H157" s="287">
        <v>0</v>
      </c>
      <c r="I157" s="287">
        <v>0</v>
      </c>
      <c r="J157" s="287">
        <v>0</v>
      </c>
      <c r="K157" s="287">
        <v>0</v>
      </c>
      <c r="L157" s="287">
        <v>0</v>
      </c>
      <c r="M157" s="287">
        <v>0</v>
      </c>
      <c r="N157" s="287">
        <v>0</v>
      </c>
      <c r="O157" s="287">
        <v>0</v>
      </c>
      <c r="P157" s="287">
        <v>0</v>
      </c>
      <c r="Q157" s="287">
        <v>0</v>
      </c>
      <c r="R157" s="287">
        <v>0</v>
      </c>
      <c r="S157" s="287">
        <v>0</v>
      </c>
      <c r="T157" s="287">
        <v>0</v>
      </c>
      <c r="U157" s="287">
        <v>6013243.0199999996</v>
      </c>
      <c r="V157" s="287">
        <v>0</v>
      </c>
      <c r="W157" s="287">
        <v>0</v>
      </c>
      <c r="X157" s="287">
        <v>0</v>
      </c>
      <c r="Y157" s="287">
        <v>0</v>
      </c>
      <c r="Z157" s="287">
        <v>0</v>
      </c>
      <c r="AA157" s="287">
        <v>0</v>
      </c>
      <c r="AB157" s="287">
        <v>0</v>
      </c>
      <c r="AC157" s="287">
        <v>0</v>
      </c>
      <c r="AD157" s="287">
        <v>0</v>
      </c>
    </row>
    <row r="158" spans="1:30" x14ac:dyDescent="0.15">
      <c r="A158" s="287">
        <v>2618</v>
      </c>
      <c r="B158" s="287" t="s">
        <v>621</v>
      </c>
      <c r="C158" s="287">
        <v>540977.64</v>
      </c>
      <c r="D158" s="287">
        <v>0</v>
      </c>
      <c r="E158" s="287">
        <v>0</v>
      </c>
      <c r="F158" s="287">
        <v>0</v>
      </c>
      <c r="G158" s="287">
        <v>0</v>
      </c>
      <c r="H158" s="287">
        <v>0</v>
      </c>
      <c r="I158" s="287">
        <v>0</v>
      </c>
      <c r="J158" s="287">
        <v>0</v>
      </c>
      <c r="K158" s="287">
        <v>0</v>
      </c>
      <c r="L158" s="287">
        <v>0</v>
      </c>
      <c r="M158" s="287">
        <v>0</v>
      </c>
      <c r="N158" s="287">
        <v>0</v>
      </c>
      <c r="O158" s="287">
        <v>0</v>
      </c>
      <c r="P158" s="287">
        <v>3145.65</v>
      </c>
      <c r="Q158" s="287">
        <v>0</v>
      </c>
      <c r="R158" s="287">
        <v>0</v>
      </c>
      <c r="S158" s="287">
        <v>0</v>
      </c>
      <c r="T158" s="287">
        <v>0</v>
      </c>
      <c r="U158" s="287">
        <v>534330.76</v>
      </c>
      <c r="V158" s="287">
        <v>0</v>
      </c>
      <c r="W158" s="287">
        <v>0</v>
      </c>
      <c r="X158" s="287">
        <v>6646.88</v>
      </c>
      <c r="Y158" s="287">
        <v>0</v>
      </c>
      <c r="Z158" s="287">
        <v>0</v>
      </c>
      <c r="AA158" s="287">
        <v>3145.65</v>
      </c>
      <c r="AB158" s="287">
        <v>0</v>
      </c>
      <c r="AC158" s="287">
        <v>0</v>
      </c>
      <c r="AD158" s="287">
        <v>0</v>
      </c>
    </row>
    <row r="159" spans="1:30" x14ac:dyDescent="0.15">
      <c r="A159" s="287">
        <v>2625</v>
      </c>
      <c r="B159" s="287" t="s">
        <v>622</v>
      </c>
      <c r="C159" s="287">
        <v>380846.66000000003</v>
      </c>
      <c r="D159" s="287">
        <v>0</v>
      </c>
      <c r="E159" s="287">
        <v>0</v>
      </c>
      <c r="F159" s="287">
        <v>0</v>
      </c>
      <c r="G159" s="287">
        <v>0</v>
      </c>
      <c r="H159" s="287">
        <v>0</v>
      </c>
      <c r="I159" s="287">
        <v>0</v>
      </c>
      <c r="J159" s="287">
        <v>0</v>
      </c>
      <c r="K159" s="287">
        <v>0</v>
      </c>
      <c r="L159" s="287">
        <v>0</v>
      </c>
      <c r="M159" s="287">
        <v>0</v>
      </c>
      <c r="N159" s="287">
        <v>0</v>
      </c>
      <c r="O159" s="287">
        <v>0</v>
      </c>
      <c r="P159" s="287">
        <v>0</v>
      </c>
      <c r="Q159" s="287">
        <v>0</v>
      </c>
      <c r="R159" s="287">
        <v>0</v>
      </c>
      <c r="S159" s="287">
        <v>0</v>
      </c>
      <c r="T159" s="287">
        <v>0</v>
      </c>
      <c r="U159" s="287">
        <v>370785.14</v>
      </c>
      <c r="V159" s="287">
        <v>10061.52</v>
      </c>
      <c r="W159" s="287">
        <v>0</v>
      </c>
      <c r="X159" s="287">
        <v>0</v>
      </c>
      <c r="Y159" s="287">
        <v>0</v>
      </c>
      <c r="Z159" s="287">
        <v>0</v>
      </c>
      <c r="AA159" s="287">
        <v>0</v>
      </c>
      <c r="AB159" s="287">
        <v>0</v>
      </c>
      <c r="AC159" s="287">
        <v>0</v>
      </c>
      <c r="AD159" s="287">
        <v>0</v>
      </c>
    </row>
    <row r="160" spans="1:30" x14ac:dyDescent="0.15">
      <c r="A160" s="287">
        <v>2632</v>
      </c>
      <c r="B160" s="287" t="s">
        <v>623</v>
      </c>
      <c r="C160" s="287">
        <v>351901.34</v>
      </c>
      <c r="D160" s="287">
        <v>0</v>
      </c>
      <c r="E160" s="287">
        <v>0</v>
      </c>
      <c r="F160" s="287">
        <v>0</v>
      </c>
      <c r="G160" s="287">
        <v>0</v>
      </c>
      <c r="H160" s="287">
        <v>0</v>
      </c>
      <c r="I160" s="287">
        <v>0</v>
      </c>
      <c r="J160" s="287">
        <v>0</v>
      </c>
      <c r="K160" s="287">
        <v>0</v>
      </c>
      <c r="L160" s="287">
        <v>0</v>
      </c>
      <c r="M160" s="287">
        <v>0</v>
      </c>
      <c r="N160" s="287">
        <v>0</v>
      </c>
      <c r="O160" s="287">
        <v>37456.07</v>
      </c>
      <c r="P160" s="287">
        <v>0</v>
      </c>
      <c r="Q160" s="287">
        <v>0</v>
      </c>
      <c r="R160" s="287">
        <v>0</v>
      </c>
      <c r="S160" s="287">
        <v>0</v>
      </c>
      <c r="T160" s="287">
        <v>0</v>
      </c>
      <c r="U160" s="287">
        <v>351901.34</v>
      </c>
      <c r="V160" s="287">
        <v>0</v>
      </c>
      <c r="W160" s="287">
        <v>0</v>
      </c>
      <c r="X160" s="287">
        <v>0</v>
      </c>
      <c r="Y160" s="287">
        <v>0</v>
      </c>
      <c r="Z160" s="287">
        <v>0</v>
      </c>
      <c r="AA160" s="287">
        <v>37456.07</v>
      </c>
      <c r="AB160" s="287">
        <v>0</v>
      </c>
      <c r="AC160" s="287">
        <v>0</v>
      </c>
      <c r="AD160" s="287">
        <v>0</v>
      </c>
    </row>
    <row r="161" spans="1:30" x14ac:dyDescent="0.15">
      <c r="A161" s="287">
        <v>2639</v>
      </c>
      <c r="B161" s="287" t="s">
        <v>624</v>
      </c>
      <c r="C161" s="287">
        <v>456208.96</v>
      </c>
      <c r="D161" s="287">
        <v>0</v>
      </c>
      <c r="E161" s="287">
        <v>0</v>
      </c>
      <c r="F161" s="287">
        <v>0</v>
      </c>
      <c r="G161" s="287">
        <v>0</v>
      </c>
      <c r="H161" s="287">
        <v>0</v>
      </c>
      <c r="I161" s="287">
        <v>0</v>
      </c>
      <c r="J161" s="287">
        <v>0</v>
      </c>
      <c r="K161" s="287">
        <v>0</v>
      </c>
      <c r="L161" s="287">
        <v>0</v>
      </c>
      <c r="M161" s="287">
        <v>0</v>
      </c>
      <c r="N161" s="287">
        <v>0</v>
      </c>
      <c r="O161" s="287">
        <v>0</v>
      </c>
      <c r="P161" s="287">
        <v>0</v>
      </c>
      <c r="Q161" s="287">
        <v>0</v>
      </c>
      <c r="R161" s="287">
        <v>0</v>
      </c>
      <c r="S161" s="287">
        <v>0</v>
      </c>
      <c r="T161" s="287">
        <v>0</v>
      </c>
      <c r="U161" s="287">
        <v>453708.96</v>
      </c>
      <c r="V161" s="287">
        <v>0</v>
      </c>
      <c r="W161" s="287">
        <v>2500</v>
      </c>
      <c r="X161" s="287">
        <v>0</v>
      </c>
      <c r="Y161" s="287">
        <v>0</v>
      </c>
      <c r="Z161" s="287">
        <v>0</v>
      </c>
      <c r="AA161" s="287">
        <v>0</v>
      </c>
      <c r="AB161" s="287">
        <v>0</v>
      </c>
      <c r="AC161" s="287">
        <v>0</v>
      </c>
      <c r="AD161" s="287">
        <v>0</v>
      </c>
    </row>
    <row r="162" spans="1:30" x14ac:dyDescent="0.15">
      <c r="A162" s="287">
        <v>2646</v>
      </c>
      <c r="B162" s="287" t="s">
        <v>625</v>
      </c>
      <c r="C162" s="287">
        <v>1033370.09</v>
      </c>
      <c r="D162" s="287">
        <v>0</v>
      </c>
      <c r="E162" s="287">
        <v>0</v>
      </c>
      <c r="F162" s="287">
        <v>0</v>
      </c>
      <c r="G162" s="287">
        <v>0</v>
      </c>
      <c r="H162" s="287">
        <v>0</v>
      </c>
      <c r="I162" s="287">
        <v>3419.26</v>
      </c>
      <c r="J162" s="287">
        <v>0</v>
      </c>
      <c r="K162" s="287">
        <v>0</v>
      </c>
      <c r="L162" s="287">
        <v>0</v>
      </c>
      <c r="M162" s="287">
        <v>0</v>
      </c>
      <c r="N162" s="287">
        <v>0</v>
      </c>
      <c r="O162" s="287">
        <v>0</v>
      </c>
      <c r="P162" s="287">
        <v>0</v>
      </c>
      <c r="Q162" s="287">
        <v>0</v>
      </c>
      <c r="R162" s="287">
        <v>0</v>
      </c>
      <c r="S162" s="287">
        <v>3419.26</v>
      </c>
      <c r="T162" s="287">
        <v>0</v>
      </c>
      <c r="U162" s="287">
        <v>1009420.83</v>
      </c>
      <c r="V162" s="287">
        <v>4872.6500000000005</v>
      </c>
      <c r="W162" s="287">
        <v>1000</v>
      </c>
      <c r="X162" s="287">
        <v>0</v>
      </c>
      <c r="Y162" s="287">
        <v>18076.61</v>
      </c>
      <c r="Z162" s="287">
        <v>0</v>
      </c>
      <c r="AA162" s="287">
        <v>0</v>
      </c>
      <c r="AB162" s="287">
        <v>0</v>
      </c>
      <c r="AC162" s="287">
        <v>0</v>
      </c>
      <c r="AD162" s="287">
        <v>0</v>
      </c>
    </row>
    <row r="163" spans="1:30" x14ac:dyDescent="0.15">
      <c r="A163" s="287">
        <v>2660</v>
      </c>
      <c r="B163" s="287" t="s">
        <v>626</v>
      </c>
      <c r="C163" s="287">
        <v>307603.3</v>
      </c>
      <c r="D163" s="287">
        <v>0</v>
      </c>
      <c r="E163" s="287">
        <v>0</v>
      </c>
      <c r="F163" s="287">
        <v>0</v>
      </c>
      <c r="G163" s="287">
        <v>0</v>
      </c>
      <c r="H163" s="287">
        <v>0</v>
      </c>
      <c r="I163" s="287">
        <v>0</v>
      </c>
      <c r="J163" s="287">
        <v>0</v>
      </c>
      <c r="K163" s="287">
        <v>0</v>
      </c>
      <c r="L163" s="287">
        <v>0</v>
      </c>
      <c r="M163" s="287">
        <v>0</v>
      </c>
      <c r="N163" s="287">
        <v>0</v>
      </c>
      <c r="O163" s="287">
        <v>0</v>
      </c>
      <c r="P163" s="287">
        <v>113790.61</v>
      </c>
      <c r="Q163" s="287">
        <v>0</v>
      </c>
      <c r="R163" s="287">
        <v>0</v>
      </c>
      <c r="S163" s="287">
        <v>0</v>
      </c>
      <c r="T163" s="287">
        <v>0</v>
      </c>
      <c r="U163" s="287">
        <v>307603.3</v>
      </c>
      <c r="V163" s="287">
        <v>0</v>
      </c>
      <c r="W163" s="287">
        <v>0</v>
      </c>
      <c r="X163" s="287">
        <v>0</v>
      </c>
      <c r="Y163" s="287">
        <v>0</v>
      </c>
      <c r="Z163" s="287">
        <v>0</v>
      </c>
      <c r="AA163" s="287">
        <v>113790.61</v>
      </c>
      <c r="AB163" s="287">
        <v>0</v>
      </c>
      <c r="AC163" s="287">
        <v>0</v>
      </c>
      <c r="AD163" s="287">
        <v>0</v>
      </c>
    </row>
    <row r="164" spans="1:30" x14ac:dyDescent="0.15">
      <c r="A164" s="287">
        <v>2695</v>
      </c>
      <c r="B164" s="287" t="s">
        <v>627</v>
      </c>
      <c r="C164" s="287">
        <v>11809391.09</v>
      </c>
      <c r="D164" s="287">
        <v>0</v>
      </c>
      <c r="E164" s="287">
        <v>0</v>
      </c>
      <c r="F164" s="287">
        <v>0</v>
      </c>
      <c r="G164" s="287">
        <v>0</v>
      </c>
      <c r="H164" s="287">
        <v>0</v>
      </c>
      <c r="I164" s="287">
        <v>0</v>
      </c>
      <c r="J164" s="287">
        <v>0</v>
      </c>
      <c r="K164" s="287">
        <v>0</v>
      </c>
      <c r="L164" s="287">
        <v>0</v>
      </c>
      <c r="M164" s="287">
        <v>0</v>
      </c>
      <c r="N164" s="287">
        <v>0</v>
      </c>
      <c r="O164" s="287">
        <v>0</v>
      </c>
      <c r="P164" s="287">
        <v>0</v>
      </c>
      <c r="Q164" s="287">
        <v>0</v>
      </c>
      <c r="R164" s="287">
        <v>0</v>
      </c>
      <c r="S164" s="287">
        <v>0</v>
      </c>
      <c r="T164" s="287">
        <v>0</v>
      </c>
      <c r="U164" s="287">
        <v>11059391.09</v>
      </c>
      <c r="V164" s="287">
        <v>0</v>
      </c>
      <c r="W164" s="287">
        <v>750000</v>
      </c>
      <c r="X164" s="287">
        <v>0</v>
      </c>
      <c r="Y164" s="287">
        <v>0</v>
      </c>
      <c r="Z164" s="287">
        <v>0</v>
      </c>
      <c r="AA164" s="287">
        <v>0</v>
      </c>
      <c r="AB164" s="287">
        <v>0</v>
      </c>
      <c r="AC164" s="287">
        <v>0</v>
      </c>
      <c r="AD164" s="287">
        <v>0</v>
      </c>
    </row>
    <row r="165" spans="1:30" x14ac:dyDescent="0.15">
      <c r="A165" s="287">
        <v>2702</v>
      </c>
      <c r="B165" s="287" t="s">
        <v>628</v>
      </c>
      <c r="C165" s="287">
        <v>1967381.6300000001</v>
      </c>
      <c r="D165" s="287">
        <v>0</v>
      </c>
      <c r="E165" s="287">
        <v>0</v>
      </c>
      <c r="F165" s="287">
        <v>0</v>
      </c>
      <c r="G165" s="287">
        <v>0</v>
      </c>
      <c r="H165" s="287">
        <v>0</v>
      </c>
      <c r="I165" s="287">
        <v>2432.75</v>
      </c>
      <c r="J165" s="287">
        <v>0</v>
      </c>
      <c r="K165" s="287">
        <v>0</v>
      </c>
      <c r="L165" s="287">
        <v>0</v>
      </c>
      <c r="M165" s="287">
        <v>0</v>
      </c>
      <c r="N165" s="287">
        <v>0</v>
      </c>
      <c r="O165" s="287">
        <v>0</v>
      </c>
      <c r="P165" s="287">
        <v>0</v>
      </c>
      <c r="Q165" s="287">
        <v>0</v>
      </c>
      <c r="R165" s="287">
        <v>0</v>
      </c>
      <c r="S165" s="287">
        <v>2432.75</v>
      </c>
      <c r="T165" s="287">
        <v>0</v>
      </c>
      <c r="U165" s="287">
        <v>1967381.6300000001</v>
      </c>
      <c r="V165" s="287">
        <v>0</v>
      </c>
      <c r="W165" s="287">
        <v>0</v>
      </c>
      <c r="X165" s="287">
        <v>0</v>
      </c>
      <c r="Y165" s="287">
        <v>0</v>
      </c>
      <c r="Z165" s="287">
        <v>0</v>
      </c>
      <c r="AA165" s="287">
        <v>0</v>
      </c>
      <c r="AB165" s="287">
        <v>0</v>
      </c>
      <c r="AC165" s="287">
        <v>0</v>
      </c>
      <c r="AD165" s="287">
        <v>0</v>
      </c>
    </row>
    <row r="166" spans="1:30" x14ac:dyDescent="0.15">
      <c r="A166" s="287">
        <v>2730</v>
      </c>
      <c r="B166" s="287" t="s">
        <v>629</v>
      </c>
      <c r="C166" s="287">
        <v>725045.20000000007</v>
      </c>
      <c r="D166" s="287">
        <v>0</v>
      </c>
      <c r="E166" s="287">
        <v>0</v>
      </c>
      <c r="F166" s="287">
        <v>0</v>
      </c>
      <c r="G166" s="287">
        <v>0</v>
      </c>
      <c r="H166" s="287">
        <v>0</v>
      </c>
      <c r="I166" s="287">
        <v>0</v>
      </c>
      <c r="J166" s="287">
        <v>0</v>
      </c>
      <c r="K166" s="287">
        <v>0</v>
      </c>
      <c r="L166" s="287">
        <v>0</v>
      </c>
      <c r="M166" s="287">
        <v>0</v>
      </c>
      <c r="N166" s="287">
        <v>0</v>
      </c>
      <c r="O166" s="287">
        <v>0</v>
      </c>
      <c r="P166" s="287">
        <v>0</v>
      </c>
      <c r="Q166" s="287">
        <v>0</v>
      </c>
      <c r="R166" s="287">
        <v>0</v>
      </c>
      <c r="S166" s="287">
        <v>0</v>
      </c>
      <c r="T166" s="287">
        <v>0</v>
      </c>
      <c r="U166" s="287">
        <v>725045.20000000007</v>
      </c>
      <c r="V166" s="287">
        <v>0</v>
      </c>
      <c r="W166" s="287">
        <v>0</v>
      </c>
      <c r="X166" s="287">
        <v>0</v>
      </c>
      <c r="Y166" s="287">
        <v>0</v>
      </c>
      <c r="Z166" s="287">
        <v>0</v>
      </c>
      <c r="AA166" s="287">
        <v>0</v>
      </c>
      <c r="AB166" s="287">
        <v>0</v>
      </c>
      <c r="AC166" s="287">
        <v>0</v>
      </c>
      <c r="AD166" s="287">
        <v>0</v>
      </c>
    </row>
    <row r="167" spans="1:30" x14ac:dyDescent="0.15">
      <c r="A167" s="287">
        <v>2737</v>
      </c>
      <c r="B167" s="287" t="s">
        <v>630</v>
      </c>
      <c r="C167" s="287">
        <v>248011.62</v>
      </c>
      <c r="D167" s="287">
        <v>0</v>
      </c>
      <c r="E167" s="287">
        <v>0</v>
      </c>
      <c r="F167" s="287">
        <v>0</v>
      </c>
      <c r="G167" s="287">
        <v>0</v>
      </c>
      <c r="H167" s="287">
        <v>0</v>
      </c>
      <c r="I167" s="287">
        <v>0</v>
      </c>
      <c r="J167" s="287">
        <v>0</v>
      </c>
      <c r="K167" s="287">
        <v>0</v>
      </c>
      <c r="L167" s="287">
        <v>0</v>
      </c>
      <c r="M167" s="287">
        <v>0</v>
      </c>
      <c r="N167" s="287">
        <v>0</v>
      </c>
      <c r="O167" s="287">
        <v>0</v>
      </c>
      <c r="P167" s="287">
        <v>0</v>
      </c>
      <c r="Q167" s="287">
        <v>0</v>
      </c>
      <c r="R167" s="287">
        <v>0</v>
      </c>
      <c r="S167" s="287">
        <v>0</v>
      </c>
      <c r="T167" s="287">
        <v>0</v>
      </c>
      <c r="U167" s="287">
        <v>248011.62</v>
      </c>
      <c r="V167" s="287">
        <v>0</v>
      </c>
      <c r="W167" s="287">
        <v>0</v>
      </c>
      <c r="X167" s="287">
        <v>0</v>
      </c>
      <c r="Y167" s="287">
        <v>0</v>
      </c>
      <c r="Z167" s="287">
        <v>0</v>
      </c>
      <c r="AA167" s="287">
        <v>0</v>
      </c>
      <c r="AB167" s="287">
        <v>0</v>
      </c>
      <c r="AC167" s="287">
        <v>0</v>
      </c>
      <c r="AD167" s="287">
        <v>0</v>
      </c>
    </row>
    <row r="168" spans="1:30" x14ac:dyDescent="0.15">
      <c r="A168" s="287">
        <v>2758</v>
      </c>
      <c r="B168" s="287" t="s">
        <v>632</v>
      </c>
      <c r="C168" s="287">
        <v>4635396.95</v>
      </c>
      <c r="D168" s="287">
        <v>0</v>
      </c>
      <c r="E168" s="287">
        <v>0</v>
      </c>
      <c r="F168" s="287">
        <v>0</v>
      </c>
      <c r="G168" s="287">
        <v>0</v>
      </c>
      <c r="H168" s="287">
        <v>0</v>
      </c>
      <c r="I168" s="287">
        <v>0</v>
      </c>
      <c r="J168" s="287">
        <v>0</v>
      </c>
      <c r="K168" s="287">
        <v>0</v>
      </c>
      <c r="L168" s="287">
        <v>0</v>
      </c>
      <c r="M168" s="287">
        <v>0</v>
      </c>
      <c r="N168" s="287">
        <v>0</v>
      </c>
      <c r="O168" s="287">
        <v>0</v>
      </c>
      <c r="P168" s="287">
        <v>0</v>
      </c>
      <c r="Q168" s="287">
        <v>0</v>
      </c>
      <c r="R168" s="287">
        <v>0</v>
      </c>
      <c r="S168" s="287">
        <v>0</v>
      </c>
      <c r="T168" s="287">
        <v>0</v>
      </c>
      <c r="U168" s="287">
        <v>4635396.95</v>
      </c>
      <c r="V168" s="287">
        <v>0</v>
      </c>
      <c r="W168" s="287">
        <v>0</v>
      </c>
      <c r="X168" s="287">
        <v>0</v>
      </c>
      <c r="Y168" s="287">
        <v>0</v>
      </c>
      <c r="Z168" s="287">
        <v>0</v>
      </c>
      <c r="AA168" s="287">
        <v>0</v>
      </c>
      <c r="AB168" s="287">
        <v>0</v>
      </c>
      <c r="AC168" s="287">
        <v>0</v>
      </c>
      <c r="AD168" s="287">
        <v>0</v>
      </c>
    </row>
    <row r="169" spans="1:30" x14ac:dyDescent="0.15">
      <c r="A169" s="287">
        <v>2793</v>
      </c>
      <c r="B169" s="287" t="s">
        <v>633</v>
      </c>
      <c r="C169" s="287">
        <v>32039874.640000001</v>
      </c>
      <c r="D169" s="287">
        <v>0</v>
      </c>
      <c r="E169" s="287">
        <v>0</v>
      </c>
      <c r="F169" s="287">
        <v>0</v>
      </c>
      <c r="G169" s="287">
        <v>0</v>
      </c>
      <c r="H169" s="287">
        <v>0</v>
      </c>
      <c r="I169" s="287">
        <v>0</v>
      </c>
      <c r="J169" s="287">
        <v>0</v>
      </c>
      <c r="K169" s="287">
        <v>131231.32</v>
      </c>
      <c r="L169" s="287">
        <v>0</v>
      </c>
      <c r="M169" s="287">
        <v>0</v>
      </c>
      <c r="N169" s="287">
        <v>0</v>
      </c>
      <c r="O169" s="287">
        <v>0</v>
      </c>
      <c r="P169" s="287">
        <v>0</v>
      </c>
      <c r="Q169" s="287">
        <v>0</v>
      </c>
      <c r="R169" s="287">
        <v>0</v>
      </c>
      <c r="S169" s="287">
        <v>0</v>
      </c>
      <c r="T169" s="287">
        <v>0</v>
      </c>
      <c r="U169" s="287">
        <v>31539874.640000001</v>
      </c>
      <c r="V169" s="287">
        <v>500000</v>
      </c>
      <c r="W169" s="287">
        <v>0</v>
      </c>
      <c r="X169" s="287">
        <v>0</v>
      </c>
      <c r="Y169" s="287">
        <v>0</v>
      </c>
      <c r="Z169" s="287">
        <v>131231.32</v>
      </c>
      <c r="AA169" s="287">
        <v>0</v>
      </c>
      <c r="AB169" s="287">
        <v>0</v>
      </c>
      <c r="AC169" s="287">
        <v>0</v>
      </c>
      <c r="AD169" s="287">
        <v>0</v>
      </c>
    </row>
    <row r="170" spans="1:30" x14ac:dyDescent="0.15">
      <c r="A170" s="287">
        <v>1376</v>
      </c>
      <c r="B170" s="287" t="s">
        <v>542</v>
      </c>
      <c r="C170" s="287">
        <v>4594248.0999999996</v>
      </c>
      <c r="D170" s="287">
        <v>0</v>
      </c>
      <c r="E170" s="287">
        <v>0</v>
      </c>
      <c r="F170" s="287">
        <v>0</v>
      </c>
      <c r="G170" s="287">
        <v>0</v>
      </c>
      <c r="H170" s="287">
        <v>0</v>
      </c>
      <c r="I170" s="287">
        <v>0</v>
      </c>
      <c r="J170" s="287">
        <v>0</v>
      </c>
      <c r="K170" s="287">
        <v>0</v>
      </c>
      <c r="L170" s="287">
        <v>0</v>
      </c>
      <c r="M170" s="287">
        <v>0</v>
      </c>
      <c r="N170" s="287">
        <v>0</v>
      </c>
      <c r="O170" s="287">
        <v>0</v>
      </c>
      <c r="P170" s="287">
        <v>0</v>
      </c>
      <c r="Q170" s="287">
        <v>0</v>
      </c>
      <c r="R170" s="287">
        <v>0</v>
      </c>
      <c r="S170" s="287">
        <v>0</v>
      </c>
      <c r="T170" s="287">
        <v>0</v>
      </c>
      <c r="U170" s="287">
        <v>4594248.0999999996</v>
      </c>
      <c r="V170" s="287">
        <v>0</v>
      </c>
      <c r="W170" s="287">
        <v>0</v>
      </c>
      <c r="X170" s="287">
        <v>0</v>
      </c>
      <c r="Y170" s="287">
        <v>0</v>
      </c>
      <c r="Z170" s="287">
        <v>0</v>
      </c>
      <c r="AA170" s="287">
        <v>0</v>
      </c>
      <c r="AB170" s="287">
        <v>0</v>
      </c>
      <c r="AC170" s="287">
        <v>0</v>
      </c>
      <c r="AD170" s="287">
        <v>0</v>
      </c>
    </row>
    <row r="171" spans="1:30" x14ac:dyDescent="0.15">
      <c r="A171" s="287">
        <v>2800</v>
      </c>
      <c r="B171" s="287" t="s">
        <v>634</v>
      </c>
      <c r="C171" s="287">
        <v>1584238.6</v>
      </c>
      <c r="D171" s="287">
        <v>0</v>
      </c>
      <c r="E171" s="287">
        <v>0</v>
      </c>
      <c r="F171" s="287">
        <v>0</v>
      </c>
      <c r="G171" s="287">
        <v>0</v>
      </c>
      <c r="H171" s="287">
        <v>0</v>
      </c>
      <c r="I171" s="287">
        <v>0</v>
      </c>
      <c r="J171" s="287">
        <v>0</v>
      </c>
      <c r="K171" s="287">
        <v>0</v>
      </c>
      <c r="L171" s="287">
        <v>0</v>
      </c>
      <c r="M171" s="287">
        <v>0</v>
      </c>
      <c r="N171" s="287">
        <v>0</v>
      </c>
      <c r="O171" s="287">
        <v>0</v>
      </c>
      <c r="P171" s="287">
        <v>0</v>
      </c>
      <c r="Q171" s="287">
        <v>0</v>
      </c>
      <c r="R171" s="287">
        <v>0</v>
      </c>
      <c r="S171" s="287">
        <v>0</v>
      </c>
      <c r="T171" s="287">
        <v>0</v>
      </c>
      <c r="U171" s="287">
        <v>1584238.6</v>
      </c>
      <c r="V171" s="287">
        <v>0</v>
      </c>
      <c r="W171" s="287">
        <v>0</v>
      </c>
      <c r="X171" s="287">
        <v>0</v>
      </c>
      <c r="Y171" s="287">
        <v>0</v>
      </c>
      <c r="Z171" s="287">
        <v>0</v>
      </c>
      <c r="AA171" s="287">
        <v>0</v>
      </c>
      <c r="AB171" s="287">
        <v>0</v>
      </c>
      <c r="AC171" s="287">
        <v>0</v>
      </c>
      <c r="AD171" s="287">
        <v>0</v>
      </c>
    </row>
    <row r="172" spans="1:30" x14ac:dyDescent="0.15">
      <c r="A172" s="287">
        <v>2814</v>
      </c>
      <c r="B172" s="287" t="s">
        <v>635</v>
      </c>
      <c r="C172" s="287">
        <v>1040086.3</v>
      </c>
      <c r="D172" s="287">
        <v>0</v>
      </c>
      <c r="E172" s="287">
        <v>0</v>
      </c>
      <c r="F172" s="287">
        <v>0</v>
      </c>
      <c r="G172" s="287">
        <v>0</v>
      </c>
      <c r="H172" s="287">
        <v>0</v>
      </c>
      <c r="I172" s="287">
        <v>0</v>
      </c>
      <c r="J172" s="287">
        <v>0</v>
      </c>
      <c r="K172" s="287">
        <v>0</v>
      </c>
      <c r="L172" s="287">
        <v>0</v>
      </c>
      <c r="M172" s="287">
        <v>0</v>
      </c>
      <c r="N172" s="287">
        <v>0</v>
      </c>
      <c r="O172" s="287">
        <v>0</v>
      </c>
      <c r="P172" s="287">
        <v>0</v>
      </c>
      <c r="Q172" s="287">
        <v>0</v>
      </c>
      <c r="R172" s="287">
        <v>0</v>
      </c>
      <c r="S172" s="287">
        <v>0</v>
      </c>
      <c r="T172" s="287">
        <v>0</v>
      </c>
      <c r="U172" s="287">
        <v>940895.11</v>
      </c>
      <c r="V172" s="287">
        <v>0</v>
      </c>
      <c r="W172" s="287">
        <v>55000</v>
      </c>
      <c r="X172" s="287">
        <v>0</v>
      </c>
      <c r="Y172" s="287">
        <v>44191.19</v>
      </c>
      <c r="Z172" s="287">
        <v>0</v>
      </c>
      <c r="AA172" s="287">
        <v>0</v>
      </c>
      <c r="AB172" s="287">
        <v>0</v>
      </c>
      <c r="AC172" s="287">
        <v>0</v>
      </c>
      <c r="AD172" s="287">
        <v>0</v>
      </c>
    </row>
    <row r="173" spans="1:30" x14ac:dyDescent="0.15">
      <c r="A173" s="287">
        <v>5960</v>
      </c>
      <c r="B173" s="287" t="s">
        <v>832</v>
      </c>
      <c r="C173" s="287">
        <v>555820.85</v>
      </c>
      <c r="D173" s="287">
        <v>0</v>
      </c>
      <c r="E173" s="287">
        <v>0</v>
      </c>
      <c r="F173" s="287">
        <v>0</v>
      </c>
      <c r="G173" s="287">
        <v>0</v>
      </c>
      <c r="H173" s="287">
        <v>0</v>
      </c>
      <c r="I173" s="287">
        <v>0</v>
      </c>
      <c r="J173" s="287">
        <v>0</v>
      </c>
      <c r="K173" s="287">
        <v>4442.3500000000004</v>
      </c>
      <c r="L173" s="287">
        <v>0</v>
      </c>
      <c r="M173" s="287">
        <v>0</v>
      </c>
      <c r="N173" s="287">
        <v>0</v>
      </c>
      <c r="O173" s="287">
        <v>0</v>
      </c>
      <c r="P173" s="287">
        <v>0</v>
      </c>
      <c r="Q173" s="287">
        <v>0</v>
      </c>
      <c r="R173" s="287">
        <v>0</v>
      </c>
      <c r="S173" s="287">
        <v>0</v>
      </c>
      <c r="T173" s="287">
        <v>0</v>
      </c>
      <c r="U173" s="287">
        <v>469247.05</v>
      </c>
      <c r="V173" s="287">
        <v>86469</v>
      </c>
      <c r="W173" s="287">
        <v>0</v>
      </c>
      <c r="X173" s="287">
        <v>104.8</v>
      </c>
      <c r="Y173" s="287">
        <v>0</v>
      </c>
      <c r="Z173" s="287">
        <v>4442.3500000000004</v>
      </c>
      <c r="AA173" s="287">
        <v>0</v>
      </c>
      <c r="AB173" s="287">
        <v>0</v>
      </c>
      <c r="AC173" s="287">
        <v>0</v>
      </c>
      <c r="AD173" s="287">
        <v>0</v>
      </c>
    </row>
    <row r="174" spans="1:30" x14ac:dyDescent="0.15">
      <c r="A174" s="287">
        <v>2828</v>
      </c>
      <c r="B174" s="287" t="s">
        <v>636</v>
      </c>
      <c r="C174" s="287">
        <v>1024586</v>
      </c>
      <c r="D174" s="287">
        <v>0</v>
      </c>
      <c r="E174" s="287">
        <v>0</v>
      </c>
      <c r="F174" s="287">
        <v>0</v>
      </c>
      <c r="G174" s="287">
        <v>0</v>
      </c>
      <c r="H174" s="287">
        <v>0</v>
      </c>
      <c r="I174" s="287">
        <v>0</v>
      </c>
      <c r="J174" s="287">
        <v>0</v>
      </c>
      <c r="K174" s="287">
        <v>0</v>
      </c>
      <c r="L174" s="287">
        <v>0</v>
      </c>
      <c r="M174" s="287">
        <v>0</v>
      </c>
      <c r="N174" s="287">
        <v>0</v>
      </c>
      <c r="O174" s="287">
        <v>0</v>
      </c>
      <c r="P174" s="287">
        <v>0</v>
      </c>
      <c r="Q174" s="287">
        <v>0</v>
      </c>
      <c r="R174" s="287">
        <v>0</v>
      </c>
      <c r="S174" s="287">
        <v>0</v>
      </c>
      <c r="T174" s="287">
        <v>0</v>
      </c>
      <c r="U174" s="287">
        <v>1014586</v>
      </c>
      <c r="V174" s="287">
        <v>0</v>
      </c>
      <c r="W174" s="287">
        <v>10000</v>
      </c>
      <c r="X174" s="287">
        <v>0</v>
      </c>
      <c r="Y174" s="287">
        <v>0</v>
      </c>
      <c r="Z174" s="287">
        <v>0</v>
      </c>
      <c r="AA174" s="287">
        <v>0</v>
      </c>
      <c r="AB174" s="287">
        <v>0</v>
      </c>
      <c r="AC174" s="287">
        <v>0</v>
      </c>
      <c r="AD174" s="287">
        <v>0</v>
      </c>
    </row>
    <row r="175" spans="1:30" x14ac:dyDescent="0.15">
      <c r="A175" s="287">
        <v>2835</v>
      </c>
      <c r="B175" s="287" t="s">
        <v>637</v>
      </c>
      <c r="C175" s="287">
        <v>4670797.3099999996</v>
      </c>
      <c r="D175" s="287">
        <v>0</v>
      </c>
      <c r="E175" s="287">
        <v>0</v>
      </c>
      <c r="F175" s="287">
        <v>0</v>
      </c>
      <c r="G175" s="287">
        <v>0</v>
      </c>
      <c r="H175" s="287">
        <v>0</v>
      </c>
      <c r="I175" s="287">
        <v>0</v>
      </c>
      <c r="J175" s="287">
        <v>0</v>
      </c>
      <c r="K175" s="287">
        <v>0</v>
      </c>
      <c r="L175" s="287">
        <v>0</v>
      </c>
      <c r="M175" s="287">
        <v>0</v>
      </c>
      <c r="N175" s="287">
        <v>0</v>
      </c>
      <c r="O175" s="287">
        <v>0</v>
      </c>
      <c r="P175" s="287">
        <v>0</v>
      </c>
      <c r="Q175" s="287">
        <v>0</v>
      </c>
      <c r="R175" s="287">
        <v>0</v>
      </c>
      <c r="S175" s="287">
        <v>0</v>
      </c>
      <c r="T175" s="287">
        <v>0</v>
      </c>
      <c r="U175" s="287">
        <v>4010797.31</v>
      </c>
      <c r="V175" s="287">
        <v>0</v>
      </c>
      <c r="W175" s="287">
        <v>660000</v>
      </c>
      <c r="X175" s="287">
        <v>0</v>
      </c>
      <c r="Y175" s="287">
        <v>0</v>
      </c>
      <c r="Z175" s="287">
        <v>0</v>
      </c>
      <c r="AA175" s="287">
        <v>0</v>
      </c>
      <c r="AB175" s="287">
        <v>0</v>
      </c>
      <c r="AC175" s="287">
        <v>0</v>
      </c>
      <c r="AD175" s="287">
        <v>0</v>
      </c>
    </row>
    <row r="176" spans="1:30" x14ac:dyDescent="0.15">
      <c r="A176" s="287">
        <v>2842</v>
      </c>
      <c r="B176" s="287" t="s">
        <v>638</v>
      </c>
      <c r="C176" s="287">
        <v>977751.45000000007</v>
      </c>
      <c r="D176" s="287">
        <v>0</v>
      </c>
      <c r="E176" s="287">
        <v>0</v>
      </c>
      <c r="F176" s="287">
        <v>0</v>
      </c>
      <c r="G176" s="287">
        <v>0</v>
      </c>
      <c r="H176" s="287">
        <v>0</v>
      </c>
      <c r="I176" s="287">
        <v>0</v>
      </c>
      <c r="J176" s="287">
        <v>0</v>
      </c>
      <c r="K176" s="287">
        <v>0</v>
      </c>
      <c r="L176" s="287">
        <v>0</v>
      </c>
      <c r="M176" s="287">
        <v>0</v>
      </c>
      <c r="N176" s="287">
        <v>0</v>
      </c>
      <c r="O176" s="287">
        <v>0</v>
      </c>
      <c r="P176" s="287">
        <v>0</v>
      </c>
      <c r="Q176" s="287">
        <v>0</v>
      </c>
      <c r="R176" s="287">
        <v>0</v>
      </c>
      <c r="S176" s="287">
        <v>0</v>
      </c>
      <c r="T176" s="287">
        <v>0</v>
      </c>
      <c r="U176" s="287">
        <v>380971.49</v>
      </c>
      <c r="V176" s="287">
        <v>595779.96</v>
      </c>
      <c r="W176" s="287">
        <v>1000</v>
      </c>
      <c r="X176" s="287">
        <v>0</v>
      </c>
      <c r="Y176" s="287">
        <v>0</v>
      </c>
      <c r="Z176" s="287">
        <v>0</v>
      </c>
      <c r="AA176" s="287">
        <v>0</v>
      </c>
      <c r="AB176" s="287">
        <v>0</v>
      </c>
      <c r="AC176" s="287">
        <v>0</v>
      </c>
      <c r="AD176" s="287">
        <v>0</v>
      </c>
    </row>
    <row r="177" spans="1:30" x14ac:dyDescent="0.15">
      <c r="A177" s="287">
        <v>1848</v>
      </c>
      <c r="B177" s="287" t="s">
        <v>569</v>
      </c>
      <c r="C177" s="287">
        <v>1900893.51</v>
      </c>
      <c r="D177" s="287">
        <v>0</v>
      </c>
      <c r="E177" s="287">
        <v>0</v>
      </c>
      <c r="F177" s="287">
        <v>0</v>
      </c>
      <c r="G177" s="287">
        <v>0</v>
      </c>
      <c r="H177" s="287">
        <v>0</v>
      </c>
      <c r="I177" s="287">
        <v>0</v>
      </c>
      <c r="J177" s="287">
        <v>0</v>
      </c>
      <c r="K177" s="287">
        <v>0</v>
      </c>
      <c r="L177" s="287">
        <v>0</v>
      </c>
      <c r="M177" s="287">
        <v>0</v>
      </c>
      <c r="N177" s="287">
        <v>0</v>
      </c>
      <c r="O177" s="287">
        <v>0</v>
      </c>
      <c r="P177" s="287">
        <v>0</v>
      </c>
      <c r="Q177" s="287">
        <v>0</v>
      </c>
      <c r="R177" s="287">
        <v>0</v>
      </c>
      <c r="S177" s="287">
        <v>0</v>
      </c>
      <c r="T177" s="287">
        <v>0</v>
      </c>
      <c r="U177" s="287">
        <v>1586657.58</v>
      </c>
      <c r="V177" s="287">
        <v>112914.54000000001</v>
      </c>
      <c r="W177" s="287">
        <v>0</v>
      </c>
      <c r="X177" s="287">
        <v>201321.39</v>
      </c>
      <c r="Y177" s="287">
        <v>0</v>
      </c>
      <c r="Z177" s="287">
        <v>0</v>
      </c>
      <c r="AA177" s="287">
        <v>0</v>
      </c>
      <c r="AB177" s="287">
        <v>0</v>
      </c>
      <c r="AC177" s="287">
        <v>0</v>
      </c>
      <c r="AD177" s="287">
        <v>0</v>
      </c>
    </row>
    <row r="178" spans="1:30" x14ac:dyDescent="0.15">
      <c r="A178" s="287">
        <v>2849</v>
      </c>
      <c r="B178" s="287" t="s">
        <v>639</v>
      </c>
      <c r="C178" s="287">
        <v>10068886.6</v>
      </c>
      <c r="D178" s="287">
        <v>0</v>
      </c>
      <c r="E178" s="287">
        <v>0</v>
      </c>
      <c r="F178" s="287">
        <v>0</v>
      </c>
      <c r="G178" s="287">
        <v>0</v>
      </c>
      <c r="H178" s="287">
        <v>0</v>
      </c>
      <c r="I178" s="287">
        <v>0</v>
      </c>
      <c r="J178" s="287">
        <v>420.45</v>
      </c>
      <c r="K178" s="287">
        <v>0</v>
      </c>
      <c r="L178" s="287">
        <v>0</v>
      </c>
      <c r="M178" s="287">
        <v>0</v>
      </c>
      <c r="N178" s="287">
        <v>0</v>
      </c>
      <c r="O178" s="287">
        <v>0</v>
      </c>
      <c r="P178" s="287">
        <v>0</v>
      </c>
      <c r="Q178" s="287">
        <v>0</v>
      </c>
      <c r="R178" s="287">
        <v>0</v>
      </c>
      <c r="S178" s="287">
        <v>0</v>
      </c>
      <c r="T178" s="287">
        <v>0</v>
      </c>
      <c r="U178" s="287">
        <v>9651139.5999999996</v>
      </c>
      <c r="V178" s="287">
        <v>417747</v>
      </c>
      <c r="W178" s="287">
        <v>0</v>
      </c>
      <c r="X178" s="287">
        <v>0</v>
      </c>
      <c r="Y178" s="287">
        <v>0</v>
      </c>
      <c r="Z178" s="287">
        <v>420.45</v>
      </c>
      <c r="AA178" s="287">
        <v>0</v>
      </c>
      <c r="AB178" s="287">
        <v>0</v>
      </c>
      <c r="AC178" s="287">
        <v>0</v>
      </c>
      <c r="AD178" s="287">
        <v>0</v>
      </c>
    </row>
    <row r="179" spans="1:30" x14ac:dyDescent="0.15">
      <c r="A179" s="287">
        <v>2856</v>
      </c>
      <c r="B179" s="287" t="s">
        <v>640</v>
      </c>
      <c r="C179" s="287">
        <v>1222635.21</v>
      </c>
      <c r="D179" s="287">
        <v>0</v>
      </c>
      <c r="E179" s="287">
        <v>0</v>
      </c>
      <c r="F179" s="287">
        <v>0</v>
      </c>
      <c r="G179" s="287">
        <v>0</v>
      </c>
      <c r="H179" s="287">
        <v>0</v>
      </c>
      <c r="I179" s="287">
        <v>0</v>
      </c>
      <c r="J179" s="287">
        <v>0</v>
      </c>
      <c r="K179" s="287">
        <v>0</v>
      </c>
      <c r="L179" s="287">
        <v>0</v>
      </c>
      <c r="M179" s="287">
        <v>0</v>
      </c>
      <c r="N179" s="287">
        <v>0</v>
      </c>
      <c r="O179" s="287">
        <v>0</v>
      </c>
      <c r="P179" s="287">
        <v>0</v>
      </c>
      <c r="Q179" s="287">
        <v>0</v>
      </c>
      <c r="R179" s="287">
        <v>0</v>
      </c>
      <c r="S179" s="287">
        <v>0</v>
      </c>
      <c r="T179" s="287">
        <v>0</v>
      </c>
      <c r="U179" s="287">
        <v>1171635.21</v>
      </c>
      <c r="V179" s="287">
        <v>0</v>
      </c>
      <c r="W179" s="287">
        <v>51000</v>
      </c>
      <c r="X179" s="287">
        <v>0</v>
      </c>
      <c r="Y179" s="287">
        <v>0</v>
      </c>
      <c r="Z179" s="287">
        <v>0</v>
      </c>
      <c r="AA179" s="287">
        <v>0</v>
      </c>
      <c r="AB179" s="287">
        <v>0</v>
      </c>
      <c r="AC179" s="287">
        <v>0</v>
      </c>
      <c r="AD179" s="287">
        <v>0</v>
      </c>
    </row>
    <row r="180" spans="1:30" x14ac:dyDescent="0.15">
      <c r="A180" s="287">
        <v>2863</v>
      </c>
      <c r="B180" s="287" t="s">
        <v>641</v>
      </c>
      <c r="C180" s="287">
        <v>248800.49</v>
      </c>
      <c r="D180" s="287">
        <v>0</v>
      </c>
      <c r="E180" s="287">
        <v>0</v>
      </c>
      <c r="F180" s="287">
        <v>0</v>
      </c>
      <c r="G180" s="287">
        <v>0</v>
      </c>
      <c r="H180" s="287">
        <v>0</v>
      </c>
      <c r="I180" s="287">
        <v>0</v>
      </c>
      <c r="J180" s="287">
        <v>0</v>
      </c>
      <c r="K180" s="287">
        <v>0</v>
      </c>
      <c r="L180" s="287">
        <v>0</v>
      </c>
      <c r="M180" s="287">
        <v>0</v>
      </c>
      <c r="N180" s="287">
        <v>0</v>
      </c>
      <c r="O180" s="287">
        <v>0</v>
      </c>
      <c r="P180" s="287">
        <v>0</v>
      </c>
      <c r="Q180" s="287">
        <v>0</v>
      </c>
      <c r="R180" s="287">
        <v>0</v>
      </c>
      <c r="S180" s="287">
        <v>0</v>
      </c>
      <c r="T180" s="287">
        <v>0</v>
      </c>
      <c r="U180" s="287">
        <v>231003.63</v>
      </c>
      <c r="V180" s="287">
        <v>17796.86</v>
      </c>
      <c r="W180" s="287">
        <v>0</v>
      </c>
      <c r="X180" s="287">
        <v>0</v>
      </c>
      <c r="Y180" s="287">
        <v>0</v>
      </c>
      <c r="Z180" s="287">
        <v>0</v>
      </c>
      <c r="AA180" s="287">
        <v>0</v>
      </c>
      <c r="AB180" s="287">
        <v>0</v>
      </c>
      <c r="AC180" s="287">
        <v>0</v>
      </c>
      <c r="AD180" s="287">
        <v>0</v>
      </c>
    </row>
    <row r="181" spans="1:30" x14ac:dyDescent="0.15">
      <c r="A181" s="287">
        <v>3862</v>
      </c>
      <c r="B181" s="287" t="s">
        <v>703</v>
      </c>
      <c r="C181" s="287">
        <v>479007.77</v>
      </c>
      <c r="D181" s="287">
        <v>0</v>
      </c>
      <c r="E181" s="287">
        <v>0</v>
      </c>
      <c r="F181" s="287">
        <v>0</v>
      </c>
      <c r="G181" s="287">
        <v>0</v>
      </c>
      <c r="H181" s="287">
        <v>0</v>
      </c>
      <c r="I181" s="287">
        <v>0</v>
      </c>
      <c r="J181" s="287">
        <v>0</v>
      </c>
      <c r="K181" s="287">
        <v>0</v>
      </c>
      <c r="L181" s="287">
        <v>0</v>
      </c>
      <c r="M181" s="287">
        <v>0</v>
      </c>
      <c r="N181" s="287">
        <v>0</v>
      </c>
      <c r="O181" s="287">
        <v>0</v>
      </c>
      <c r="P181" s="287">
        <v>0</v>
      </c>
      <c r="Q181" s="287">
        <v>0</v>
      </c>
      <c r="R181" s="287">
        <v>0</v>
      </c>
      <c r="S181" s="287">
        <v>0</v>
      </c>
      <c r="T181" s="287">
        <v>0</v>
      </c>
      <c r="U181" s="287">
        <v>451931.33</v>
      </c>
      <c r="V181" s="287">
        <v>0</v>
      </c>
      <c r="W181" s="287">
        <v>0</v>
      </c>
      <c r="X181" s="287">
        <v>5404.46</v>
      </c>
      <c r="Y181" s="287">
        <v>21671.98</v>
      </c>
      <c r="Z181" s="287">
        <v>0</v>
      </c>
      <c r="AA181" s="287">
        <v>0</v>
      </c>
      <c r="AB181" s="287">
        <v>0</v>
      </c>
      <c r="AC181" s="287">
        <v>0</v>
      </c>
      <c r="AD181" s="287">
        <v>0</v>
      </c>
    </row>
    <row r="182" spans="1:30" x14ac:dyDescent="0.15">
      <c r="A182" s="287">
        <v>2885</v>
      </c>
      <c r="B182" s="287" t="s">
        <v>643</v>
      </c>
      <c r="C182" s="287">
        <v>1803726.97</v>
      </c>
      <c r="D182" s="287">
        <v>0</v>
      </c>
      <c r="E182" s="287">
        <v>0</v>
      </c>
      <c r="F182" s="287">
        <v>0</v>
      </c>
      <c r="G182" s="287">
        <v>0</v>
      </c>
      <c r="H182" s="287">
        <v>0</v>
      </c>
      <c r="I182" s="287">
        <v>0</v>
      </c>
      <c r="J182" s="287">
        <v>0</v>
      </c>
      <c r="K182" s="287">
        <v>0</v>
      </c>
      <c r="L182" s="287">
        <v>0</v>
      </c>
      <c r="M182" s="287">
        <v>0</v>
      </c>
      <c r="N182" s="287">
        <v>0</v>
      </c>
      <c r="O182" s="287">
        <v>0</v>
      </c>
      <c r="P182" s="287">
        <v>0</v>
      </c>
      <c r="Q182" s="287">
        <v>0</v>
      </c>
      <c r="R182" s="287">
        <v>0</v>
      </c>
      <c r="S182" s="287">
        <v>0</v>
      </c>
      <c r="T182" s="287">
        <v>0</v>
      </c>
      <c r="U182" s="287">
        <v>1625776.78</v>
      </c>
      <c r="V182" s="287">
        <v>177950.19</v>
      </c>
      <c r="W182" s="287">
        <v>0</v>
      </c>
      <c r="X182" s="287">
        <v>0</v>
      </c>
      <c r="Y182" s="287">
        <v>0</v>
      </c>
      <c r="Z182" s="287">
        <v>0</v>
      </c>
      <c r="AA182" s="287">
        <v>0</v>
      </c>
      <c r="AB182" s="287">
        <v>0</v>
      </c>
      <c r="AC182" s="287">
        <v>0</v>
      </c>
      <c r="AD182" s="287">
        <v>0</v>
      </c>
    </row>
    <row r="183" spans="1:30" x14ac:dyDescent="0.15">
      <c r="A183" s="287">
        <v>2884</v>
      </c>
      <c r="B183" s="287" t="s">
        <v>642</v>
      </c>
      <c r="C183" s="287">
        <v>1382721.91</v>
      </c>
      <c r="D183" s="287">
        <v>0</v>
      </c>
      <c r="E183" s="287">
        <v>0</v>
      </c>
      <c r="F183" s="287">
        <v>0</v>
      </c>
      <c r="G183" s="287">
        <v>0</v>
      </c>
      <c r="H183" s="287">
        <v>0</v>
      </c>
      <c r="I183" s="287">
        <v>32744.850000000002</v>
      </c>
      <c r="J183" s="287">
        <v>0</v>
      </c>
      <c r="K183" s="287">
        <v>0</v>
      </c>
      <c r="L183" s="287">
        <v>0</v>
      </c>
      <c r="M183" s="287">
        <v>0</v>
      </c>
      <c r="N183" s="287">
        <v>0</v>
      </c>
      <c r="O183" s="287">
        <v>0</v>
      </c>
      <c r="P183" s="287">
        <v>0</v>
      </c>
      <c r="Q183" s="287">
        <v>0</v>
      </c>
      <c r="R183" s="287">
        <v>0</v>
      </c>
      <c r="S183" s="287">
        <v>32744.850000000002</v>
      </c>
      <c r="T183" s="287">
        <v>0</v>
      </c>
      <c r="U183" s="287">
        <v>787515.74</v>
      </c>
      <c r="V183" s="287">
        <v>76455</v>
      </c>
      <c r="W183" s="287">
        <v>0</v>
      </c>
      <c r="X183" s="287">
        <v>0</v>
      </c>
      <c r="Y183" s="287">
        <v>518751.17</v>
      </c>
      <c r="Z183" s="287">
        <v>0</v>
      </c>
      <c r="AA183" s="287">
        <v>0</v>
      </c>
      <c r="AB183" s="287">
        <v>0</v>
      </c>
      <c r="AC183" s="287">
        <v>0</v>
      </c>
      <c r="AD183" s="287">
        <v>0</v>
      </c>
    </row>
    <row r="184" spans="1:30" x14ac:dyDescent="0.15">
      <c r="A184" s="287">
        <v>2891</v>
      </c>
      <c r="B184" s="287" t="s">
        <v>644</v>
      </c>
      <c r="C184" s="287">
        <v>562566.63</v>
      </c>
      <c r="D184" s="287">
        <v>0</v>
      </c>
      <c r="E184" s="287">
        <v>0</v>
      </c>
      <c r="F184" s="287">
        <v>0</v>
      </c>
      <c r="G184" s="287">
        <v>0</v>
      </c>
      <c r="H184" s="287">
        <v>0</v>
      </c>
      <c r="I184" s="287">
        <v>0</v>
      </c>
      <c r="J184" s="287">
        <v>0</v>
      </c>
      <c r="K184" s="287">
        <v>0</v>
      </c>
      <c r="L184" s="287">
        <v>0</v>
      </c>
      <c r="M184" s="287">
        <v>0</v>
      </c>
      <c r="N184" s="287">
        <v>0</v>
      </c>
      <c r="O184" s="287">
        <v>0</v>
      </c>
      <c r="P184" s="287">
        <v>0</v>
      </c>
      <c r="Q184" s="287">
        <v>0</v>
      </c>
      <c r="R184" s="287">
        <v>0</v>
      </c>
      <c r="S184" s="287">
        <v>0</v>
      </c>
      <c r="T184" s="287">
        <v>0</v>
      </c>
      <c r="U184" s="287">
        <v>282566.63</v>
      </c>
      <c r="V184" s="287">
        <v>0</v>
      </c>
      <c r="W184" s="287">
        <v>280000</v>
      </c>
      <c r="X184" s="287">
        <v>0</v>
      </c>
      <c r="Y184" s="287">
        <v>0</v>
      </c>
      <c r="Z184" s="287">
        <v>0</v>
      </c>
      <c r="AA184" s="287">
        <v>0</v>
      </c>
      <c r="AB184" s="287">
        <v>0</v>
      </c>
      <c r="AC184" s="287">
        <v>0</v>
      </c>
      <c r="AD184" s="287">
        <v>0</v>
      </c>
    </row>
    <row r="185" spans="1:30" x14ac:dyDescent="0.15">
      <c r="A185" s="287">
        <v>2898</v>
      </c>
      <c r="B185" s="287" t="s">
        <v>645</v>
      </c>
      <c r="C185" s="287">
        <v>1777613.49</v>
      </c>
      <c r="D185" s="287">
        <v>0</v>
      </c>
      <c r="E185" s="287">
        <v>0</v>
      </c>
      <c r="F185" s="287">
        <v>0</v>
      </c>
      <c r="G185" s="287">
        <v>0</v>
      </c>
      <c r="H185" s="287">
        <v>0</v>
      </c>
      <c r="I185" s="287">
        <v>0</v>
      </c>
      <c r="J185" s="287">
        <v>0</v>
      </c>
      <c r="K185" s="287">
        <v>0</v>
      </c>
      <c r="L185" s="287">
        <v>0</v>
      </c>
      <c r="M185" s="287">
        <v>0</v>
      </c>
      <c r="N185" s="287">
        <v>0</v>
      </c>
      <c r="O185" s="287">
        <v>0</v>
      </c>
      <c r="P185" s="287">
        <v>376433.52</v>
      </c>
      <c r="Q185" s="287">
        <v>0</v>
      </c>
      <c r="R185" s="287">
        <v>0</v>
      </c>
      <c r="S185" s="287">
        <v>0</v>
      </c>
      <c r="T185" s="287">
        <v>0</v>
      </c>
      <c r="U185" s="287">
        <v>1730004.66</v>
      </c>
      <c r="V185" s="287">
        <v>0</v>
      </c>
      <c r="W185" s="287">
        <v>0</v>
      </c>
      <c r="X185" s="287">
        <v>47608.83</v>
      </c>
      <c r="Y185" s="287">
        <v>0</v>
      </c>
      <c r="Z185" s="287">
        <v>0</v>
      </c>
      <c r="AA185" s="287">
        <v>0</v>
      </c>
      <c r="AB185" s="287">
        <v>376433.52</v>
      </c>
      <c r="AC185" s="287">
        <v>0</v>
      </c>
      <c r="AD185" s="287">
        <v>0</v>
      </c>
    </row>
    <row r="186" spans="1:30" x14ac:dyDescent="0.15">
      <c r="A186" s="287">
        <v>3647</v>
      </c>
      <c r="B186" s="287" t="s">
        <v>690</v>
      </c>
      <c r="C186" s="287">
        <v>1011393.97</v>
      </c>
      <c r="D186" s="287">
        <v>0</v>
      </c>
      <c r="E186" s="287">
        <v>0</v>
      </c>
      <c r="F186" s="287">
        <v>0</v>
      </c>
      <c r="G186" s="287">
        <v>0</v>
      </c>
      <c r="H186" s="287">
        <v>0</v>
      </c>
      <c r="I186" s="287">
        <v>0</v>
      </c>
      <c r="J186" s="287">
        <v>0</v>
      </c>
      <c r="K186" s="287">
        <v>0</v>
      </c>
      <c r="L186" s="287">
        <v>0</v>
      </c>
      <c r="M186" s="287">
        <v>0</v>
      </c>
      <c r="N186" s="287">
        <v>0</v>
      </c>
      <c r="O186" s="287">
        <v>0</v>
      </c>
      <c r="P186" s="287">
        <v>0</v>
      </c>
      <c r="Q186" s="287">
        <v>0</v>
      </c>
      <c r="R186" s="287">
        <v>0</v>
      </c>
      <c r="S186" s="287">
        <v>0</v>
      </c>
      <c r="T186" s="287">
        <v>0</v>
      </c>
      <c r="U186" s="287">
        <v>968913.78</v>
      </c>
      <c r="V186" s="287">
        <v>0</v>
      </c>
      <c r="W186" s="287">
        <v>0</v>
      </c>
      <c r="X186" s="287">
        <v>42480.19</v>
      </c>
      <c r="Y186" s="287">
        <v>0</v>
      </c>
      <c r="Z186" s="287">
        <v>0</v>
      </c>
      <c r="AA186" s="287">
        <v>0</v>
      </c>
      <c r="AB186" s="287">
        <v>0</v>
      </c>
      <c r="AC186" s="287">
        <v>0</v>
      </c>
      <c r="AD186" s="287">
        <v>0</v>
      </c>
    </row>
    <row r="187" spans="1:30" x14ac:dyDescent="0.15">
      <c r="A187" s="287">
        <v>2912</v>
      </c>
      <c r="B187" s="287" t="s">
        <v>646</v>
      </c>
      <c r="C187" s="287">
        <v>1300954.08</v>
      </c>
      <c r="D187" s="287">
        <v>0</v>
      </c>
      <c r="E187" s="287">
        <v>0</v>
      </c>
      <c r="F187" s="287">
        <v>0</v>
      </c>
      <c r="G187" s="287">
        <v>0</v>
      </c>
      <c r="H187" s="287">
        <v>0</v>
      </c>
      <c r="I187" s="287">
        <v>0</v>
      </c>
      <c r="J187" s="287">
        <v>0</v>
      </c>
      <c r="K187" s="287">
        <v>7248.42</v>
      </c>
      <c r="L187" s="287">
        <v>0</v>
      </c>
      <c r="M187" s="287">
        <v>0</v>
      </c>
      <c r="N187" s="287">
        <v>0</v>
      </c>
      <c r="O187" s="287">
        <v>0</v>
      </c>
      <c r="P187" s="287">
        <v>0</v>
      </c>
      <c r="Q187" s="287">
        <v>0</v>
      </c>
      <c r="R187" s="287">
        <v>0</v>
      </c>
      <c r="S187" s="287">
        <v>0</v>
      </c>
      <c r="T187" s="287">
        <v>0</v>
      </c>
      <c r="U187" s="287">
        <v>1258990.47</v>
      </c>
      <c r="V187" s="287">
        <v>0</v>
      </c>
      <c r="W187" s="287">
        <v>0</v>
      </c>
      <c r="X187" s="287">
        <v>41963.61</v>
      </c>
      <c r="Y187" s="287">
        <v>0</v>
      </c>
      <c r="Z187" s="287">
        <v>7248.42</v>
      </c>
      <c r="AA187" s="287">
        <v>0</v>
      </c>
      <c r="AB187" s="287">
        <v>0</v>
      </c>
      <c r="AC187" s="287">
        <v>0</v>
      </c>
      <c r="AD187" s="287">
        <v>0</v>
      </c>
    </row>
    <row r="188" spans="1:30" x14ac:dyDescent="0.15">
      <c r="A188" s="287">
        <v>2940</v>
      </c>
      <c r="B188" s="287" t="s">
        <v>647</v>
      </c>
      <c r="C188" s="287">
        <v>379583.86</v>
      </c>
      <c r="D188" s="287">
        <v>0</v>
      </c>
      <c r="E188" s="287">
        <v>0</v>
      </c>
      <c r="F188" s="287">
        <v>0</v>
      </c>
      <c r="G188" s="287">
        <v>0</v>
      </c>
      <c r="H188" s="287">
        <v>0</v>
      </c>
      <c r="I188" s="287">
        <v>0</v>
      </c>
      <c r="J188" s="287">
        <v>0</v>
      </c>
      <c r="K188" s="287">
        <v>0</v>
      </c>
      <c r="L188" s="287">
        <v>0</v>
      </c>
      <c r="M188" s="287">
        <v>0</v>
      </c>
      <c r="N188" s="287">
        <v>0</v>
      </c>
      <c r="O188" s="287">
        <v>38561.040000000001</v>
      </c>
      <c r="P188" s="287">
        <v>0</v>
      </c>
      <c r="Q188" s="287">
        <v>0</v>
      </c>
      <c r="R188" s="287">
        <v>0</v>
      </c>
      <c r="S188" s="287">
        <v>0</v>
      </c>
      <c r="T188" s="287">
        <v>0</v>
      </c>
      <c r="U188" s="287">
        <v>253555.26</v>
      </c>
      <c r="V188" s="287">
        <v>38561.040000000001</v>
      </c>
      <c r="W188" s="287">
        <v>0</v>
      </c>
      <c r="X188" s="287">
        <v>87467.56</v>
      </c>
      <c r="Y188" s="287">
        <v>0</v>
      </c>
      <c r="Z188" s="287">
        <v>0</v>
      </c>
      <c r="AA188" s="287">
        <v>38561.040000000001</v>
      </c>
      <c r="AB188" s="287">
        <v>0</v>
      </c>
      <c r="AC188" s="287">
        <v>0</v>
      </c>
      <c r="AD188" s="287">
        <v>0</v>
      </c>
    </row>
    <row r="189" spans="1:30" x14ac:dyDescent="0.15">
      <c r="A189" s="287">
        <v>2961</v>
      </c>
      <c r="B189" s="287" t="s">
        <v>648</v>
      </c>
      <c r="C189" s="287">
        <v>517750.72000000003</v>
      </c>
      <c r="D189" s="287">
        <v>0</v>
      </c>
      <c r="E189" s="287">
        <v>0</v>
      </c>
      <c r="F189" s="287">
        <v>0</v>
      </c>
      <c r="G189" s="287">
        <v>0</v>
      </c>
      <c r="H189" s="287">
        <v>0</v>
      </c>
      <c r="I189" s="287">
        <v>0</v>
      </c>
      <c r="J189" s="287">
        <v>0</v>
      </c>
      <c r="K189" s="287">
        <v>0</v>
      </c>
      <c r="L189" s="287">
        <v>0</v>
      </c>
      <c r="M189" s="287">
        <v>0</v>
      </c>
      <c r="N189" s="287">
        <v>0</v>
      </c>
      <c r="O189" s="287">
        <v>0</v>
      </c>
      <c r="P189" s="287">
        <v>0</v>
      </c>
      <c r="Q189" s="287">
        <v>0</v>
      </c>
      <c r="R189" s="287">
        <v>0</v>
      </c>
      <c r="S189" s="287">
        <v>0</v>
      </c>
      <c r="T189" s="287">
        <v>0</v>
      </c>
      <c r="U189" s="287">
        <v>477024.37</v>
      </c>
      <c r="V189" s="287">
        <v>33600.270000000004</v>
      </c>
      <c r="W189" s="287">
        <v>0</v>
      </c>
      <c r="X189" s="287">
        <v>7126.08</v>
      </c>
      <c r="Y189" s="287">
        <v>0</v>
      </c>
      <c r="Z189" s="287">
        <v>0</v>
      </c>
      <c r="AA189" s="287">
        <v>0</v>
      </c>
      <c r="AB189" s="287">
        <v>0</v>
      </c>
      <c r="AC189" s="287">
        <v>0</v>
      </c>
      <c r="AD189" s="287">
        <v>0</v>
      </c>
    </row>
    <row r="190" spans="1:30" x14ac:dyDescent="0.15">
      <c r="A190" s="287">
        <v>3087</v>
      </c>
      <c r="B190" s="287" t="s">
        <v>649</v>
      </c>
      <c r="C190" s="287">
        <v>158496.59</v>
      </c>
      <c r="D190" s="287">
        <v>0</v>
      </c>
      <c r="E190" s="287">
        <v>0</v>
      </c>
      <c r="F190" s="287">
        <v>0</v>
      </c>
      <c r="G190" s="287">
        <v>0</v>
      </c>
      <c r="H190" s="287">
        <v>0</v>
      </c>
      <c r="I190" s="287">
        <v>0</v>
      </c>
      <c r="J190" s="287">
        <v>0</v>
      </c>
      <c r="K190" s="287">
        <v>0</v>
      </c>
      <c r="L190" s="287">
        <v>0</v>
      </c>
      <c r="M190" s="287">
        <v>0</v>
      </c>
      <c r="N190" s="287">
        <v>0</v>
      </c>
      <c r="O190" s="287">
        <v>0</v>
      </c>
      <c r="P190" s="287">
        <v>0</v>
      </c>
      <c r="Q190" s="287">
        <v>0</v>
      </c>
      <c r="R190" s="287">
        <v>0</v>
      </c>
      <c r="S190" s="287">
        <v>0</v>
      </c>
      <c r="T190" s="287">
        <v>0</v>
      </c>
      <c r="U190" s="287">
        <v>55496.200000000004</v>
      </c>
      <c r="V190" s="287">
        <v>103000.39</v>
      </c>
      <c r="W190" s="287">
        <v>0</v>
      </c>
      <c r="X190" s="287">
        <v>0</v>
      </c>
      <c r="Y190" s="287">
        <v>0</v>
      </c>
      <c r="Z190" s="287">
        <v>0</v>
      </c>
      <c r="AA190" s="287">
        <v>0</v>
      </c>
      <c r="AB190" s="287">
        <v>0</v>
      </c>
      <c r="AC190" s="287">
        <v>0</v>
      </c>
      <c r="AD190" s="287">
        <v>0</v>
      </c>
    </row>
    <row r="191" spans="1:30" x14ac:dyDescent="0.15">
      <c r="A191" s="287">
        <v>3094</v>
      </c>
      <c r="B191" s="287" t="s">
        <v>650</v>
      </c>
      <c r="C191" s="287">
        <v>191653.12</v>
      </c>
      <c r="D191" s="287">
        <v>0</v>
      </c>
      <c r="E191" s="287">
        <v>0</v>
      </c>
      <c r="F191" s="287">
        <v>0</v>
      </c>
      <c r="G191" s="287">
        <v>0</v>
      </c>
      <c r="H191" s="287">
        <v>0</v>
      </c>
      <c r="I191" s="287">
        <v>0</v>
      </c>
      <c r="J191" s="287">
        <v>0</v>
      </c>
      <c r="K191" s="287">
        <v>0</v>
      </c>
      <c r="L191" s="287">
        <v>0</v>
      </c>
      <c r="M191" s="287">
        <v>0</v>
      </c>
      <c r="N191" s="287">
        <v>0</v>
      </c>
      <c r="O191" s="287">
        <v>0</v>
      </c>
      <c r="P191" s="287">
        <v>0.03</v>
      </c>
      <c r="Q191" s="287">
        <v>0</v>
      </c>
      <c r="R191" s="287">
        <v>0</v>
      </c>
      <c r="S191" s="287">
        <v>0</v>
      </c>
      <c r="T191" s="287">
        <v>0</v>
      </c>
      <c r="U191" s="287">
        <v>85251.650000000009</v>
      </c>
      <c r="V191" s="287">
        <v>106401.47</v>
      </c>
      <c r="W191" s="287">
        <v>0</v>
      </c>
      <c r="X191" s="287">
        <v>0</v>
      </c>
      <c r="Y191" s="287">
        <v>0</v>
      </c>
      <c r="Z191" s="287">
        <v>0</v>
      </c>
      <c r="AA191" s="287">
        <v>0.03</v>
      </c>
      <c r="AB191" s="287">
        <v>0</v>
      </c>
      <c r="AC191" s="287">
        <v>0</v>
      </c>
      <c r="AD191" s="287">
        <v>0</v>
      </c>
    </row>
    <row r="192" spans="1:30" x14ac:dyDescent="0.15">
      <c r="A192" s="287">
        <v>3129</v>
      </c>
      <c r="B192" s="287" t="s">
        <v>652</v>
      </c>
      <c r="C192" s="287">
        <v>1500944.92</v>
      </c>
      <c r="D192" s="287">
        <v>0</v>
      </c>
      <c r="E192" s="287">
        <v>0</v>
      </c>
      <c r="F192" s="287">
        <v>0</v>
      </c>
      <c r="G192" s="287">
        <v>0</v>
      </c>
      <c r="H192" s="287">
        <v>0</v>
      </c>
      <c r="I192" s="287">
        <v>0</v>
      </c>
      <c r="J192" s="287">
        <v>0</v>
      </c>
      <c r="K192" s="287">
        <v>0</v>
      </c>
      <c r="L192" s="287">
        <v>0</v>
      </c>
      <c r="M192" s="287">
        <v>0</v>
      </c>
      <c r="N192" s="287">
        <v>0</v>
      </c>
      <c r="O192" s="287">
        <v>0</v>
      </c>
      <c r="P192" s="287">
        <v>0</v>
      </c>
      <c r="Q192" s="287">
        <v>0</v>
      </c>
      <c r="R192" s="287">
        <v>0</v>
      </c>
      <c r="S192" s="287">
        <v>0</v>
      </c>
      <c r="T192" s="287">
        <v>0</v>
      </c>
      <c r="U192" s="287">
        <v>1500944.92</v>
      </c>
      <c r="V192" s="287">
        <v>0</v>
      </c>
      <c r="W192" s="287">
        <v>0</v>
      </c>
      <c r="X192" s="287">
        <v>0</v>
      </c>
      <c r="Y192" s="287">
        <v>0</v>
      </c>
      <c r="Z192" s="287">
        <v>0</v>
      </c>
      <c r="AA192" s="287">
        <v>0</v>
      </c>
      <c r="AB192" s="287">
        <v>0</v>
      </c>
      <c r="AC192" s="287">
        <v>0</v>
      </c>
      <c r="AD192" s="287">
        <v>0</v>
      </c>
    </row>
    <row r="193" spans="1:30" x14ac:dyDescent="0.15">
      <c r="A193" s="287">
        <v>3150</v>
      </c>
      <c r="B193" s="287" t="s">
        <v>653</v>
      </c>
      <c r="C193" s="287">
        <v>2311248.7000000002</v>
      </c>
      <c r="D193" s="287">
        <v>0</v>
      </c>
      <c r="E193" s="287">
        <v>0</v>
      </c>
      <c r="F193" s="287">
        <v>0</v>
      </c>
      <c r="G193" s="287">
        <v>0</v>
      </c>
      <c r="H193" s="287">
        <v>0</v>
      </c>
      <c r="I193" s="287">
        <v>0</v>
      </c>
      <c r="J193" s="287">
        <v>0</v>
      </c>
      <c r="K193" s="287">
        <v>13474.11</v>
      </c>
      <c r="L193" s="287">
        <v>0</v>
      </c>
      <c r="M193" s="287">
        <v>0</v>
      </c>
      <c r="N193" s="287">
        <v>0</v>
      </c>
      <c r="O193" s="287">
        <v>0</v>
      </c>
      <c r="P193" s="287">
        <v>0</v>
      </c>
      <c r="Q193" s="287">
        <v>0</v>
      </c>
      <c r="R193" s="287">
        <v>0</v>
      </c>
      <c r="S193" s="287">
        <v>0</v>
      </c>
      <c r="T193" s="287">
        <v>0</v>
      </c>
      <c r="U193" s="287">
        <v>2296919.4300000002</v>
      </c>
      <c r="V193" s="287">
        <v>0</v>
      </c>
      <c r="W193" s="287">
        <v>0</v>
      </c>
      <c r="X193" s="287">
        <v>0</v>
      </c>
      <c r="Y193" s="287">
        <v>14329.27</v>
      </c>
      <c r="Z193" s="287">
        <v>13474.11</v>
      </c>
      <c r="AA193" s="287">
        <v>0</v>
      </c>
      <c r="AB193" s="287">
        <v>0</v>
      </c>
      <c r="AC193" s="287">
        <v>0</v>
      </c>
      <c r="AD193" s="287">
        <v>0</v>
      </c>
    </row>
    <row r="194" spans="1:30" x14ac:dyDescent="0.15">
      <c r="A194" s="287">
        <v>3171</v>
      </c>
      <c r="B194" s="287" t="s">
        <v>654</v>
      </c>
      <c r="C194" s="287">
        <v>1490561.07</v>
      </c>
      <c r="D194" s="287">
        <v>0</v>
      </c>
      <c r="E194" s="287">
        <v>0</v>
      </c>
      <c r="F194" s="287">
        <v>0</v>
      </c>
      <c r="G194" s="287">
        <v>0</v>
      </c>
      <c r="H194" s="287">
        <v>0</v>
      </c>
      <c r="I194" s="287">
        <v>0</v>
      </c>
      <c r="J194" s="287">
        <v>0</v>
      </c>
      <c r="K194" s="287">
        <v>0</v>
      </c>
      <c r="L194" s="287">
        <v>0</v>
      </c>
      <c r="M194" s="287">
        <v>0</v>
      </c>
      <c r="N194" s="287">
        <v>0</v>
      </c>
      <c r="O194" s="287">
        <v>0</v>
      </c>
      <c r="P194" s="287">
        <v>0</v>
      </c>
      <c r="Q194" s="287">
        <v>0</v>
      </c>
      <c r="R194" s="287">
        <v>0</v>
      </c>
      <c r="S194" s="287">
        <v>0</v>
      </c>
      <c r="T194" s="287">
        <v>0</v>
      </c>
      <c r="U194" s="287">
        <v>990561.07000000007</v>
      </c>
      <c r="V194" s="287">
        <v>0</v>
      </c>
      <c r="W194" s="287">
        <v>500000</v>
      </c>
      <c r="X194" s="287">
        <v>0</v>
      </c>
      <c r="Y194" s="287">
        <v>0</v>
      </c>
      <c r="Z194" s="287">
        <v>0</v>
      </c>
      <c r="AA194" s="287">
        <v>0</v>
      </c>
      <c r="AB194" s="287">
        <v>0</v>
      </c>
      <c r="AC194" s="287">
        <v>0</v>
      </c>
      <c r="AD194" s="287">
        <v>0</v>
      </c>
    </row>
    <row r="195" spans="1:30" x14ac:dyDescent="0.15">
      <c r="A195" s="287">
        <v>3206</v>
      </c>
      <c r="B195" s="287" t="s">
        <v>655</v>
      </c>
      <c r="C195" s="287">
        <v>489465.47000000003</v>
      </c>
      <c r="D195" s="287">
        <v>0</v>
      </c>
      <c r="E195" s="287">
        <v>0</v>
      </c>
      <c r="F195" s="287">
        <v>0</v>
      </c>
      <c r="G195" s="287">
        <v>0</v>
      </c>
      <c r="H195" s="287">
        <v>0</v>
      </c>
      <c r="I195" s="287">
        <v>0</v>
      </c>
      <c r="J195" s="287">
        <v>0</v>
      </c>
      <c r="K195" s="287">
        <v>0</v>
      </c>
      <c r="L195" s="287">
        <v>0</v>
      </c>
      <c r="M195" s="287">
        <v>0</v>
      </c>
      <c r="N195" s="287">
        <v>0</v>
      </c>
      <c r="O195" s="287">
        <v>0</v>
      </c>
      <c r="P195" s="287">
        <v>0</v>
      </c>
      <c r="Q195" s="287">
        <v>0</v>
      </c>
      <c r="R195" s="287">
        <v>0</v>
      </c>
      <c r="S195" s="287">
        <v>0</v>
      </c>
      <c r="T195" s="287">
        <v>0</v>
      </c>
      <c r="U195" s="287">
        <v>409273.15</v>
      </c>
      <c r="V195" s="287">
        <v>79192.320000000007</v>
      </c>
      <c r="W195" s="287">
        <v>1000</v>
      </c>
      <c r="X195" s="287">
        <v>0</v>
      </c>
      <c r="Y195" s="287">
        <v>0</v>
      </c>
      <c r="Z195" s="287">
        <v>0</v>
      </c>
      <c r="AA195" s="287">
        <v>0</v>
      </c>
      <c r="AB195" s="287">
        <v>0</v>
      </c>
      <c r="AC195" s="287">
        <v>0</v>
      </c>
      <c r="AD195" s="287">
        <v>0</v>
      </c>
    </row>
    <row r="196" spans="1:30" x14ac:dyDescent="0.15">
      <c r="A196" s="287">
        <v>3213</v>
      </c>
      <c r="B196" s="287" t="s">
        <v>656</v>
      </c>
      <c r="C196" s="287">
        <v>388448.35000000003</v>
      </c>
      <c r="D196" s="287">
        <v>0</v>
      </c>
      <c r="E196" s="287">
        <v>0</v>
      </c>
      <c r="F196" s="287">
        <v>0</v>
      </c>
      <c r="G196" s="287">
        <v>0</v>
      </c>
      <c r="H196" s="287">
        <v>0</v>
      </c>
      <c r="I196" s="287">
        <v>0</v>
      </c>
      <c r="J196" s="287">
        <v>0</v>
      </c>
      <c r="K196" s="287">
        <v>3924.13</v>
      </c>
      <c r="L196" s="287">
        <v>0</v>
      </c>
      <c r="M196" s="287">
        <v>0</v>
      </c>
      <c r="N196" s="287">
        <v>0</v>
      </c>
      <c r="O196" s="287">
        <v>0</v>
      </c>
      <c r="P196" s="287">
        <v>256.83</v>
      </c>
      <c r="Q196" s="287">
        <v>0</v>
      </c>
      <c r="R196" s="287">
        <v>0</v>
      </c>
      <c r="S196" s="287">
        <v>0</v>
      </c>
      <c r="T196" s="287">
        <v>0</v>
      </c>
      <c r="U196" s="287">
        <v>388448.35000000003</v>
      </c>
      <c r="V196" s="287">
        <v>0</v>
      </c>
      <c r="W196" s="287">
        <v>0</v>
      </c>
      <c r="X196" s="287">
        <v>0</v>
      </c>
      <c r="Y196" s="287">
        <v>0</v>
      </c>
      <c r="Z196" s="287">
        <v>3924.13</v>
      </c>
      <c r="AA196" s="287">
        <v>0</v>
      </c>
      <c r="AB196" s="287">
        <v>256.83</v>
      </c>
      <c r="AC196" s="287">
        <v>0</v>
      </c>
      <c r="AD196" s="287">
        <v>0</v>
      </c>
    </row>
    <row r="197" spans="1:30" x14ac:dyDescent="0.15">
      <c r="A197" s="287">
        <v>3220</v>
      </c>
      <c r="B197" s="287" t="s">
        <v>657</v>
      </c>
      <c r="C197" s="287">
        <v>1707155.56</v>
      </c>
      <c r="D197" s="287">
        <v>0</v>
      </c>
      <c r="E197" s="287">
        <v>0</v>
      </c>
      <c r="F197" s="287">
        <v>0</v>
      </c>
      <c r="G197" s="287">
        <v>0</v>
      </c>
      <c r="H197" s="287">
        <v>0</v>
      </c>
      <c r="I197" s="287">
        <v>0</v>
      </c>
      <c r="J197" s="287">
        <v>0</v>
      </c>
      <c r="K197" s="287">
        <v>0</v>
      </c>
      <c r="L197" s="287">
        <v>0</v>
      </c>
      <c r="M197" s="287">
        <v>0</v>
      </c>
      <c r="N197" s="287">
        <v>0</v>
      </c>
      <c r="O197" s="287">
        <v>0</v>
      </c>
      <c r="P197" s="287">
        <v>0</v>
      </c>
      <c r="Q197" s="287">
        <v>0</v>
      </c>
      <c r="R197" s="287">
        <v>0</v>
      </c>
      <c r="S197" s="287">
        <v>0</v>
      </c>
      <c r="T197" s="287">
        <v>0</v>
      </c>
      <c r="U197" s="287">
        <v>1705655.56</v>
      </c>
      <c r="V197" s="287">
        <v>1500</v>
      </c>
      <c r="W197" s="287">
        <v>0</v>
      </c>
      <c r="X197" s="287">
        <v>0</v>
      </c>
      <c r="Y197" s="287">
        <v>0</v>
      </c>
      <c r="Z197" s="287">
        <v>0</v>
      </c>
      <c r="AA197" s="287">
        <v>0</v>
      </c>
      <c r="AB197" s="287">
        <v>0</v>
      </c>
      <c r="AC197" s="287">
        <v>0</v>
      </c>
      <c r="AD197" s="287">
        <v>0</v>
      </c>
    </row>
    <row r="198" spans="1:30" x14ac:dyDescent="0.15">
      <c r="A198" s="287">
        <v>3269</v>
      </c>
      <c r="B198" s="287" t="s">
        <v>658</v>
      </c>
      <c r="C198" s="287">
        <v>49371814.270000003</v>
      </c>
      <c r="D198" s="287">
        <v>0</v>
      </c>
      <c r="E198" s="287">
        <v>0</v>
      </c>
      <c r="F198" s="287">
        <v>0</v>
      </c>
      <c r="G198" s="287">
        <v>0</v>
      </c>
      <c r="H198" s="287">
        <v>0</v>
      </c>
      <c r="I198" s="287">
        <v>10246.41</v>
      </c>
      <c r="J198" s="287">
        <v>0</v>
      </c>
      <c r="K198" s="287">
        <v>224302.24</v>
      </c>
      <c r="L198" s="287">
        <v>54974.51</v>
      </c>
      <c r="M198" s="287">
        <v>0</v>
      </c>
      <c r="N198" s="287">
        <v>0</v>
      </c>
      <c r="O198" s="287">
        <v>0</v>
      </c>
      <c r="P198" s="287">
        <v>0</v>
      </c>
      <c r="Q198" s="287">
        <v>0</v>
      </c>
      <c r="R198" s="287">
        <v>0</v>
      </c>
      <c r="S198" s="287">
        <v>10246.41</v>
      </c>
      <c r="T198" s="287">
        <v>0</v>
      </c>
      <c r="U198" s="287">
        <v>49371814.270000003</v>
      </c>
      <c r="V198" s="287">
        <v>0</v>
      </c>
      <c r="W198" s="287">
        <v>0</v>
      </c>
      <c r="X198" s="287">
        <v>0</v>
      </c>
      <c r="Y198" s="287">
        <v>0</v>
      </c>
      <c r="Z198" s="287">
        <v>279276.75</v>
      </c>
      <c r="AA198" s="287">
        <v>0</v>
      </c>
      <c r="AB198" s="287">
        <v>0</v>
      </c>
      <c r="AC198" s="287">
        <v>0</v>
      </c>
      <c r="AD198" s="287">
        <v>0</v>
      </c>
    </row>
    <row r="199" spans="1:30" x14ac:dyDescent="0.15">
      <c r="A199" s="287">
        <v>3276</v>
      </c>
      <c r="B199" s="287" t="s">
        <v>659</v>
      </c>
      <c r="C199" s="287">
        <v>426531.31</v>
      </c>
      <c r="D199" s="287">
        <v>0</v>
      </c>
      <c r="E199" s="287">
        <v>0</v>
      </c>
      <c r="F199" s="287">
        <v>0</v>
      </c>
      <c r="G199" s="287">
        <v>0</v>
      </c>
      <c r="H199" s="287">
        <v>0</v>
      </c>
      <c r="I199" s="287">
        <v>0</v>
      </c>
      <c r="J199" s="287">
        <v>0</v>
      </c>
      <c r="K199" s="287">
        <v>0</v>
      </c>
      <c r="L199" s="287">
        <v>0</v>
      </c>
      <c r="M199" s="287">
        <v>0</v>
      </c>
      <c r="N199" s="287">
        <v>0</v>
      </c>
      <c r="O199" s="287">
        <v>0</v>
      </c>
      <c r="P199" s="287">
        <v>0</v>
      </c>
      <c r="Q199" s="287">
        <v>0</v>
      </c>
      <c r="R199" s="287">
        <v>0</v>
      </c>
      <c r="S199" s="287">
        <v>0</v>
      </c>
      <c r="T199" s="287">
        <v>0</v>
      </c>
      <c r="U199" s="287">
        <v>426531.31</v>
      </c>
      <c r="V199" s="287">
        <v>0</v>
      </c>
      <c r="W199" s="287">
        <v>0</v>
      </c>
      <c r="X199" s="287">
        <v>0</v>
      </c>
      <c r="Y199" s="287">
        <v>0</v>
      </c>
      <c r="Z199" s="287">
        <v>0</v>
      </c>
      <c r="AA199" s="287">
        <v>0</v>
      </c>
      <c r="AB199" s="287">
        <v>0</v>
      </c>
      <c r="AC199" s="287">
        <v>0</v>
      </c>
      <c r="AD199" s="287">
        <v>0</v>
      </c>
    </row>
    <row r="200" spans="1:30" x14ac:dyDescent="0.15">
      <c r="A200" s="287">
        <v>3290</v>
      </c>
      <c r="B200" s="287" t="s">
        <v>660</v>
      </c>
      <c r="C200" s="287">
        <v>7132879.1900000004</v>
      </c>
      <c r="D200" s="287">
        <v>0</v>
      </c>
      <c r="E200" s="287">
        <v>0</v>
      </c>
      <c r="F200" s="287">
        <v>0</v>
      </c>
      <c r="G200" s="287">
        <v>0</v>
      </c>
      <c r="H200" s="287">
        <v>0</v>
      </c>
      <c r="I200" s="287">
        <v>0</v>
      </c>
      <c r="J200" s="287">
        <v>0</v>
      </c>
      <c r="K200" s="287">
        <v>0</v>
      </c>
      <c r="L200" s="287">
        <v>0</v>
      </c>
      <c r="M200" s="287">
        <v>0</v>
      </c>
      <c r="N200" s="287">
        <v>0</v>
      </c>
      <c r="O200" s="287">
        <v>0</v>
      </c>
      <c r="P200" s="287">
        <v>0</v>
      </c>
      <c r="Q200" s="287">
        <v>0</v>
      </c>
      <c r="R200" s="287">
        <v>0</v>
      </c>
      <c r="S200" s="287">
        <v>0</v>
      </c>
      <c r="T200" s="287">
        <v>0</v>
      </c>
      <c r="U200" s="287">
        <v>6359001.3799999999</v>
      </c>
      <c r="V200" s="287">
        <v>773877.81</v>
      </c>
      <c r="W200" s="287">
        <v>0</v>
      </c>
      <c r="X200" s="287">
        <v>0</v>
      </c>
      <c r="Y200" s="287">
        <v>0</v>
      </c>
      <c r="Z200" s="287">
        <v>0</v>
      </c>
      <c r="AA200" s="287">
        <v>0</v>
      </c>
      <c r="AB200" s="287">
        <v>0</v>
      </c>
      <c r="AC200" s="287">
        <v>0</v>
      </c>
      <c r="AD200" s="287">
        <v>0</v>
      </c>
    </row>
    <row r="201" spans="1:30" x14ac:dyDescent="0.15">
      <c r="A201" s="287">
        <v>3297</v>
      </c>
      <c r="B201" s="287" t="s">
        <v>661</v>
      </c>
      <c r="C201" s="287">
        <v>1315479.73</v>
      </c>
      <c r="D201" s="287">
        <v>0</v>
      </c>
      <c r="E201" s="287">
        <v>0</v>
      </c>
      <c r="F201" s="287">
        <v>0</v>
      </c>
      <c r="G201" s="287">
        <v>0</v>
      </c>
      <c r="H201" s="287">
        <v>0</v>
      </c>
      <c r="I201" s="287">
        <v>0</v>
      </c>
      <c r="J201" s="287">
        <v>0</v>
      </c>
      <c r="K201" s="287">
        <v>0</v>
      </c>
      <c r="L201" s="287">
        <v>0</v>
      </c>
      <c r="M201" s="287">
        <v>0</v>
      </c>
      <c r="N201" s="287">
        <v>0</v>
      </c>
      <c r="O201" s="287">
        <v>0</v>
      </c>
      <c r="P201" s="287">
        <v>0</v>
      </c>
      <c r="Q201" s="287">
        <v>0</v>
      </c>
      <c r="R201" s="287">
        <v>0</v>
      </c>
      <c r="S201" s="287">
        <v>0</v>
      </c>
      <c r="T201" s="287">
        <v>0</v>
      </c>
      <c r="U201" s="287">
        <v>1280109.46</v>
      </c>
      <c r="V201" s="287">
        <v>0</v>
      </c>
      <c r="W201" s="287">
        <v>0</v>
      </c>
      <c r="X201" s="287">
        <v>35370.270000000004</v>
      </c>
      <c r="Y201" s="287">
        <v>0</v>
      </c>
      <c r="Z201" s="287">
        <v>0</v>
      </c>
      <c r="AA201" s="287">
        <v>0</v>
      </c>
      <c r="AB201" s="287">
        <v>0</v>
      </c>
      <c r="AC201" s="287">
        <v>0</v>
      </c>
      <c r="AD201" s="287">
        <v>0</v>
      </c>
    </row>
    <row r="202" spans="1:30" x14ac:dyDescent="0.15">
      <c r="A202" s="287">
        <v>1897</v>
      </c>
      <c r="B202" s="287" t="s">
        <v>575</v>
      </c>
      <c r="C202" s="287">
        <v>838205.48</v>
      </c>
      <c r="D202" s="287">
        <v>0</v>
      </c>
      <c r="E202" s="287">
        <v>0</v>
      </c>
      <c r="F202" s="287">
        <v>0</v>
      </c>
      <c r="G202" s="287">
        <v>0</v>
      </c>
      <c r="H202" s="287">
        <v>0</v>
      </c>
      <c r="I202" s="287">
        <v>0</v>
      </c>
      <c r="J202" s="287">
        <v>0</v>
      </c>
      <c r="K202" s="287">
        <v>0</v>
      </c>
      <c r="L202" s="287">
        <v>0</v>
      </c>
      <c r="M202" s="287">
        <v>0</v>
      </c>
      <c r="N202" s="287">
        <v>0</v>
      </c>
      <c r="O202" s="287">
        <v>0</v>
      </c>
      <c r="P202" s="287">
        <v>0</v>
      </c>
      <c r="Q202" s="287">
        <v>0</v>
      </c>
      <c r="R202" s="287">
        <v>0</v>
      </c>
      <c r="S202" s="287">
        <v>0</v>
      </c>
      <c r="T202" s="287">
        <v>0</v>
      </c>
      <c r="U202" s="287">
        <v>830189.48</v>
      </c>
      <c r="V202" s="287">
        <v>3365.63</v>
      </c>
      <c r="W202" s="287">
        <v>0</v>
      </c>
      <c r="X202" s="287">
        <v>4650.37</v>
      </c>
      <c r="Y202" s="287">
        <v>0</v>
      </c>
      <c r="Z202" s="287">
        <v>0</v>
      </c>
      <c r="AA202" s="287">
        <v>0</v>
      </c>
      <c r="AB202" s="287">
        <v>0</v>
      </c>
      <c r="AC202" s="287">
        <v>0</v>
      </c>
      <c r="AD202" s="287">
        <v>0</v>
      </c>
    </row>
    <row r="203" spans="1:30" x14ac:dyDescent="0.15">
      <c r="A203" s="287">
        <v>3304</v>
      </c>
      <c r="B203" s="287" t="s">
        <v>662</v>
      </c>
      <c r="C203" s="287">
        <v>681505.58</v>
      </c>
      <c r="D203" s="287">
        <v>0</v>
      </c>
      <c r="E203" s="287">
        <v>0</v>
      </c>
      <c r="F203" s="287">
        <v>0</v>
      </c>
      <c r="G203" s="287">
        <v>0</v>
      </c>
      <c r="H203" s="287">
        <v>0</v>
      </c>
      <c r="I203" s="287">
        <v>0</v>
      </c>
      <c r="J203" s="287">
        <v>0</v>
      </c>
      <c r="K203" s="287">
        <v>0</v>
      </c>
      <c r="L203" s="287">
        <v>0</v>
      </c>
      <c r="M203" s="287">
        <v>0</v>
      </c>
      <c r="N203" s="287">
        <v>0</v>
      </c>
      <c r="O203" s="287">
        <v>0</v>
      </c>
      <c r="P203" s="287">
        <v>0</v>
      </c>
      <c r="Q203" s="287">
        <v>0</v>
      </c>
      <c r="R203" s="287">
        <v>0</v>
      </c>
      <c r="S203" s="287">
        <v>0</v>
      </c>
      <c r="T203" s="287">
        <v>0</v>
      </c>
      <c r="U203" s="287">
        <v>681505.58</v>
      </c>
      <c r="V203" s="287">
        <v>0</v>
      </c>
      <c r="W203" s="287">
        <v>0</v>
      </c>
      <c r="X203" s="287">
        <v>0</v>
      </c>
      <c r="Y203" s="287">
        <v>0</v>
      </c>
      <c r="Z203" s="287">
        <v>0</v>
      </c>
      <c r="AA203" s="287">
        <v>0</v>
      </c>
      <c r="AB203" s="287">
        <v>0</v>
      </c>
      <c r="AC203" s="287">
        <v>0</v>
      </c>
      <c r="AD203" s="287">
        <v>0</v>
      </c>
    </row>
    <row r="204" spans="1:30" x14ac:dyDescent="0.15">
      <c r="A204" s="287">
        <v>3311</v>
      </c>
      <c r="B204" s="287" t="s">
        <v>663</v>
      </c>
      <c r="C204" s="287">
        <v>2593784.6800000002</v>
      </c>
      <c r="D204" s="287">
        <v>0</v>
      </c>
      <c r="E204" s="287">
        <v>0</v>
      </c>
      <c r="F204" s="287">
        <v>0</v>
      </c>
      <c r="G204" s="287">
        <v>0</v>
      </c>
      <c r="H204" s="287">
        <v>0</v>
      </c>
      <c r="I204" s="287">
        <v>0</v>
      </c>
      <c r="J204" s="287">
        <v>0</v>
      </c>
      <c r="K204" s="287">
        <v>0</v>
      </c>
      <c r="L204" s="287">
        <v>0</v>
      </c>
      <c r="M204" s="287">
        <v>0</v>
      </c>
      <c r="N204" s="287">
        <v>0</v>
      </c>
      <c r="O204" s="287">
        <v>0</v>
      </c>
      <c r="P204" s="287">
        <v>0</v>
      </c>
      <c r="Q204" s="287">
        <v>0</v>
      </c>
      <c r="R204" s="287">
        <v>0</v>
      </c>
      <c r="S204" s="287">
        <v>0</v>
      </c>
      <c r="T204" s="287">
        <v>0</v>
      </c>
      <c r="U204" s="287">
        <v>2593784.6800000002</v>
      </c>
      <c r="V204" s="287">
        <v>0</v>
      </c>
      <c r="W204" s="287">
        <v>0</v>
      </c>
      <c r="X204" s="287">
        <v>0</v>
      </c>
      <c r="Y204" s="287">
        <v>0</v>
      </c>
      <c r="Z204" s="287">
        <v>0</v>
      </c>
      <c r="AA204" s="287">
        <v>0</v>
      </c>
      <c r="AB204" s="287">
        <v>0</v>
      </c>
      <c r="AC204" s="287">
        <v>0</v>
      </c>
      <c r="AD204" s="287">
        <v>0</v>
      </c>
    </row>
    <row r="205" spans="1:30" x14ac:dyDescent="0.15">
      <c r="A205" s="287">
        <v>3318</v>
      </c>
      <c r="B205" s="287" t="s">
        <v>664</v>
      </c>
      <c r="C205" s="287">
        <v>605050.4</v>
      </c>
      <c r="D205" s="287">
        <v>0</v>
      </c>
      <c r="E205" s="287">
        <v>0</v>
      </c>
      <c r="F205" s="287">
        <v>0</v>
      </c>
      <c r="G205" s="287">
        <v>0</v>
      </c>
      <c r="H205" s="287">
        <v>0</v>
      </c>
      <c r="I205" s="287">
        <v>0</v>
      </c>
      <c r="J205" s="287">
        <v>0</v>
      </c>
      <c r="K205" s="287">
        <v>0</v>
      </c>
      <c r="L205" s="287">
        <v>0</v>
      </c>
      <c r="M205" s="287">
        <v>0</v>
      </c>
      <c r="N205" s="287">
        <v>0</v>
      </c>
      <c r="O205" s="287">
        <v>0</v>
      </c>
      <c r="P205" s="287">
        <v>0</v>
      </c>
      <c r="Q205" s="287">
        <v>0</v>
      </c>
      <c r="R205" s="287">
        <v>0</v>
      </c>
      <c r="S205" s="287">
        <v>0</v>
      </c>
      <c r="T205" s="287">
        <v>0</v>
      </c>
      <c r="U205" s="287">
        <v>464429.4</v>
      </c>
      <c r="V205" s="287">
        <v>135621</v>
      </c>
      <c r="W205" s="287">
        <v>5000</v>
      </c>
      <c r="X205" s="287">
        <v>0</v>
      </c>
      <c r="Y205" s="287">
        <v>0</v>
      </c>
      <c r="Z205" s="287">
        <v>0</v>
      </c>
      <c r="AA205" s="287">
        <v>0</v>
      </c>
      <c r="AB205" s="287">
        <v>0</v>
      </c>
      <c r="AC205" s="287">
        <v>0</v>
      </c>
      <c r="AD205" s="287">
        <v>0</v>
      </c>
    </row>
    <row r="206" spans="1:30" x14ac:dyDescent="0.15">
      <c r="A206" s="287">
        <v>3325</v>
      </c>
      <c r="B206" s="287" t="s">
        <v>665</v>
      </c>
      <c r="C206" s="287">
        <v>841694.48</v>
      </c>
      <c r="D206" s="287">
        <v>0</v>
      </c>
      <c r="E206" s="287">
        <v>0</v>
      </c>
      <c r="F206" s="287">
        <v>0</v>
      </c>
      <c r="G206" s="287">
        <v>0</v>
      </c>
      <c r="H206" s="287">
        <v>0</v>
      </c>
      <c r="I206" s="287">
        <v>0</v>
      </c>
      <c r="J206" s="287">
        <v>0</v>
      </c>
      <c r="K206" s="287">
        <v>0</v>
      </c>
      <c r="L206" s="287">
        <v>0</v>
      </c>
      <c r="M206" s="287">
        <v>0</v>
      </c>
      <c r="N206" s="287">
        <v>0</v>
      </c>
      <c r="O206" s="287">
        <v>0</v>
      </c>
      <c r="P206" s="287">
        <v>0</v>
      </c>
      <c r="Q206" s="287">
        <v>0</v>
      </c>
      <c r="R206" s="287">
        <v>0</v>
      </c>
      <c r="S206" s="287">
        <v>0</v>
      </c>
      <c r="T206" s="287">
        <v>0</v>
      </c>
      <c r="U206" s="287">
        <v>441694.48</v>
      </c>
      <c r="V206" s="287">
        <v>0</v>
      </c>
      <c r="W206" s="287">
        <v>400000</v>
      </c>
      <c r="X206" s="287">
        <v>0</v>
      </c>
      <c r="Y206" s="287">
        <v>0</v>
      </c>
      <c r="Z206" s="287">
        <v>0</v>
      </c>
      <c r="AA206" s="287">
        <v>0</v>
      </c>
      <c r="AB206" s="287">
        <v>0</v>
      </c>
      <c r="AC206" s="287">
        <v>0</v>
      </c>
      <c r="AD206" s="287">
        <v>0</v>
      </c>
    </row>
    <row r="207" spans="1:30" x14ac:dyDescent="0.15">
      <c r="A207" s="287">
        <v>3332</v>
      </c>
      <c r="B207" s="287" t="s">
        <v>666</v>
      </c>
      <c r="C207" s="287">
        <v>973488.84</v>
      </c>
      <c r="D207" s="287">
        <v>0</v>
      </c>
      <c r="E207" s="287">
        <v>0</v>
      </c>
      <c r="F207" s="287">
        <v>0</v>
      </c>
      <c r="G207" s="287">
        <v>0</v>
      </c>
      <c r="H207" s="287">
        <v>0</v>
      </c>
      <c r="I207" s="287">
        <v>0</v>
      </c>
      <c r="J207" s="287">
        <v>0</v>
      </c>
      <c r="K207" s="287">
        <v>0</v>
      </c>
      <c r="L207" s="287">
        <v>0</v>
      </c>
      <c r="M207" s="287">
        <v>0</v>
      </c>
      <c r="N207" s="287">
        <v>0</v>
      </c>
      <c r="O207" s="287">
        <v>0</v>
      </c>
      <c r="P207" s="287">
        <v>0</v>
      </c>
      <c r="Q207" s="287">
        <v>0</v>
      </c>
      <c r="R207" s="287">
        <v>0</v>
      </c>
      <c r="S207" s="287">
        <v>0</v>
      </c>
      <c r="T207" s="287">
        <v>0</v>
      </c>
      <c r="U207" s="287">
        <v>906503.95000000007</v>
      </c>
      <c r="V207" s="287">
        <v>0</v>
      </c>
      <c r="W207" s="287">
        <v>0</v>
      </c>
      <c r="X207" s="287">
        <v>66984.89</v>
      </c>
      <c r="Y207" s="287">
        <v>0</v>
      </c>
      <c r="Z207" s="287">
        <v>0</v>
      </c>
      <c r="AA207" s="287">
        <v>0</v>
      </c>
      <c r="AB207" s="287">
        <v>0</v>
      </c>
      <c r="AC207" s="287">
        <v>0</v>
      </c>
      <c r="AD207" s="287">
        <v>0</v>
      </c>
    </row>
    <row r="208" spans="1:30" x14ac:dyDescent="0.15">
      <c r="A208" s="287">
        <v>3339</v>
      </c>
      <c r="B208" s="287" t="s">
        <v>667</v>
      </c>
      <c r="C208" s="287">
        <v>4611333.59</v>
      </c>
      <c r="D208" s="287">
        <v>0</v>
      </c>
      <c r="E208" s="287">
        <v>0</v>
      </c>
      <c r="F208" s="287">
        <v>0</v>
      </c>
      <c r="G208" s="287">
        <v>0</v>
      </c>
      <c r="H208" s="287">
        <v>0</v>
      </c>
      <c r="I208" s="287">
        <v>0</v>
      </c>
      <c r="J208" s="287">
        <v>0</v>
      </c>
      <c r="K208" s="287">
        <v>0</v>
      </c>
      <c r="L208" s="287">
        <v>0</v>
      </c>
      <c r="M208" s="287">
        <v>0</v>
      </c>
      <c r="N208" s="287">
        <v>0</v>
      </c>
      <c r="O208" s="287">
        <v>0</v>
      </c>
      <c r="P208" s="287">
        <v>0</v>
      </c>
      <c r="Q208" s="287">
        <v>0</v>
      </c>
      <c r="R208" s="287">
        <v>0</v>
      </c>
      <c r="S208" s="287">
        <v>0</v>
      </c>
      <c r="T208" s="287">
        <v>0</v>
      </c>
      <c r="U208" s="287">
        <v>4306766.66</v>
      </c>
      <c r="V208" s="287">
        <v>63823.82</v>
      </c>
      <c r="W208" s="287">
        <v>235000</v>
      </c>
      <c r="X208" s="287">
        <v>5743.11</v>
      </c>
      <c r="Y208" s="287">
        <v>0</v>
      </c>
      <c r="Z208" s="287">
        <v>0</v>
      </c>
      <c r="AA208" s="287">
        <v>0</v>
      </c>
      <c r="AB208" s="287">
        <v>0</v>
      </c>
      <c r="AC208" s="287">
        <v>0</v>
      </c>
      <c r="AD208" s="287">
        <v>0</v>
      </c>
    </row>
    <row r="209" spans="1:30" x14ac:dyDescent="0.15">
      <c r="A209" s="287">
        <v>3360</v>
      </c>
      <c r="B209" s="287" t="s">
        <v>668</v>
      </c>
      <c r="C209" s="287">
        <v>1479211.35</v>
      </c>
      <c r="D209" s="287">
        <v>0</v>
      </c>
      <c r="E209" s="287">
        <v>0</v>
      </c>
      <c r="F209" s="287">
        <v>0</v>
      </c>
      <c r="G209" s="287">
        <v>0</v>
      </c>
      <c r="H209" s="287">
        <v>0</v>
      </c>
      <c r="I209" s="287">
        <v>0</v>
      </c>
      <c r="J209" s="287">
        <v>0</v>
      </c>
      <c r="K209" s="287">
        <v>10349.550000000001</v>
      </c>
      <c r="L209" s="287">
        <v>0</v>
      </c>
      <c r="M209" s="287">
        <v>0</v>
      </c>
      <c r="N209" s="287">
        <v>0</v>
      </c>
      <c r="O209" s="287">
        <v>0</v>
      </c>
      <c r="P209" s="287">
        <v>0</v>
      </c>
      <c r="Q209" s="287">
        <v>0</v>
      </c>
      <c r="R209" s="287">
        <v>0</v>
      </c>
      <c r="S209" s="287">
        <v>0</v>
      </c>
      <c r="T209" s="287">
        <v>0</v>
      </c>
      <c r="U209" s="287">
        <v>1381443.58</v>
      </c>
      <c r="V209" s="287">
        <v>57000</v>
      </c>
      <c r="W209" s="287">
        <v>0</v>
      </c>
      <c r="X209" s="287">
        <v>40767.770000000004</v>
      </c>
      <c r="Y209" s="287">
        <v>0</v>
      </c>
      <c r="Z209" s="287">
        <v>10349.550000000001</v>
      </c>
      <c r="AA209" s="287">
        <v>0</v>
      </c>
      <c r="AB209" s="287">
        <v>0</v>
      </c>
      <c r="AC209" s="287">
        <v>0</v>
      </c>
      <c r="AD209" s="287">
        <v>0</v>
      </c>
    </row>
    <row r="210" spans="1:30" x14ac:dyDescent="0.15">
      <c r="A210" s="287">
        <v>3367</v>
      </c>
      <c r="B210" s="287" t="s">
        <v>669</v>
      </c>
      <c r="C210" s="287">
        <v>1032466.01</v>
      </c>
      <c r="D210" s="287">
        <v>0</v>
      </c>
      <c r="E210" s="287">
        <v>0</v>
      </c>
      <c r="F210" s="287">
        <v>0</v>
      </c>
      <c r="G210" s="287">
        <v>0</v>
      </c>
      <c r="H210" s="287">
        <v>0</v>
      </c>
      <c r="I210" s="287">
        <v>0</v>
      </c>
      <c r="J210" s="287">
        <v>0</v>
      </c>
      <c r="K210" s="287">
        <v>9065.4500000000007</v>
      </c>
      <c r="L210" s="287">
        <v>0</v>
      </c>
      <c r="M210" s="287">
        <v>0</v>
      </c>
      <c r="N210" s="287">
        <v>0</v>
      </c>
      <c r="O210" s="287">
        <v>241459.23</v>
      </c>
      <c r="P210" s="287">
        <v>0</v>
      </c>
      <c r="Q210" s="287">
        <v>0</v>
      </c>
      <c r="R210" s="287">
        <v>0</v>
      </c>
      <c r="S210" s="287">
        <v>0</v>
      </c>
      <c r="T210" s="287">
        <v>0</v>
      </c>
      <c r="U210" s="287">
        <v>1032466.01</v>
      </c>
      <c r="V210" s="287">
        <v>0</v>
      </c>
      <c r="W210" s="287">
        <v>0</v>
      </c>
      <c r="X210" s="287">
        <v>0</v>
      </c>
      <c r="Y210" s="287">
        <v>0</v>
      </c>
      <c r="Z210" s="287">
        <v>9065.4500000000007</v>
      </c>
      <c r="AA210" s="287">
        <v>241459.23</v>
      </c>
      <c r="AB210" s="287">
        <v>0</v>
      </c>
      <c r="AC210" s="287">
        <v>0</v>
      </c>
      <c r="AD210" s="287">
        <v>0</v>
      </c>
    </row>
    <row r="211" spans="1:30" x14ac:dyDescent="0.15">
      <c r="A211" s="287">
        <v>3381</v>
      </c>
      <c r="B211" s="287" t="s">
        <v>670</v>
      </c>
      <c r="C211" s="287">
        <v>3445842.14</v>
      </c>
      <c r="D211" s="287">
        <v>0</v>
      </c>
      <c r="E211" s="287">
        <v>0</v>
      </c>
      <c r="F211" s="287">
        <v>0</v>
      </c>
      <c r="G211" s="287">
        <v>0</v>
      </c>
      <c r="H211" s="287">
        <v>0</v>
      </c>
      <c r="I211" s="287">
        <v>0</v>
      </c>
      <c r="J211" s="287">
        <v>0</v>
      </c>
      <c r="K211" s="287">
        <v>0</v>
      </c>
      <c r="L211" s="287">
        <v>0</v>
      </c>
      <c r="M211" s="287">
        <v>0</v>
      </c>
      <c r="N211" s="287">
        <v>0</v>
      </c>
      <c r="O211" s="287">
        <v>0</v>
      </c>
      <c r="P211" s="287">
        <v>0</v>
      </c>
      <c r="Q211" s="287">
        <v>0</v>
      </c>
      <c r="R211" s="287">
        <v>0</v>
      </c>
      <c r="S211" s="287">
        <v>0</v>
      </c>
      <c r="T211" s="287">
        <v>0</v>
      </c>
      <c r="U211" s="287">
        <v>3445842.14</v>
      </c>
      <c r="V211" s="287">
        <v>0</v>
      </c>
      <c r="W211" s="287">
        <v>0</v>
      </c>
      <c r="X211" s="287">
        <v>0</v>
      </c>
      <c r="Y211" s="287">
        <v>0</v>
      </c>
      <c r="Z211" s="287">
        <v>0</v>
      </c>
      <c r="AA211" s="287">
        <v>0</v>
      </c>
      <c r="AB211" s="287">
        <v>0</v>
      </c>
      <c r="AC211" s="287">
        <v>0</v>
      </c>
      <c r="AD211" s="287">
        <v>0</v>
      </c>
    </row>
    <row r="212" spans="1:30" x14ac:dyDescent="0.15">
      <c r="A212" s="287">
        <v>3409</v>
      </c>
      <c r="B212" s="287" t="s">
        <v>671</v>
      </c>
      <c r="C212" s="287">
        <v>3850128.15</v>
      </c>
      <c r="D212" s="287">
        <v>0</v>
      </c>
      <c r="E212" s="287">
        <v>0</v>
      </c>
      <c r="F212" s="287">
        <v>0</v>
      </c>
      <c r="G212" s="287">
        <v>0</v>
      </c>
      <c r="H212" s="287">
        <v>0</v>
      </c>
      <c r="I212" s="287">
        <v>0</v>
      </c>
      <c r="J212" s="287">
        <v>0</v>
      </c>
      <c r="K212" s="287">
        <v>0</v>
      </c>
      <c r="L212" s="287">
        <v>0</v>
      </c>
      <c r="M212" s="287">
        <v>0</v>
      </c>
      <c r="N212" s="287">
        <v>0</v>
      </c>
      <c r="O212" s="287">
        <v>0</v>
      </c>
      <c r="P212" s="287">
        <v>0</v>
      </c>
      <c r="Q212" s="287">
        <v>0</v>
      </c>
      <c r="R212" s="287">
        <v>0</v>
      </c>
      <c r="S212" s="287">
        <v>0</v>
      </c>
      <c r="T212" s="287">
        <v>0</v>
      </c>
      <c r="U212" s="287">
        <v>2472006.52</v>
      </c>
      <c r="V212" s="287">
        <v>0</v>
      </c>
      <c r="W212" s="287">
        <v>0</v>
      </c>
      <c r="X212" s="287">
        <v>0</v>
      </c>
      <c r="Y212" s="287">
        <v>1378121.6300000001</v>
      </c>
      <c r="Z212" s="287">
        <v>0</v>
      </c>
      <c r="AA212" s="287">
        <v>0</v>
      </c>
      <c r="AB212" s="287">
        <v>0</v>
      </c>
      <c r="AC212" s="287">
        <v>0</v>
      </c>
      <c r="AD212" s="287">
        <v>0</v>
      </c>
    </row>
    <row r="213" spans="1:30" x14ac:dyDescent="0.15">
      <c r="A213" s="287">
        <v>3427</v>
      </c>
      <c r="B213" s="287" t="s">
        <v>672</v>
      </c>
      <c r="C213" s="287">
        <v>408750.78</v>
      </c>
      <c r="D213" s="287">
        <v>0</v>
      </c>
      <c r="E213" s="287">
        <v>0</v>
      </c>
      <c r="F213" s="287">
        <v>21775.18</v>
      </c>
      <c r="G213" s="287">
        <v>0</v>
      </c>
      <c r="H213" s="287">
        <v>0</v>
      </c>
      <c r="I213" s="287">
        <v>0</v>
      </c>
      <c r="J213" s="287">
        <v>0</v>
      </c>
      <c r="K213" s="287">
        <v>0</v>
      </c>
      <c r="L213" s="287">
        <v>0</v>
      </c>
      <c r="M213" s="287">
        <v>0</v>
      </c>
      <c r="N213" s="287">
        <v>0</v>
      </c>
      <c r="O213" s="287">
        <v>0</v>
      </c>
      <c r="P213" s="287">
        <v>0</v>
      </c>
      <c r="Q213" s="287">
        <v>0</v>
      </c>
      <c r="R213" s="287">
        <v>0</v>
      </c>
      <c r="S213" s="287">
        <v>0</v>
      </c>
      <c r="T213" s="287">
        <v>0</v>
      </c>
      <c r="U213" s="287">
        <v>392054.97000000003</v>
      </c>
      <c r="V213" s="287">
        <v>21775.18</v>
      </c>
      <c r="W213" s="287">
        <v>0</v>
      </c>
      <c r="X213" s="287">
        <v>16695.810000000001</v>
      </c>
      <c r="Y213" s="287">
        <v>0</v>
      </c>
      <c r="Z213" s="287">
        <v>0</v>
      </c>
      <c r="AA213" s="287">
        <v>0</v>
      </c>
      <c r="AB213" s="287">
        <v>0</v>
      </c>
      <c r="AC213" s="287">
        <v>0</v>
      </c>
      <c r="AD213" s="287">
        <v>0</v>
      </c>
    </row>
    <row r="214" spans="1:30" x14ac:dyDescent="0.15">
      <c r="A214" s="287">
        <v>3428</v>
      </c>
      <c r="B214" s="287" t="s">
        <v>673</v>
      </c>
      <c r="C214" s="287">
        <v>716662.28</v>
      </c>
      <c r="D214" s="287">
        <v>0</v>
      </c>
      <c r="E214" s="287">
        <v>0</v>
      </c>
      <c r="F214" s="287">
        <v>0</v>
      </c>
      <c r="G214" s="287">
        <v>0</v>
      </c>
      <c r="H214" s="287">
        <v>0</v>
      </c>
      <c r="I214" s="287">
        <v>0</v>
      </c>
      <c r="J214" s="287">
        <v>0</v>
      </c>
      <c r="K214" s="287">
        <v>0</v>
      </c>
      <c r="L214" s="287">
        <v>0</v>
      </c>
      <c r="M214" s="287">
        <v>0</v>
      </c>
      <c r="N214" s="287">
        <v>0</v>
      </c>
      <c r="O214" s="287">
        <v>0</v>
      </c>
      <c r="P214" s="287">
        <v>0</v>
      </c>
      <c r="Q214" s="287">
        <v>0</v>
      </c>
      <c r="R214" s="287">
        <v>0</v>
      </c>
      <c r="S214" s="287">
        <v>0</v>
      </c>
      <c r="T214" s="287">
        <v>0</v>
      </c>
      <c r="U214" s="287">
        <v>716662.28</v>
      </c>
      <c r="V214" s="287">
        <v>0</v>
      </c>
      <c r="W214" s="287">
        <v>0</v>
      </c>
      <c r="X214" s="287">
        <v>0</v>
      </c>
      <c r="Y214" s="287">
        <v>0</v>
      </c>
      <c r="Z214" s="287">
        <v>0</v>
      </c>
      <c r="AA214" s="287">
        <v>0</v>
      </c>
      <c r="AB214" s="287">
        <v>0</v>
      </c>
      <c r="AC214" s="287">
        <v>0</v>
      </c>
      <c r="AD214" s="287">
        <v>0</v>
      </c>
    </row>
    <row r="215" spans="1:30" x14ac:dyDescent="0.15">
      <c r="A215" s="287">
        <v>3430</v>
      </c>
      <c r="B215" s="287" t="s">
        <v>674</v>
      </c>
      <c r="C215" s="287">
        <v>4942994.3</v>
      </c>
      <c r="D215" s="287">
        <v>0</v>
      </c>
      <c r="E215" s="287">
        <v>0</v>
      </c>
      <c r="F215" s="287">
        <v>0</v>
      </c>
      <c r="G215" s="287">
        <v>0</v>
      </c>
      <c r="H215" s="287">
        <v>0</v>
      </c>
      <c r="I215" s="287">
        <v>0</v>
      </c>
      <c r="J215" s="287">
        <v>0</v>
      </c>
      <c r="K215" s="287">
        <v>0</v>
      </c>
      <c r="L215" s="287">
        <v>0</v>
      </c>
      <c r="M215" s="287">
        <v>0</v>
      </c>
      <c r="N215" s="287">
        <v>0</v>
      </c>
      <c r="O215" s="287">
        <v>0</v>
      </c>
      <c r="P215" s="287">
        <v>0</v>
      </c>
      <c r="Q215" s="287">
        <v>0</v>
      </c>
      <c r="R215" s="287">
        <v>0</v>
      </c>
      <c r="S215" s="287">
        <v>0</v>
      </c>
      <c r="T215" s="287">
        <v>0</v>
      </c>
      <c r="U215" s="287">
        <v>4942994.3</v>
      </c>
      <c r="V215" s="287">
        <v>0</v>
      </c>
      <c r="W215" s="287">
        <v>0</v>
      </c>
      <c r="X215" s="287">
        <v>0</v>
      </c>
      <c r="Y215" s="287">
        <v>0</v>
      </c>
      <c r="Z215" s="287">
        <v>0</v>
      </c>
      <c r="AA215" s="287">
        <v>0</v>
      </c>
      <c r="AB215" s="287">
        <v>0</v>
      </c>
      <c r="AC215" s="287">
        <v>0</v>
      </c>
      <c r="AD215" s="287">
        <v>0</v>
      </c>
    </row>
    <row r="216" spans="1:30" x14ac:dyDescent="0.15">
      <c r="A216" s="287">
        <v>3434</v>
      </c>
      <c r="B216" s="287" t="s">
        <v>675</v>
      </c>
      <c r="C216" s="287">
        <v>2323345.7200000002</v>
      </c>
      <c r="D216" s="287">
        <v>0</v>
      </c>
      <c r="E216" s="287">
        <v>0</v>
      </c>
      <c r="F216" s="287">
        <v>0</v>
      </c>
      <c r="G216" s="287">
        <v>0</v>
      </c>
      <c r="H216" s="287">
        <v>0</v>
      </c>
      <c r="I216" s="287">
        <v>0</v>
      </c>
      <c r="J216" s="287">
        <v>0</v>
      </c>
      <c r="K216" s="287">
        <v>0</v>
      </c>
      <c r="L216" s="287">
        <v>0</v>
      </c>
      <c r="M216" s="287">
        <v>0</v>
      </c>
      <c r="N216" s="287">
        <v>0</v>
      </c>
      <c r="O216" s="287">
        <v>0</v>
      </c>
      <c r="P216" s="287">
        <v>0</v>
      </c>
      <c r="Q216" s="287">
        <v>0</v>
      </c>
      <c r="R216" s="287">
        <v>0</v>
      </c>
      <c r="S216" s="287">
        <v>0</v>
      </c>
      <c r="T216" s="287">
        <v>0</v>
      </c>
      <c r="U216" s="287">
        <v>2134751.96</v>
      </c>
      <c r="V216" s="287">
        <v>24958.75</v>
      </c>
      <c r="W216" s="287">
        <v>0</v>
      </c>
      <c r="X216" s="287">
        <v>163635.01</v>
      </c>
      <c r="Y216" s="287">
        <v>0</v>
      </c>
      <c r="Z216" s="287">
        <v>0</v>
      </c>
      <c r="AA216" s="287">
        <v>0</v>
      </c>
      <c r="AB216" s="287">
        <v>0</v>
      </c>
      <c r="AC216" s="287">
        <v>0</v>
      </c>
      <c r="AD216" s="287">
        <v>0</v>
      </c>
    </row>
    <row r="217" spans="1:30" x14ac:dyDescent="0.15">
      <c r="A217" s="287">
        <v>3437</v>
      </c>
      <c r="B217" s="287" t="s">
        <v>676</v>
      </c>
      <c r="C217" s="287">
        <v>4609777.5599999996</v>
      </c>
      <c r="D217" s="287">
        <v>0</v>
      </c>
      <c r="E217" s="287">
        <v>0</v>
      </c>
      <c r="F217" s="287">
        <v>0</v>
      </c>
      <c r="G217" s="287">
        <v>0</v>
      </c>
      <c r="H217" s="287">
        <v>0</v>
      </c>
      <c r="I217" s="287">
        <v>0</v>
      </c>
      <c r="J217" s="287">
        <v>0</v>
      </c>
      <c r="K217" s="287">
        <v>0</v>
      </c>
      <c r="L217" s="287">
        <v>0</v>
      </c>
      <c r="M217" s="287">
        <v>0</v>
      </c>
      <c r="N217" s="287">
        <v>0</v>
      </c>
      <c r="O217" s="287">
        <v>0</v>
      </c>
      <c r="P217" s="287">
        <v>0</v>
      </c>
      <c r="Q217" s="287">
        <v>0</v>
      </c>
      <c r="R217" s="287">
        <v>0</v>
      </c>
      <c r="S217" s="287">
        <v>0</v>
      </c>
      <c r="T217" s="287">
        <v>0</v>
      </c>
      <c r="U217" s="287">
        <v>4609777.5599999996</v>
      </c>
      <c r="V217" s="287">
        <v>0</v>
      </c>
      <c r="W217" s="287">
        <v>0</v>
      </c>
      <c r="X217" s="287">
        <v>0</v>
      </c>
      <c r="Y217" s="287">
        <v>0</v>
      </c>
      <c r="Z217" s="287">
        <v>0</v>
      </c>
      <c r="AA217" s="287">
        <v>0</v>
      </c>
      <c r="AB217" s="287">
        <v>0</v>
      </c>
      <c r="AC217" s="287">
        <v>0</v>
      </c>
      <c r="AD217" s="287">
        <v>0</v>
      </c>
    </row>
    <row r="218" spans="1:30" x14ac:dyDescent="0.15">
      <c r="A218" s="287">
        <v>3444</v>
      </c>
      <c r="B218" s="287" t="s">
        <v>677</v>
      </c>
      <c r="C218" s="287">
        <v>3548548.06</v>
      </c>
      <c r="D218" s="287">
        <v>0</v>
      </c>
      <c r="E218" s="287">
        <v>0</v>
      </c>
      <c r="F218" s="287">
        <v>0</v>
      </c>
      <c r="G218" s="287">
        <v>16200</v>
      </c>
      <c r="H218" s="287">
        <v>0</v>
      </c>
      <c r="I218" s="287">
        <v>0</v>
      </c>
      <c r="J218" s="287">
        <v>0</v>
      </c>
      <c r="K218" s="287">
        <v>0</v>
      </c>
      <c r="L218" s="287">
        <v>0</v>
      </c>
      <c r="M218" s="287">
        <v>0</v>
      </c>
      <c r="N218" s="287">
        <v>0</v>
      </c>
      <c r="O218" s="287">
        <v>0</v>
      </c>
      <c r="P218" s="287">
        <v>0</v>
      </c>
      <c r="Q218" s="287">
        <v>0</v>
      </c>
      <c r="R218" s="287">
        <v>0</v>
      </c>
      <c r="S218" s="287">
        <v>0</v>
      </c>
      <c r="T218" s="287">
        <v>0</v>
      </c>
      <c r="U218" s="287">
        <v>3054111.06</v>
      </c>
      <c r="V218" s="287">
        <v>210637</v>
      </c>
      <c r="W218" s="287">
        <v>300000</v>
      </c>
      <c r="X218" s="287">
        <v>0</v>
      </c>
      <c r="Y218" s="287">
        <v>0</v>
      </c>
      <c r="Z218" s="287">
        <v>0</v>
      </c>
      <c r="AA218" s="287">
        <v>0</v>
      </c>
      <c r="AB218" s="287">
        <v>0</v>
      </c>
      <c r="AC218" s="287">
        <v>0</v>
      </c>
      <c r="AD218" s="287">
        <v>0</v>
      </c>
    </row>
    <row r="219" spans="1:30" x14ac:dyDescent="0.15">
      <c r="A219" s="287">
        <v>3479</v>
      </c>
      <c r="B219" s="287" t="s">
        <v>678</v>
      </c>
      <c r="C219" s="287">
        <v>4441701.12</v>
      </c>
      <c r="D219" s="287">
        <v>0</v>
      </c>
      <c r="E219" s="287">
        <v>0</v>
      </c>
      <c r="F219" s="287">
        <v>0</v>
      </c>
      <c r="G219" s="287">
        <v>0</v>
      </c>
      <c r="H219" s="287">
        <v>0</v>
      </c>
      <c r="I219" s="287">
        <v>0</v>
      </c>
      <c r="J219" s="287">
        <v>0</v>
      </c>
      <c r="K219" s="287">
        <v>0</v>
      </c>
      <c r="L219" s="287">
        <v>0</v>
      </c>
      <c r="M219" s="287">
        <v>0</v>
      </c>
      <c r="N219" s="287">
        <v>0</v>
      </c>
      <c r="O219" s="287">
        <v>0</v>
      </c>
      <c r="P219" s="287">
        <v>0</v>
      </c>
      <c r="Q219" s="287">
        <v>0</v>
      </c>
      <c r="R219" s="287">
        <v>0</v>
      </c>
      <c r="S219" s="287">
        <v>0</v>
      </c>
      <c r="T219" s="287">
        <v>0</v>
      </c>
      <c r="U219" s="287">
        <v>4416701.12</v>
      </c>
      <c r="V219" s="287">
        <v>0</v>
      </c>
      <c r="W219" s="287">
        <v>25000</v>
      </c>
      <c r="X219" s="287">
        <v>0</v>
      </c>
      <c r="Y219" s="287">
        <v>0</v>
      </c>
      <c r="Z219" s="287">
        <v>0</v>
      </c>
      <c r="AA219" s="287">
        <v>0</v>
      </c>
      <c r="AB219" s="287">
        <v>0</v>
      </c>
      <c r="AC219" s="287">
        <v>0</v>
      </c>
      <c r="AD219" s="287">
        <v>0</v>
      </c>
    </row>
    <row r="220" spans="1:30" x14ac:dyDescent="0.15">
      <c r="A220" s="287">
        <v>3484</v>
      </c>
      <c r="B220" s="287" t="s">
        <v>679</v>
      </c>
      <c r="C220" s="287">
        <v>161898.76</v>
      </c>
      <c r="D220" s="287">
        <v>0</v>
      </c>
      <c r="E220" s="287">
        <v>0</v>
      </c>
      <c r="F220" s="287">
        <v>0</v>
      </c>
      <c r="G220" s="287">
        <v>0</v>
      </c>
      <c r="H220" s="287">
        <v>0</v>
      </c>
      <c r="I220" s="287">
        <v>0</v>
      </c>
      <c r="J220" s="287">
        <v>0</v>
      </c>
      <c r="K220" s="287">
        <v>0</v>
      </c>
      <c r="L220" s="287">
        <v>0</v>
      </c>
      <c r="M220" s="287">
        <v>0</v>
      </c>
      <c r="N220" s="287">
        <v>0</v>
      </c>
      <c r="O220" s="287">
        <v>0</v>
      </c>
      <c r="P220" s="287">
        <v>0</v>
      </c>
      <c r="Q220" s="287">
        <v>0</v>
      </c>
      <c r="R220" s="287">
        <v>0</v>
      </c>
      <c r="S220" s="287">
        <v>0</v>
      </c>
      <c r="T220" s="287">
        <v>0</v>
      </c>
      <c r="U220" s="287">
        <v>161898.76</v>
      </c>
      <c r="V220" s="287">
        <v>0</v>
      </c>
      <c r="W220" s="287">
        <v>0</v>
      </c>
      <c r="X220" s="287">
        <v>0</v>
      </c>
      <c r="Y220" s="287">
        <v>0</v>
      </c>
      <c r="Z220" s="287">
        <v>0</v>
      </c>
      <c r="AA220" s="287">
        <v>0</v>
      </c>
      <c r="AB220" s="287">
        <v>0</v>
      </c>
      <c r="AC220" s="287">
        <v>0</v>
      </c>
      <c r="AD220" s="287">
        <v>0</v>
      </c>
    </row>
    <row r="221" spans="1:30" x14ac:dyDescent="0.15">
      <c r="A221" s="287">
        <v>3500</v>
      </c>
      <c r="B221" s="287" t="s">
        <v>680</v>
      </c>
      <c r="C221" s="287">
        <v>3375031.67</v>
      </c>
      <c r="D221" s="287">
        <v>0</v>
      </c>
      <c r="E221" s="287">
        <v>0</v>
      </c>
      <c r="F221" s="287">
        <v>0</v>
      </c>
      <c r="G221" s="287">
        <v>0</v>
      </c>
      <c r="H221" s="287">
        <v>0</v>
      </c>
      <c r="I221" s="287">
        <v>0</v>
      </c>
      <c r="J221" s="287">
        <v>0</v>
      </c>
      <c r="K221" s="287">
        <v>0</v>
      </c>
      <c r="L221" s="287">
        <v>0</v>
      </c>
      <c r="M221" s="287">
        <v>0</v>
      </c>
      <c r="N221" s="287">
        <v>0</v>
      </c>
      <c r="O221" s="287">
        <v>0</v>
      </c>
      <c r="P221" s="287">
        <v>0</v>
      </c>
      <c r="Q221" s="287">
        <v>0</v>
      </c>
      <c r="R221" s="287">
        <v>0</v>
      </c>
      <c r="S221" s="287">
        <v>0</v>
      </c>
      <c r="T221" s="287">
        <v>0</v>
      </c>
      <c r="U221" s="287">
        <v>3375031.67</v>
      </c>
      <c r="V221" s="287">
        <v>0</v>
      </c>
      <c r="W221" s="287">
        <v>0</v>
      </c>
      <c r="X221" s="287">
        <v>0</v>
      </c>
      <c r="Y221" s="287">
        <v>0</v>
      </c>
      <c r="Z221" s="287">
        <v>0</v>
      </c>
      <c r="AA221" s="287">
        <v>0</v>
      </c>
      <c r="AB221" s="287">
        <v>0</v>
      </c>
      <c r="AC221" s="287">
        <v>0</v>
      </c>
      <c r="AD221" s="287">
        <v>0</v>
      </c>
    </row>
    <row r="222" spans="1:30" x14ac:dyDescent="0.15">
      <c r="A222" s="287">
        <v>3528</v>
      </c>
      <c r="B222" s="287" t="s">
        <v>683</v>
      </c>
      <c r="C222" s="287">
        <v>977592.20000000007</v>
      </c>
      <c r="D222" s="287">
        <v>0</v>
      </c>
      <c r="E222" s="287">
        <v>0</v>
      </c>
      <c r="F222" s="287">
        <v>0</v>
      </c>
      <c r="G222" s="287">
        <v>0</v>
      </c>
      <c r="H222" s="287">
        <v>0</v>
      </c>
      <c r="I222" s="287">
        <v>0</v>
      </c>
      <c r="J222" s="287">
        <v>0</v>
      </c>
      <c r="K222" s="287">
        <v>0</v>
      </c>
      <c r="L222" s="287">
        <v>0</v>
      </c>
      <c r="M222" s="287">
        <v>0</v>
      </c>
      <c r="N222" s="287">
        <v>0</v>
      </c>
      <c r="O222" s="287">
        <v>0</v>
      </c>
      <c r="P222" s="287">
        <v>0</v>
      </c>
      <c r="Q222" s="287">
        <v>0</v>
      </c>
      <c r="R222" s="287">
        <v>0</v>
      </c>
      <c r="S222" s="287">
        <v>0</v>
      </c>
      <c r="T222" s="287">
        <v>0</v>
      </c>
      <c r="U222" s="287">
        <v>799499.76</v>
      </c>
      <c r="V222" s="287">
        <v>0</v>
      </c>
      <c r="W222" s="287">
        <v>171800</v>
      </c>
      <c r="X222" s="287">
        <v>6292.4400000000005</v>
      </c>
      <c r="Y222" s="287">
        <v>0</v>
      </c>
      <c r="Z222" s="287">
        <v>0</v>
      </c>
      <c r="AA222" s="287">
        <v>0</v>
      </c>
      <c r="AB222" s="287">
        <v>0</v>
      </c>
      <c r="AC222" s="287">
        <v>0</v>
      </c>
      <c r="AD222" s="287">
        <v>0</v>
      </c>
    </row>
    <row r="223" spans="1:30" x14ac:dyDescent="0.15">
      <c r="A223" s="287">
        <v>3549</v>
      </c>
      <c r="B223" s="287" t="s">
        <v>685</v>
      </c>
      <c r="C223" s="287">
        <v>9105937.3599999994</v>
      </c>
      <c r="D223" s="287">
        <v>0</v>
      </c>
      <c r="E223" s="287">
        <v>0</v>
      </c>
      <c r="F223" s="287">
        <v>0</v>
      </c>
      <c r="G223" s="287">
        <v>0</v>
      </c>
      <c r="H223" s="287">
        <v>0</v>
      </c>
      <c r="I223" s="287">
        <v>0</v>
      </c>
      <c r="J223" s="287">
        <v>0</v>
      </c>
      <c r="K223" s="287">
        <v>0</v>
      </c>
      <c r="L223" s="287">
        <v>0</v>
      </c>
      <c r="M223" s="287">
        <v>0</v>
      </c>
      <c r="N223" s="287">
        <v>0</v>
      </c>
      <c r="O223" s="287">
        <v>0</v>
      </c>
      <c r="P223" s="287">
        <v>0</v>
      </c>
      <c r="Q223" s="287">
        <v>0</v>
      </c>
      <c r="R223" s="287">
        <v>0</v>
      </c>
      <c r="S223" s="287">
        <v>0</v>
      </c>
      <c r="T223" s="287">
        <v>0</v>
      </c>
      <c r="U223" s="287">
        <v>9099663.1199999992</v>
      </c>
      <c r="V223" s="287">
        <v>0</v>
      </c>
      <c r="W223" s="287">
        <v>0</v>
      </c>
      <c r="X223" s="287">
        <v>0</v>
      </c>
      <c r="Y223" s="287">
        <v>6274.24</v>
      </c>
      <c r="Z223" s="287">
        <v>0</v>
      </c>
      <c r="AA223" s="287">
        <v>0</v>
      </c>
      <c r="AB223" s="287">
        <v>0</v>
      </c>
      <c r="AC223" s="287">
        <v>0</v>
      </c>
      <c r="AD223" s="287">
        <v>0</v>
      </c>
    </row>
    <row r="224" spans="1:30" x14ac:dyDescent="0.15">
      <c r="A224" s="287">
        <v>3612</v>
      </c>
      <c r="B224" s="287" t="s">
        <v>686</v>
      </c>
      <c r="C224" s="287">
        <v>3324400.17</v>
      </c>
      <c r="D224" s="287">
        <v>0</v>
      </c>
      <c r="E224" s="287">
        <v>0</v>
      </c>
      <c r="F224" s="287">
        <v>0</v>
      </c>
      <c r="G224" s="287">
        <v>0</v>
      </c>
      <c r="H224" s="287">
        <v>0</v>
      </c>
      <c r="I224" s="287">
        <v>0</v>
      </c>
      <c r="J224" s="287">
        <v>0</v>
      </c>
      <c r="K224" s="287">
        <v>0</v>
      </c>
      <c r="L224" s="287">
        <v>0</v>
      </c>
      <c r="M224" s="287">
        <v>0</v>
      </c>
      <c r="N224" s="287">
        <v>0</v>
      </c>
      <c r="O224" s="287">
        <v>0</v>
      </c>
      <c r="P224" s="287">
        <v>0</v>
      </c>
      <c r="Q224" s="287">
        <v>0</v>
      </c>
      <c r="R224" s="287">
        <v>0</v>
      </c>
      <c r="S224" s="287">
        <v>0</v>
      </c>
      <c r="T224" s="287">
        <v>0</v>
      </c>
      <c r="U224" s="287">
        <v>3135598.81</v>
      </c>
      <c r="V224" s="287">
        <v>0</v>
      </c>
      <c r="W224" s="287">
        <v>0</v>
      </c>
      <c r="X224" s="287">
        <v>0</v>
      </c>
      <c r="Y224" s="287">
        <v>188801.36000000002</v>
      </c>
      <c r="Z224" s="287">
        <v>0</v>
      </c>
      <c r="AA224" s="287">
        <v>0</v>
      </c>
      <c r="AB224" s="287">
        <v>0</v>
      </c>
      <c r="AC224" s="287">
        <v>0</v>
      </c>
      <c r="AD224" s="287">
        <v>0</v>
      </c>
    </row>
    <row r="225" spans="1:30" x14ac:dyDescent="0.15">
      <c r="A225" s="287">
        <v>3619</v>
      </c>
      <c r="B225" s="287" t="s">
        <v>687</v>
      </c>
      <c r="C225" s="287">
        <v>162469925</v>
      </c>
      <c r="D225" s="287">
        <v>0</v>
      </c>
      <c r="E225" s="287">
        <v>0</v>
      </c>
      <c r="F225" s="287">
        <v>0</v>
      </c>
      <c r="G225" s="287">
        <v>0</v>
      </c>
      <c r="H225" s="287">
        <v>0</v>
      </c>
      <c r="I225" s="287">
        <v>0</v>
      </c>
      <c r="J225" s="287">
        <v>0</v>
      </c>
      <c r="K225" s="287">
        <v>922265</v>
      </c>
      <c r="L225" s="287">
        <v>0</v>
      </c>
      <c r="M225" s="287">
        <v>0</v>
      </c>
      <c r="N225" s="287">
        <v>0</v>
      </c>
      <c r="O225" s="287">
        <v>0</v>
      </c>
      <c r="P225" s="287">
        <v>0</v>
      </c>
      <c r="Q225" s="287">
        <v>0</v>
      </c>
      <c r="R225" s="287">
        <v>0</v>
      </c>
      <c r="S225" s="287">
        <v>0</v>
      </c>
      <c r="T225" s="287">
        <v>0</v>
      </c>
      <c r="U225" s="287">
        <v>139828254</v>
      </c>
      <c r="V225" s="287">
        <v>20141671</v>
      </c>
      <c r="W225" s="287">
        <v>2500000</v>
      </c>
      <c r="X225" s="287">
        <v>0</v>
      </c>
      <c r="Y225" s="287">
        <v>0</v>
      </c>
      <c r="Z225" s="287">
        <v>922265</v>
      </c>
      <c r="AA225" s="287">
        <v>0</v>
      </c>
      <c r="AB225" s="287">
        <v>0</v>
      </c>
      <c r="AC225" s="287">
        <v>0</v>
      </c>
      <c r="AD225" s="287">
        <v>0</v>
      </c>
    </row>
    <row r="226" spans="1:30" x14ac:dyDescent="0.15">
      <c r="A226" s="287">
        <v>3633</v>
      </c>
      <c r="B226" s="287" t="s">
        <v>688</v>
      </c>
      <c r="C226" s="287">
        <v>907194.46</v>
      </c>
      <c r="D226" s="287">
        <v>0</v>
      </c>
      <c r="E226" s="287">
        <v>0</v>
      </c>
      <c r="F226" s="287">
        <v>0</v>
      </c>
      <c r="G226" s="287">
        <v>0</v>
      </c>
      <c r="H226" s="287">
        <v>0</v>
      </c>
      <c r="I226" s="287">
        <v>0</v>
      </c>
      <c r="J226" s="287">
        <v>0</v>
      </c>
      <c r="K226" s="287">
        <v>0</v>
      </c>
      <c r="L226" s="287">
        <v>0</v>
      </c>
      <c r="M226" s="287">
        <v>0</v>
      </c>
      <c r="N226" s="287">
        <v>0</v>
      </c>
      <c r="O226" s="287">
        <v>0</v>
      </c>
      <c r="P226" s="287">
        <v>0</v>
      </c>
      <c r="Q226" s="287">
        <v>0</v>
      </c>
      <c r="R226" s="287">
        <v>0</v>
      </c>
      <c r="S226" s="287">
        <v>0</v>
      </c>
      <c r="T226" s="287">
        <v>0</v>
      </c>
      <c r="U226" s="287">
        <v>880194.46</v>
      </c>
      <c r="V226" s="287">
        <v>27000</v>
      </c>
      <c r="W226" s="287">
        <v>0</v>
      </c>
      <c r="X226" s="287">
        <v>0</v>
      </c>
      <c r="Y226" s="287">
        <v>0</v>
      </c>
      <c r="Z226" s="287">
        <v>0</v>
      </c>
      <c r="AA226" s="287">
        <v>0</v>
      </c>
      <c r="AB226" s="287">
        <v>0</v>
      </c>
      <c r="AC226" s="287">
        <v>0</v>
      </c>
      <c r="AD226" s="287">
        <v>0</v>
      </c>
    </row>
    <row r="227" spans="1:30" x14ac:dyDescent="0.15">
      <c r="A227" s="287">
        <v>3640</v>
      </c>
      <c r="B227" s="287" t="s">
        <v>689</v>
      </c>
      <c r="C227" s="287">
        <v>712475.16</v>
      </c>
      <c r="D227" s="287">
        <v>0</v>
      </c>
      <c r="E227" s="287">
        <v>0</v>
      </c>
      <c r="F227" s="287">
        <v>0</v>
      </c>
      <c r="G227" s="287">
        <v>0</v>
      </c>
      <c r="H227" s="287">
        <v>0</v>
      </c>
      <c r="I227" s="287">
        <v>0</v>
      </c>
      <c r="J227" s="287">
        <v>0</v>
      </c>
      <c r="K227" s="287">
        <v>0</v>
      </c>
      <c r="L227" s="287">
        <v>0</v>
      </c>
      <c r="M227" s="287">
        <v>0</v>
      </c>
      <c r="N227" s="287">
        <v>0</v>
      </c>
      <c r="O227" s="287">
        <v>0</v>
      </c>
      <c r="P227" s="287">
        <v>0</v>
      </c>
      <c r="Q227" s="287">
        <v>0</v>
      </c>
      <c r="R227" s="287">
        <v>0</v>
      </c>
      <c r="S227" s="287">
        <v>0</v>
      </c>
      <c r="T227" s="287">
        <v>0</v>
      </c>
      <c r="U227" s="287">
        <v>710959.63</v>
      </c>
      <c r="V227" s="287">
        <v>1515.53</v>
      </c>
      <c r="W227" s="287">
        <v>0</v>
      </c>
      <c r="X227" s="287">
        <v>0</v>
      </c>
      <c r="Y227" s="287">
        <v>0</v>
      </c>
      <c r="Z227" s="287">
        <v>0</v>
      </c>
      <c r="AA227" s="287">
        <v>0</v>
      </c>
      <c r="AB227" s="287">
        <v>0</v>
      </c>
      <c r="AC227" s="287">
        <v>0</v>
      </c>
      <c r="AD227" s="287">
        <v>0</v>
      </c>
    </row>
    <row r="228" spans="1:30" x14ac:dyDescent="0.15">
      <c r="A228" s="287">
        <v>3661</v>
      </c>
      <c r="B228" s="287" t="s">
        <v>692</v>
      </c>
      <c r="C228" s="287">
        <v>932216.98</v>
      </c>
      <c r="D228" s="287">
        <v>0</v>
      </c>
      <c r="E228" s="287">
        <v>0</v>
      </c>
      <c r="F228" s="287">
        <v>0</v>
      </c>
      <c r="G228" s="287">
        <v>0</v>
      </c>
      <c r="H228" s="287">
        <v>0</v>
      </c>
      <c r="I228" s="287">
        <v>0</v>
      </c>
      <c r="J228" s="287">
        <v>0</v>
      </c>
      <c r="K228" s="287">
        <v>0</v>
      </c>
      <c r="L228" s="287">
        <v>0</v>
      </c>
      <c r="M228" s="287">
        <v>0</v>
      </c>
      <c r="N228" s="287">
        <v>0</v>
      </c>
      <c r="O228" s="287">
        <v>103932.12</v>
      </c>
      <c r="P228" s="287">
        <v>0</v>
      </c>
      <c r="Q228" s="287">
        <v>0</v>
      </c>
      <c r="R228" s="287">
        <v>0</v>
      </c>
      <c r="S228" s="287">
        <v>0</v>
      </c>
      <c r="T228" s="287">
        <v>0</v>
      </c>
      <c r="U228" s="287">
        <v>745933.66</v>
      </c>
      <c r="V228" s="287">
        <v>82351.199999999997</v>
      </c>
      <c r="W228" s="287">
        <v>103932.12</v>
      </c>
      <c r="X228" s="287">
        <v>0</v>
      </c>
      <c r="Y228" s="287">
        <v>0</v>
      </c>
      <c r="Z228" s="287">
        <v>0</v>
      </c>
      <c r="AA228" s="287">
        <v>103932.12</v>
      </c>
      <c r="AB228" s="287">
        <v>0</v>
      </c>
      <c r="AC228" s="287">
        <v>0</v>
      </c>
      <c r="AD228" s="287">
        <v>0</v>
      </c>
    </row>
    <row r="229" spans="1:30" x14ac:dyDescent="0.15">
      <c r="A229" s="287">
        <v>3668</v>
      </c>
      <c r="B229" s="287" t="s">
        <v>693</v>
      </c>
      <c r="C229" s="287">
        <v>1000965.24</v>
      </c>
      <c r="D229" s="287">
        <v>0</v>
      </c>
      <c r="E229" s="287">
        <v>0</v>
      </c>
      <c r="F229" s="287">
        <v>0</v>
      </c>
      <c r="G229" s="287">
        <v>0</v>
      </c>
      <c r="H229" s="287">
        <v>0</v>
      </c>
      <c r="I229" s="287">
        <v>0</v>
      </c>
      <c r="J229" s="287">
        <v>0</v>
      </c>
      <c r="K229" s="287">
        <v>8400.0499999999993</v>
      </c>
      <c r="L229" s="287">
        <v>0</v>
      </c>
      <c r="M229" s="287">
        <v>0</v>
      </c>
      <c r="N229" s="287">
        <v>0</v>
      </c>
      <c r="O229" s="287">
        <v>0</v>
      </c>
      <c r="P229" s="287">
        <v>0</v>
      </c>
      <c r="Q229" s="287">
        <v>0</v>
      </c>
      <c r="R229" s="287">
        <v>0</v>
      </c>
      <c r="S229" s="287">
        <v>0</v>
      </c>
      <c r="T229" s="287">
        <v>0</v>
      </c>
      <c r="U229" s="287">
        <v>858965.24</v>
      </c>
      <c r="V229" s="287">
        <v>50000</v>
      </c>
      <c r="W229" s="287">
        <v>92000</v>
      </c>
      <c r="X229" s="287">
        <v>0</v>
      </c>
      <c r="Y229" s="287">
        <v>0</v>
      </c>
      <c r="Z229" s="287">
        <v>8400.0499999999993</v>
      </c>
      <c r="AA229" s="287">
        <v>0</v>
      </c>
      <c r="AB229" s="287">
        <v>0</v>
      </c>
      <c r="AC229" s="287">
        <v>0</v>
      </c>
      <c r="AD229" s="287">
        <v>0</v>
      </c>
    </row>
    <row r="230" spans="1:30" x14ac:dyDescent="0.15">
      <c r="A230" s="287">
        <v>3675</v>
      </c>
      <c r="B230" s="287" t="s">
        <v>694</v>
      </c>
      <c r="C230" s="287">
        <v>3733713.4</v>
      </c>
      <c r="D230" s="287">
        <v>0</v>
      </c>
      <c r="E230" s="287">
        <v>0</v>
      </c>
      <c r="F230" s="287">
        <v>0</v>
      </c>
      <c r="G230" s="287">
        <v>0</v>
      </c>
      <c r="H230" s="287">
        <v>0</v>
      </c>
      <c r="I230" s="287">
        <v>0</v>
      </c>
      <c r="J230" s="287">
        <v>0</v>
      </c>
      <c r="K230" s="287">
        <v>0</v>
      </c>
      <c r="L230" s="287">
        <v>0</v>
      </c>
      <c r="M230" s="287">
        <v>0</v>
      </c>
      <c r="N230" s="287">
        <v>0</v>
      </c>
      <c r="O230" s="287">
        <v>0</v>
      </c>
      <c r="P230" s="287">
        <v>0</v>
      </c>
      <c r="Q230" s="287">
        <v>0</v>
      </c>
      <c r="R230" s="287">
        <v>0</v>
      </c>
      <c r="S230" s="287">
        <v>0</v>
      </c>
      <c r="T230" s="287">
        <v>0</v>
      </c>
      <c r="U230" s="287">
        <v>3733713.4</v>
      </c>
      <c r="V230" s="287">
        <v>0</v>
      </c>
      <c r="W230" s="287">
        <v>0</v>
      </c>
      <c r="X230" s="287">
        <v>0</v>
      </c>
      <c r="Y230" s="287">
        <v>0</v>
      </c>
      <c r="Z230" s="287">
        <v>0</v>
      </c>
      <c r="AA230" s="287">
        <v>0</v>
      </c>
      <c r="AB230" s="287">
        <v>0</v>
      </c>
      <c r="AC230" s="287">
        <v>0</v>
      </c>
      <c r="AD230" s="287">
        <v>0</v>
      </c>
    </row>
    <row r="231" spans="1:30" x14ac:dyDescent="0.15">
      <c r="A231" s="287">
        <v>3682</v>
      </c>
      <c r="B231" s="287" t="s">
        <v>695</v>
      </c>
      <c r="C231" s="287">
        <v>3667069.35</v>
      </c>
      <c r="D231" s="287">
        <v>0</v>
      </c>
      <c r="E231" s="287">
        <v>0</v>
      </c>
      <c r="F231" s="287">
        <v>0</v>
      </c>
      <c r="G231" s="287">
        <v>0</v>
      </c>
      <c r="H231" s="287">
        <v>0</v>
      </c>
      <c r="I231" s="287">
        <v>0</v>
      </c>
      <c r="J231" s="287">
        <v>0</v>
      </c>
      <c r="K231" s="287">
        <v>0</v>
      </c>
      <c r="L231" s="287">
        <v>0</v>
      </c>
      <c r="M231" s="287">
        <v>0</v>
      </c>
      <c r="N231" s="287">
        <v>0</v>
      </c>
      <c r="O231" s="287">
        <v>0</v>
      </c>
      <c r="P231" s="287">
        <v>0</v>
      </c>
      <c r="Q231" s="287">
        <v>0</v>
      </c>
      <c r="R231" s="287">
        <v>0</v>
      </c>
      <c r="S231" s="287">
        <v>0</v>
      </c>
      <c r="T231" s="287">
        <v>0</v>
      </c>
      <c r="U231" s="287">
        <v>3667069.35</v>
      </c>
      <c r="V231" s="287">
        <v>0</v>
      </c>
      <c r="W231" s="287">
        <v>0</v>
      </c>
      <c r="X231" s="287">
        <v>0</v>
      </c>
      <c r="Y231" s="287">
        <v>0</v>
      </c>
      <c r="Z231" s="287">
        <v>0</v>
      </c>
      <c r="AA231" s="287">
        <v>0</v>
      </c>
      <c r="AB231" s="287">
        <v>0</v>
      </c>
      <c r="AC231" s="287">
        <v>0</v>
      </c>
      <c r="AD231" s="287">
        <v>0</v>
      </c>
    </row>
    <row r="232" spans="1:30" x14ac:dyDescent="0.15">
      <c r="A232" s="287">
        <v>3689</v>
      </c>
      <c r="B232" s="287" t="s">
        <v>696</v>
      </c>
      <c r="C232" s="287">
        <v>755434.04</v>
      </c>
      <c r="D232" s="287">
        <v>0</v>
      </c>
      <c r="E232" s="287">
        <v>0</v>
      </c>
      <c r="F232" s="287">
        <v>0</v>
      </c>
      <c r="G232" s="287">
        <v>0</v>
      </c>
      <c r="H232" s="287">
        <v>0</v>
      </c>
      <c r="I232" s="287">
        <v>0</v>
      </c>
      <c r="J232" s="287">
        <v>0</v>
      </c>
      <c r="K232" s="287">
        <v>0</v>
      </c>
      <c r="L232" s="287">
        <v>0</v>
      </c>
      <c r="M232" s="287">
        <v>0</v>
      </c>
      <c r="N232" s="287">
        <v>0</v>
      </c>
      <c r="O232" s="287">
        <v>0</v>
      </c>
      <c r="P232" s="287">
        <v>0</v>
      </c>
      <c r="Q232" s="287">
        <v>0</v>
      </c>
      <c r="R232" s="287">
        <v>0</v>
      </c>
      <c r="S232" s="287">
        <v>0</v>
      </c>
      <c r="T232" s="287">
        <v>0</v>
      </c>
      <c r="U232" s="287">
        <v>755434.04</v>
      </c>
      <c r="V232" s="287">
        <v>0</v>
      </c>
      <c r="W232" s="287">
        <v>0</v>
      </c>
      <c r="X232" s="287">
        <v>0</v>
      </c>
      <c r="Y232" s="287">
        <v>0</v>
      </c>
      <c r="Z232" s="287">
        <v>0</v>
      </c>
      <c r="AA232" s="287">
        <v>0</v>
      </c>
      <c r="AB232" s="287">
        <v>0</v>
      </c>
      <c r="AC232" s="287">
        <v>0</v>
      </c>
      <c r="AD232" s="287">
        <v>0</v>
      </c>
    </row>
    <row r="233" spans="1:30" x14ac:dyDescent="0.15">
      <c r="A233" s="287">
        <v>3696</v>
      </c>
      <c r="B233" s="287" t="s">
        <v>697</v>
      </c>
      <c r="C233" s="287">
        <v>391909.5</v>
      </c>
      <c r="D233" s="287">
        <v>0</v>
      </c>
      <c r="E233" s="287">
        <v>0</v>
      </c>
      <c r="F233" s="287">
        <v>0</v>
      </c>
      <c r="G233" s="287">
        <v>0</v>
      </c>
      <c r="H233" s="287">
        <v>0</v>
      </c>
      <c r="I233" s="287">
        <v>0</v>
      </c>
      <c r="J233" s="287">
        <v>0</v>
      </c>
      <c r="K233" s="287">
        <v>0</v>
      </c>
      <c r="L233" s="287">
        <v>0</v>
      </c>
      <c r="M233" s="287">
        <v>0</v>
      </c>
      <c r="N233" s="287">
        <v>0</v>
      </c>
      <c r="O233" s="287">
        <v>0</v>
      </c>
      <c r="P233" s="287">
        <v>0</v>
      </c>
      <c r="Q233" s="287">
        <v>0</v>
      </c>
      <c r="R233" s="287">
        <v>0</v>
      </c>
      <c r="S233" s="287">
        <v>0</v>
      </c>
      <c r="T233" s="287">
        <v>0</v>
      </c>
      <c r="U233" s="287">
        <v>369902.45</v>
      </c>
      <c r="V233" s="287">
        <v>0</v>
      </c>
      <c r="W233" s="287">
        <v>0</v>
      </c>
      <c r="X233" s="287">
        <v>22007.05</v>
      </c>
      <c r="Y233" s="287">
        <v>0</v>
      </c>
      <c r="Z233" s="287">
        <v>0</v>
      </c>
      <c r="AA233" s="287">
        <v>0</v>
      </c>
      <c r="AB233" s="287">
        <v>0</v>
      </c>
      <c r="AC233" s="287">
        <v>0</v>
      </c>
      <c r="AD233" s="287">
        <v>0</v>
      </c>
    </row>
    <row r="234" spans="1:30" x14ac:dyDescent="0.15">
      <c r="A234" s="287">
        <v>3787</v>
      </c>
      <c r="B234" s="287" t="s">
        <v>698</v>
      </c>
      <c r="C234" s="287">
        <v>2513743.71</v>
      </c>
      <c r="D234" s="287">
        <v>0</v>
      </c>
      <c r="E234" s="287">
        <v>0</v>
      </c>
      <c r="F234" s="287">
        <v>0</v>
      </c>
      <c r="G234" s="287">
        <v>0</v>
      </c>
      <c r="H234" s="287">
        <v>0</v>
      </c>
      <c r="I234" s="287">
        <v>0</v>
      </c>
      <c r="J234" s="287">
        <v>0</v>
      </c>
      <c r="K234" s="287">
        <v>10615.34</v>
      </c>
      <c r="L234" s="287">
        <v>0</v>
      </c>
      <c r="M234" s="287">
        <v>0</v>
      </c>
      <c r="N234" s="287">
        <v>0</v>
      </c>
      <c r="O234" s="287">
        <v>0</v>
      </c>
      <c r="P234" s="287">
        <v>0</v>
      </c>
      <c r="Q234" s="287">
        <v>0</v>
      </c>
      <c r="R234" s="287">
        <v>0</v>
      </c>
      <c r="S234" s="287">
        <v>0</v>
      </c>
      <c r="T234" s="287">
        <v>0</v>
      </c>
      <c r="U234" s="287">
        <v>2513743.71</v>
      </c>
      <c r="V234" s="287">
        <v>0</v>
      </c>
      <c r="W234" s="287">
        <v>0</v>
      </c>
      <c r="X234" s="287">
        <v>0</v>
      </c>
      <c r="Y234" s="287">
        <v>0</v>
      </c>
      <c r="Z234" s="287">
        <v>10615.34</v>
      </c>
      <c r="AA234" s="287">
        <v>0</v>
      </c>
      <c r="AB234" s="287">
        <v>0</v>
      </c>
      <c r="AC234" s="287">
        <v>0</v>
      </c>
      <c r="AD234" s="287">
        <v>0</v>
      </c>
    </row>
    <row r="235" spans="1:30" x14ac:dyDescent="0.15">
      <c r="A235" s="287">
        <v>3794</v>
      </c>
      <c r="B235" s="287" t="s">
        <v>699</v>
      </c>
      <c r="C235" s="287">
        <v>2207967.91</v>
      </c>
      <c r="D235" s="287">
        <v>0</v>
      </c>
      <c r="E235" s="287">
        <v>0</v>
      </c>
      <c r="F235" s="287">
        <v>0</v>
      </c>
      <c r="G235" s="287">
        <v>0</v>
      </c>
      <c r="H235" s="287">
        <v>0</v>
      </c>
      <c r="I235" s="287">
        <v>0</v>
      </c>
      <c r="J235" s="287">
        <v>0</v>
      </c>
      <c r="K235" s="287">
        <v>0</v>
      </c>
      <c r="L235" s="287">
        <v>0</v>
      </c>
      <c r="M235" s="287">
        <v>0</v>
      </c>
      <c r="N235" s="287">
        <v>0</v>
      </c>
      <c r="O235" s="287">
        <v>463.08</v>
      </c>
      <c r="P235" s="287">
        <v>0</v>
      </c>
      <c r="Q235" s="287">
        <v>0</v>
      </c>
      <c r="R235" s="287">
        <v>0</v>
      </c>
      <c r="S235" s="287">
        <v>0</v>
      </c>
      <c r="T235" s="287">
        <v>0</v>
      </c>
      <c r="U235" s="287">
        <v>2170505.3199999998</v>
      </c>
      <c r="V235" s="287">
        <v>0</v>
      </c>
      <c r="W235" s="287">
        <v>0</v>
      </c>
      <c r="X235" s="287">
        <v>0</v>
      </c>
      <c r="Y235" s="287">
        <v>37462.590000000004</v>
      </c>
      <c r="Z235" s="287">
        <v>0</v>
      </c>
      <c r="AA235" s="287">
        <v>463.08</v>
      </c>
      <c r="AB235" s="287">
        <v>0</v>
      </c>
      <c r="AC235" s="287">
        <v>0</v>
      </c>
      <c r="AD235" s="287">
        <v>0</v>
      </c>
    </row>
    <row r="236" spans="1:30" x14ac:dyDescent="0.15">
      <c r="A236" s="287">
        <v>3822</v>
      </c>
      <c r="B236" s="287" t="s">
        <v>700</v>
      </c>
      <c r="C236" s="287">
        <v>6168768.8099999996</v>
      </c>
      <c r="D236" s="287">
        <v>0</v>
      </c>
      <c r="E236" s="287">
        <v>0</v>
      </c>
      <c r="F236" s="287">
        <v>0</v>
      </c>
      <c r="G236" s="287">
        <v>0</v>
      </c>
      <c r="H236" s="287">
        <v>0</v>
      </c>
      <c r="I236" s="287">
        <v>0</v>
      </c>
      <c r="J236" s="287">
        <v>0</v>
      </c>
      <c r="K236" s="287">
        <v>0</v>
      </c>
      <c r="L236" s="287">
        <v>0</v>
      </c>
      <c r="M236" s="287">
        <v>0</v>
      </c>
      <c r="N236" s="287">
        <v>0</v>
      </c>
      <c r="O236" s="287">
        <v>0</v>
      </c>
      <c r="P236" s="287">
        <v>0</v>
      </c>
      <c r="Q236" s="287">
        <v>0</v>
      </c>
      <c r="R236" s="287">
        <v>0</v>
      </c>
      <c r="S236" s="287">
        <v>0</v>
      </c>
      <c r="T236" s="287">
        <v>0</v>
      </c>
      <c r="U236" s="287">
        <v>5783598.8099999996</v>
      </c>
      <c r="V236" s="287">
        <v>385170</v>
      </c>
      <c r="W236" s="287">
        <v>0</v>
      </c>
      <c r="X236" s="287">
        <v>0</v>
      </c>
      <c r="Y236" s="287">
        <v>0</v>
      </c>
      <c r="Z236" s="287">
        <v>0</v>
      </c>
      <c r="AA236" s="287">
        <v>0</v>
      </c>
      <c r="AB236" s="287">
        <v>0</v>
      </c>
      <c r="AC236" s="287">
        <v>0</v>
      </c>
      <c r="AD236" s="287">
        <v>0</v>
      </c>
    </row>
    <row r="237" spans="1:30" x14ac:dyDescent="0.15">
      <c r="A237" s="287">
        <v>3857</v>
      </c>
      <c r="B237" s="287" t="s">
        <v>702</v>
      </c>
      <c r="C237" s="287">
        <v>4236667.8600000003</v>
      </c>
      <c r="D237" s="287">
        <v>0</v>
      </c>
      <c r="E237" s="287">
        <v>0</v>
      </c>
      <c r="F237" s="287">
        <v>0</v>
      </c>
      <c r="G237" s="287">
        <v>0</v>
      </c>
      <c r="H237" s="287">
        <v>0</v>
      </c>
      <c r="I237" s="287">
        <v>0</v>
      </c>
      <c r="J237" s="287">
        <v>0</v>
      </c>
      <c r="K237" s="287">
        <v>0</v>
      </c>
      <c r="L237" s="287">
        <v>0</v>
      </c>
      <c r="M237" s="287">
        <v>0</v>
      </c>
      <c r="N237" s="287">
        <v>0</v>
      </c>
      <c r="O237" s="287">
        <v>0</v>
      </c>
      <c r="P237" s="287">
        <v>0</v>
      </c>
      <c r="Q237" s="287">
        <v>0</v>
      </c>
      <c r="R237" s="287">
        <v>0</v>
      </c>
      <c r="S237" s="287">
        <v>0</v>
      </c>
      <c r="T237" s="287">
        <v>0</v>
      </c>
      <c r="U237" s="287">
        <v>4216667.8600000003</v>
      </c>
      <c r="V237" s="287">
        <v>0</v>
      </c>
      <c r="W237" s="287">
        <v>20000</v>
      </c>
      <c r="X237" s="287">
        <v>0</v>
      </c>
      <c r="Y237" s="287">
        <v>0</v>
      </c>
      <c r="Z237" s="287">
        <v>0</v>
      </c>
      <c r="AA237" s="287">
        <v>0</v>
      </c>
      <c r="AB237" s="287">
        <v>0</v>
      </c>
      <c r="AC237" s="287">
        <v>0</v>
      </c>
      <c r="AD237" s="287">
        <v>0</v>
      </c>
    </row>
    <row r="238" spans="1:30" x14ac:dyDescent="0.15">
      <c r="A238" s="287">
        <v>3871</v>
      </c>
      <c r="B238" s="287" t="s">
        <v>704</v>
      </c>
      <c r="C238" s="287">
        <v>1084579.94</v>
      </c>
      <c r="D238" s="287">
        <v>0</v>
      </c>
      <c r="E238" s="287">
        <v>0</v>
      </c>
      <c r="F238" s="287">
        <v>0</v>
      </c>
      <c r="G238" s="287">
        <v>0</v>
      </c>
      <c r="H238" s="287">
        <v>0</v>
      </c>
      <c r="I238" s="287">
        <v>0</v>
      </c>
      <c r="J238" s="287">
        <v>0</v>
      </c>
      <c r="K238" s="287">
        <v>0</v>
      </c>
      <c r="L238" s="287">
        <v>0</v>
      </c>
      <c r="M238" s="287">
        <v>0</v>
      </c>
      <c r="N238" s="287">
        <v>0</v>
      </c>
      <c r="O238" s="287">
        <v>20412.740000000002</v>
      </c>
      <c r="P238" s="287">
        <v>0</v>
      </c>
      <c r="Q238" s="287">
        <v>0</v>
      </c>
      <c r="R238" s="287">
        <v>0</v>
      </c>
      <c r="S238" s="287">
        <v>0</v>
      </c>
      <c r="T238" s="287">
        <v>0</v>
      </c>
      <c r="U238" s="287">
        <v>1072505.73</v>
      </c>
      <c r="V238" s="287">
        <v>0</v>
      </c>
      <c r="W238" s="287">
        <v>0</v>
      </c>
      <c r="X238" s="287">
        <v>12074.210000000001</v>
      </c>
      <c r="Y238" s="287">
        <v>0</v>
      </c>
      <c r="Z238" s="287">
        <v>0</v>
      </c>
      <c r="AA238" s="287">
        <v>20412.740000000002</v>
      </c>
      <c r="AB238" s="287">
        <v>0</v>
      </c>
      <c r="AC238" s="287">
        <v>0</v>
      </c>
      <c r="AD238" s="287">
        <v>0</v>
      </c>
    </row>
    <row r="239" spans="1:30" x14ac:dyDescent="0.15">
      <c r="A239" s="287">
        <v>3892</v>
      </c>
      <c r="B239" s="287" t="s">
        <v>705</v>
      </c>
      <c r="C239" s="287">
        <v>6629845.9699999997</v>
      </c>
      <c r="D239" s="287">
        <v>0</v>
      </c>
      <c r="E239" s="287">
        <v>0</v>
      </c>
      <c r="F239" s="287">
        <v>0</v>
      </c>
      <c r="G239" s="287">
        <v>0</v>
      </c>
      <c r="H239" s="287">
        <v>0</v>
      </c>
      <c r="I239" s="287">
        <v>0</v>
      </c>
      <c r="J239" s="287">
        <v>0</v>
      </c>
      <c r="K239" s="287">
        <v>0</v>
      </c>
      <c r="L239" s="287">
        <v>0</v>
      </c>
      <c r="M239" s="287">
        <v>0</v>
      </c>
      <c r="N239" s="287">
        <v>0</v>
      </c>
      <c r="O239" s="287">
        <v>0</v>
      </c>
      <c r="P239" s="287">
        <v>0</v>
      </c>
      <c r="Q239" s="287">
        <v>0</v>
      </c>
      <c r="R239" s="287">
        <v>0</v>
      </c>
      <c r="S239" s="287">
        <v>0</v>
      </c>
      <c r="T239" s="287">
        <v>0</v>
      </c>
      <c r="U239" s="287">
        <v>6629845.9699999997</v>
      </c>
      <c r="V239" s="287">
        <v>0</v>
      </c>
      <c r="W239" s="287">
        <v>0</v>
      </c>
      <c r="X239" s="287">
        <v>0</v>
      </c>
      <c r="Y239" s="287">
        <v>0</v>
      </c>
      <c r="Z239" s="287">
        <v>0</v>
      </c>
      <c r="AA239" s="287">
        <v>0</v>
      </c>
      <c r="AB239" s="287">
        <v>0</v>
      </c>
      <c r="AC239" s="287">
        <v>0</v>
      </c>
      <c r="AD239" s="287">
        <v>0</v>
      </c>
    </row>
    <row r="240" spans="1:30" x14ac:dyDescent="0.15">
      <c r="A240" s="287">
        <v>3899</v>
      </c>
      <c r="B240" s="287" t="s">
        <v>706</v>
      </c>
      <c r="C240" s="287">
        <v>782913.12</v>
      </c>
      <c r="D240" s="287">
        <v>0</v>
      </c>
      <c r="E240" s="287">
        <v>0</v>
      </c>
      <c r="F240" s="287">
        <v>0</v>
      </c>
      <c r="G240" s="287">
        <v>0</v>
      </c>
      <c r="H240" s="287">
        <v>0</v>
      </c>
      <c r="I240" s="287">
        <v>0</v>
      </c>
      <c r="J240" s="287">
        <v>0</v>
      </c>
      <c r="K240" s="287">
        <v>0</v>
      </c>
      <c r="L240" s="287">
        <v>0</v>
      </c>
      <c r="M240" s="287">
        <v>0</v>
      </c>
      <c r="N240" s="287">
        <v>0</v>
      </c>
      <c r="O240" s="287">
        <v>0</v>
      </c>
      <c r="P240" s="287">
        <v>0</v>
      </c>
      <c r="Q240" s="287">
        <v>0</v>
      </c>
      <c r="R240" s="287">
        <v>0</v>
      </c>
      <c r="S240" s="287">
        <v>0</v>
      </c>
      <c r="T240" s="287">
        <v>0</v>
      </c>
      <c r="U240" s="287">
        <v>782913.12</v>
      </c>
      <c r="V240" s="287">
        <v>0</v>
      </c>
      <c r="W240" s="287">
        <v>0</v>
      </c>
      <c r="X240" s="287">
        <v>0</v>
      </c>
      <c r="Y240" s="287">
        <v>0</v>
      </c>
      <c r="Z240" s="287">
        <v>0</v>
      </c>
      <c r="AA240" s="287">
        <v>0</v>
      </c>
      <c r="AB240" s="287">
        <v>0</v>
      </c>
      <c r="AC240" s="287">
        <v>0</v>
      </c>
      <c r="AD240" s="287">
        <v>0</v>
      </c>
    </row>
    <row r="241" spans="1:30" x14ac:dyDescent="0.15">
      <c r="A241" s="287">
        <v>3906</v>
      </c>
      <c r="B241" s="287" t="s">
        <v>707</v>
      </c>
      <c r="C241" s="287">
        <v>1229355.05</v>
      </c>
      <c r="D241" s="287">
        <v>0</v>
      </c>
      <c r="E241" s="287">
        <v>0</v>
      </c>
      <c r="F241" s="287">
        <v>0</v>
      </c>
      <c r="G241" s="287">
        <v>0</v>
      </c>
      <c r="H241" s="287">
        <v>0</v>
      </c>
      <c r="I241" s="287">
        <v>0</v>
      </c>
      <c r="J241" s="287">
        <v>0</v>
      </c>
      <c r="K241" s="287">
        <v>0</v>
      </c>
      <c r="L241" s="287">
        <v>0</v>
      </c>
      <c r="M241" s="287">
        <v>0</v>
      </c>
      <c r="N241" s="287">
        <v>0</v>
      </c>
      <c r="O241" s="287">
        <v>0</v>
      </c>
      <c r="P241" s="287">
        <v>0</v>
      </c>
      <c r="Q241" s="287">
        <v>0</v>
      </c>
      <c r="R241" s="287">
        <v>0</v>
      </c>
      <c r="S241" s="287">
        <v>0</v>
      </c>
      <c r="T241" s="287">
        <v>0</v>
      </c>
      <c r="U241" s="287">
        <v>1146829.1000000001</v>
      </c>
      <c r="V241" s="287">
        <v>0</v>
      </c>
      <c r="W241" s="287">
        <v>0</v>
      </c>
      <c r="X241" s="287">
        <v>82525.95</v>
      </c>
      <c r="Y241" s="287">
        <v>0</v>
      </c>
      <c r="Z241" s="287">
        <v>0</v>
      </c>
      <c r="AA241" s="287">
        <v>0</v>
      </c>
      <c r="AB241" s="287">
        <v>0</v>
      </c>
      <c r="AC241" s="287">
        <v>0</v>
      </c>
      <c r="AD241" s="287">
        <v>0</v>
      </c>
    </row>
    <row r="242" spans="1:30" x14ac:dyDescent="0.15">
      <c r="A242" s="287">
        <v>3920</v>
      </c>
      <c r="B242" s="287" t="s">
        <v>708</v>
      </c>
      <c r="C242" s="287">
        <v>293496</v>
      </c>
      <c r="D242" s="287">
        <v>0</v>
      </c>
      <c r="E242" s="287">
        <v>0</v>
      </c>
      <c r="F242" s="287">
        <v>0</v>
      </c>
      <c r="G242" s="287">
        <v>0</v>
      </c>
      <c r="H242" s="287">
        <v>0</v>
      </c>
      <c r="I242" s="287">
        <v>0</v>
      </c>
      <c r="J242" s="287">
        <v>0</v>
      </c>
      <c r="K242" s="287">
        <v>0</v>
      </c>
      <c r="L242" s="287">
        <v>0</v>
      </c>
      <c r="M242" s="287">
        <v>0</v>
      </c>
      <c r="N242" s="287">
        <v>0</v>
      </c>
      <c r="O242" s="287">
        <v>0</v>
      </c>
      <c r="P242" s="287">
        <v>0</v>
      </c>
      <c r="Q242" s="287">
        <v>0</v>
      </c>
      <c r="R242" s="287">
        <v>0</v>
      </c>
      <c r="S242" s="287">
        <v>0</v>
      </c>
      <c r="T242" s="287">
        <v>0</v>
      </c>
      <c r="U242" s="287">
        <v>261146</v>
      </c>
      <c r="V242" s="287">
        <v>32350</v>
      </c>
      <c r="W242" s="287">
        <v>0</v>
      </c>
      <c r="X242" s="287">
        <v>0</v>
      </c>
      <c r="Y242" s="287">
        <v>0</v>
      </c>
      <c r="Z242" s="287">
        <v>0</v>
      </c>
      <c r="AA242" s="287">
        <v>0</v>
      </c>
      <c r="AB242" s="287">
        <v>0</v>
      </c>
      <c r="AC242" s="287">
        <v>0</v>
      </c>
      <c r="AD242" s="287">
        <v>0</v>
      </c>
    </row>
    <row r="243" spans="1:30" x14ac:dyDescent="0.15">
      <c r="A243" s="287">
        <v>3925</v>
      </c>
      <c r="B243" s="287" t="s">
        <v>709</v>
      </c>
      <c r="C243" s="287">
        <v>4589216.1399999997</v>
      </c>
      <c r="D243" s="287">
        <v>0</v>
      </c>
      <c r="E243" s="287">
        <v>0</v>
      </c>
      <c r="F243" s="287">
        <v>0</v>
      </c>
      <c r="G243" s="287">
        <v>0</v>
      </c>
      <c r="H243" s="287">
        <v>0</v>
      </c>
      <c r="I243" s="287">
        <v>0</v>
      </c>
      <c r="J243" s="287">
        <v>0</v>
      </c>
      <c r="K243" s="287">
        <v>0</v>
      </c>
      <c r="L243" s="287">
        <v>0</v>
      </c>
      <c r="M243" s="287">
        <v>0</v>
      </c>
      <c r="N243" s="287">
        <v>0</v>
      </c>
      <c r="O243" s="287">
        <v>0</v>
      </c>
      <c r="P243" s="287">
        <v>0</v>
      </c>
      <c r="Q243" s="287">
        <v>0</v>
      </c>
      <c r="R243" s="287">
        <v>0</v>
      </c>
      <c r="S243" s="287">
        <v>0</v>
      </c>
      <c r="T243" s="287">
        <v>0</v>
      </c>
      <c r="U243" s="287">
        <v>4589216.1399999997</v>
      </c>
      <c r="V243" s="287">
        <v>0</v>
      </c>
      <c r="W243" s="287">
        <v>0</v>
      </c>
      <c r="X243" s="287">
        <v>0</v>
      </c>
      <c r="Y243" s="287">
        <v>0</v>
      </c>
      <c r="Z243" s="287">
        <v>0</v>
      </c>
      <c r="AA243" s="287">
        <v>0</v>
      </c>
      <c r="AB243" s="287">
        <v>0</v>
      </c>
      <c r="AC243" s="287">
        <v>0</v>
      </c>
      <c r="AD243" s="287">
        <v>0</v>
      </c>
    </row>
    <row r="244" spans="1:30" x14ac:dyDescent="0.15">
      <c r="A244" s="287">
        <v>3934</v>
      </c>
      <c r="B244" s="287" t="s">
        <v>710</v>
      </c>
      <c r="C244" s="287">
        <v>786579.05</v>
      </c>
      <c r="D244" s="287">
        <v>0</v>
      </c>
      <c r="E244" s="287">
        <v>0</v>
      </c>
      <c r="F244" s="287">
        <v>0</v>
      </c>
      <c r="G244" s="287">
        <v>0</v>
      </c>
      <c r="H244" s="287">
        <v>0</v>
      </c>
      <c r="I244" s="287">
        <v>0</v>
      </c>
      <c r="J244" s="287">
        <v>0</v>
      </c>
      <c r="K244" s="287">
        <v>0</v>
      </c>
      <c r="L244" s="287">
        <v>0</v>
      </c>
      <c r="M244" s="287">
        <v>0</v>
      </c>
      <c r="N244" s="287">
        <v>0</v>
      </c>
      <c r="O244" s="287">
        <v>0</v>
      </c>
      <c r="P244" s="287">
        <v>0</v>
      </c>
      <c r="Q244" s="287">
        <v>0</v>
      </c>
      <c r="R244" s="287">
        <v>0</v>
      </c>
      <c r="S244" s="287">
        <v>0</v>
      </c>
      <c r="T244" s="287">
        <v>0</v>
      </c>
      <c r="U244" s="287">
        <v>786579.05</v>
      </c>
      <c r="V244" s="287">
        <v>0</v>
      </c>
      <c r="W244" s="287">
        <v>0</v>
      </c>
      <c r="X244" s="287">
        <v>0</v>
      </c>
      <c r="Y244" s="287">
        <v>0</v>
      </c>
      <c r="Z244" s="287">
        <v>0</v>
      </c>
      <c r="AA244" s="287">
        <v>0</v>
      </c>
      <c r="AB244" s="287">
        <v>0</v>
      </c>
      <c r="AC244" s="287">
        <v>0</v>
      </c>
      <c r="AD244" s="287">
        <v>0</v>
      </c>
    </row>
    <row r="245" spans="1:30" x14ac:dyDescent="0.15">
      <c r="A245" s="287">
        <v>3941</v>
      </c>
      <c r="B245" s="287" t="s">
        <v>711</v>
      </c>
      <c r="C245" s="287">
        <v>784498.03</v>
      </c>
      <c r="D245" s="287">
        <v>0</v>
      </c>
      <c r="E245" s="287">
        <v>0</v>
      </c>
      <c r="F245" s="287">
        <v>0</v>
      </c>
      <c r="G245" s="287">
        <v>0</v>
      </c>
      <c r="H245" s="287">
        <v>0</v>
      </c>
      <c r="I245" s="287">
        <v>0</v>
      </c>
      <c r="J245" s="287">
        <v>0</v>
      </c>
      <c r="K245" s="287">
        <v>0</v>
      </c>
      <c r="L245" s="287">
        <v>0</v>
      </c>
      <c r="M245" s="287">
        <v>0</v>
      </c>
      <c r="N245" s="287">
        <v>0</v>
      </c>
      <c r="O245" s="287">
        <v>2188.4</v>
      </c>
      <c r="P245" s="287">
        <v>0</v>
      </c>
      <c r="Q245" s="287">
        <v>0</v>
      </c>
      <c r="R245" s="287">
        <v>0</v>
      </c>
      <c r="S245" s="287">
        <v>0</v>
      </c>
      <c r="T245" s="287">
        <v>0</v>
      </c>
      <c r="U245" s="287">
        <v>659498.03</v>
      </c>
      <c r="V245" s="287">
        <v>125000</v>
      </c>
      <c r="W245" s="287">
        <v>0</v>
      </c>
      <c r="X245" s="287">
        <v>0</v>
      </c>
      <c r="Y245" s="287">
        <v>0</v>
      </c>
      <c r="Z245" s="287">
        <v>0</v>
      </c>
      <c r="AA245" s="287">
        <v>2188.4</v>
      </c>
      <c r="AB245" s="287">
        <v>0</v>
      </c>
      <c r="AC245" s="287">
        <v>0</v>
      </c>
      <c r="AD245" s="287">
        <v>0</v>
      </c>
    </row>
    <row r="246" spans="1:30" x14ac:dyDescent="0.15">
      <c r="A246" s="287">
        <v>3948</v>
      </c>
      <c r="B246" s="287" t="s">
        <v>712</v>
      </c>
      <c r="C246" s="287">
        <v>838579.01</v>
      </c>
      <c r="D246" s="287">
        <v>0</v>
      </c>
      <c r="E246" s="287">
        <v>0</v>
      </c>
      <c r="F246" s="287">
        <v>0</v>
      </c>
      <c r="G246" s="287">
        <v>0</v>
      </c>
      <c r="H246" s="287">
        <v>0</v>
      </c>
      <c r="I246" s="287">
        <v>0</v>
      </c>
      <c r="J246" s="287">
        <v>0</v>
      </c>
      <c r="K246" s="287">
        <v>0</v>
      </c>
      <c r="L246" s="287">
        <v>0</v>
      </c>
      <c r="M246" s="287">
        <v>0</v>
      </c>
      <c r="N246" s="287">
        <v>0</v>
      </c>
      <c r="O246" s="287">
        <v>0</v>
      </c>
      <c r="P246" s="287">
        <v>0</v>
      </c>
      <c r="Q246" s="287">
        <v>0</v>
      </c>
      <c r="R246" s="287">
        <v>0</v>
      </c>
      <c r="S246" s="287">
        <v>0</v>
      </c>
      <c r="T246" s="287">
        <v>0</v>
      </c>
      <c r="U246" s="287">
        <v>784606.58000000007</v>
      </c>
      <c r="V246" s="287">
        <v>0</v>
      </c>
      <c r="W246" s="287">
        <v>50000</v>
      </c>
      <c r="X246" s="287">
        <v>3972.4300000000003</v>
      </c>
      <c r="Y246" s="287">
        <v>0</v>
      </c>
      <c r="Z246" s="287">
        <v>0</v>
      </c>
      <c r="AA246" s="287">
        <v>0</v>
      </c>
      <c r="AB246" s="287">
        <v>0</v>
      </c>
      <c r="AC246" s="287">
        <v>0</v>
      </c>
      <c r="AD246" s="287">
        <v>0</v>
      </c>
    </row>
    <row r="247" spans="1:30" x14ac:dyDescent="0.15">
      <c r="A247" s="287">
        <v>3955</v>
      </c>
      <c r="B247" s="287" t="s">
        <v>713</v>
      </c>
      <c r="C247" s="287">
        <v>2488841.0299999998</v>
      </c>
      <c r="D247" s="287">
        <v>0</v>
      </c>
      <c r="E247" s="287">
        <v>0</v>
      </c>
      <c r="F247" s="287">
        <v>0</v>
      </c>
      <c r="G247" s="287">
        <v>0</v>
      </c>
      <c r="H247" s="287">
        <v>0</v>
      </c>
      <c r="I247" s="287">
        <v>0</v>
      </c>
      <c r="J247" s="287">
        <v>0</v>
      </c>
      <c r="K247" s="287">
        <v>0</v>
      </c>
      <c r="L247" s="287">
        <v>0</v>
      </c>
      <c r="M247" s="287">
        <v>0</v>
      </c>
      <c r="N247" s="287">
        <v>0</v>
      </c>
      <c r="O247" s="287">
        <v>0</v>
      </c>
      <c r="P247" s="287">
        <v>0</v>
      </c>
      <c r="Q247" s="287">
        <v>0</v>
      </c>
      <c r="R247" s="287">
        <v>0</v>
      </c>
      <c r="S247" s="287">
        <v>0</v>
      </c>
      <c r="T247" s="287">
        <v>0</v>
      </c>
      <c r="U247" s="287">
        <v>2233841.0299999998</v>
      </c>
      <c r="V247" s="287">
        <v>0</v>
      </c>
      <c r="W247" s="287">
        <v>255000</v>
      </c>
      <c r="X247" s="287">
        <v>0</v>
      </c>
      <c r="Y247" s="287">
        <v>0</v>
      </c>
      <c r="Z247" s="287">
        <v>0</v>
      </c>
      <c r="AA247" s="287">
        <v>0</v>
      </c>
      <c r="AB247" s="287">
        <v>0</v>
      </c>
      <c r="AC247" s="287">
        <v>0</v>
      </c>
      <c r="AD247" s="287">
        <v>0</v>
      </c>
    </row>
    <row r="248" spans="1:30" x14ac:dyDescent="0.15">
      <c r="A248" s="287">
        <v>3962</v>
      </c>
      <c r="B248" s="287" t="s">
        <v>714</v>
      </c>
      <c r="C248" s="287">
        <v>2905442.87</v>
      </c>
      <c r="D248" s="287">
        <v>0</v>
      </c>
      <c r="E248" s="287">
        <v>0</v>
      </c>
      <c r="F248" s="287">
        <v>0</v>
      </c>
      <c r="G248" s="287">
        <v>0</v>
      </c>
      <c r="H248" s="287">
        <v>0</v>
      </c>
      <c r="I248" s="287">
        <v>0</v>
      </c>
      <c r="J248" s="287">
        <v>0</v>
      </c>
      <c r="K248" s="287">
        <v>0</v>
      </c>
      <c r="L248" s="287">
        <v>0</v>
      </c>
      <c r="M248" s="287">
        <v>0</v>
      </c>
      <c r="N248" s="287">
        <v>0</v>
      </c>
      <c r="O248" s="287">
        <v>0</v>
      </c>
      <c r="P248" s="287">
        <v>0</v>
      </c>
      <c r="Q248" s="287">
        <v>0</v>
      </c>
      <c r="R248" s="287">
        <v>0</v>
      </c>
      <c r="S248" s="287">
        <v>0</v>
      </c>
      <c r="T248" s="287">
        <v>0</v>
      </c>
      <c r="U248" s="287">
        <v>2905442.87</v>
      </c>
      <c r="V248" s="287">
        <v>0</v>
      </c>
      <c r="W248" s="287">
        <v>0</v>
      </c>
      <c r="X248" s="287">
        <v>0</v>
      </c>
      <c r="Y248" s="287">
        <v>0</v>
      </c>
      <c r="Z248" s="287">
        <v>0</v>
      </c>
      <c r="AA248" s="287">
        <v>0</v>
      </c>
      <c r="AB248" s="287">
        <v>0</v>
      </c>
      <c r="AC248" s="287">
        <v>0</v>
      </c>
      <c r="AD248" s="287">
        <v>0</v>
      </c>
    </row>
    <row r="249" spans="1:30" x14ac:dyDescent="0.15">
      <c r="A249" s="287">
        <v>3969</v>
      </c>
      <c r="B249" s="287" t="s">
        <v>715</v>
      </c>
      <c r="C249" s="287">
        <v>398917.61</v>
      </c>
      <c r="D249" s="287">
        <v>0</v>
      </c>
      <c r="E249" s="287">
        <v>0</v>
      </c>
      <c r="F249" s="287">
        <v>0</v>
      </c>
      <c r="G249" s="287">
        <v>0</v>
      </c>
      <c r="H249" s="287">
        <v>0</v>
      </c>
      <c r="I249" s="287">
        <v>0</v>
      </c>
      <c r="J249" s="287">
        <v>0</v>
      </c>
      <c r="K249" s="287">
        <v>0</v>
      </c>
      <c r="L249" s="287">
        <v>0</v>
      </c>
      <c r="M249" s="287">
        <v>0</v>
      </c>
      <c r="N249" s="287">
        <v>0</v>
      </c>
      <c r="O249" s="287">
        <v>0</v>
      </c>
      <c r="P249" s="287">
        <v>0</v>
      </c>
      <c r="Q249" s="287">
        <v>0</v>
      </c>
      <c r="R249" s="287">
        <v>0</v>
      </c>
      <c r="S249" s="287">
        <v>0</v>
      </c>
      <c r="T249" s="287">
        <v>0</v>
      </c>
      <c r="U249" s="287">
        <v>366016.61</v>
      </c>
      <c r="V249" s="287">
        <v>7121</v>
      </c>
      <c r="W249" s="287">
        <v>0</v>
      </c>
      <c r="X249" s="287">
        <v>25780</v>
      </c>
      <c r="Y249" s="287">
        <v>0</v>
      </c>
      <c r="Z249" s="287">
        <v>0</v>
      </c>
      <c r="AA249" s="287">
        <v>0</v>
      </c>
      <c r="AB249" s="287">
        <v>0</v>
      </c>
      <c r="AC249" s="287">
        <v>0</v>
      </c>
      <c r="AD249" s="287">
        <v>0</v>
      </c>
    </row>
    <row r="250" spans="1:30" x14ac:dyDescent="0.15">
      <c r="A250" s="287">
        <v>2177</v>
      </c>
      <c r="B250" s="287" t="s">
        <v>589</v>
      </c>
      <c r="C250" s="287">
        <v>1667168.82</v>
      </c>
      <c r="D250" s="287">
        <v>0</v>
      </c>
      <c r="E250" s="287">
        <v>0</v>
      </c>
      <c r="F250" s="287">
        <v>0</v>
      </c>
      <c r="G250" s="287">
        <v>0</v>
      </c>
      <c r="H250" s="287">
        <v>0</v>
      </c>
      <c r="I250" s="287">
        <v>0</v>
      </c>
      <c r="J250" s="287">
        <v>0</v>
      </c>
      <c r="K250" s="287">
        <v>0</v>
      </c>
      <c r="L250" s="287">
        <v>0</v>
      </c>
      <c r="M250" s="287">
        <v>0</v>
      </c>
      <c r="N250" s="287">
        <v>0</v>
      </c>
      <c r="O250" s="287">
        <v>0</v>
      </c>
      <c r="P250" s="287">
        <v>0</v>
      </c>
      <c r="Q250" s="287">
        <v>0</v>
      </c>
      <c r="R250" s="287">
        <v>0</v>
      </c>
      <c r="S250" s="287">
        <v>0</v>
      </c>
      <c r="T250" s="287">
        <v>0</v>
      </c>
      <c r="U250" s="287">
        <v>1537530.21</v>
      </c>
      <c r="V250" s="287">
        <v>0</v>
      </c>
      <c r="W250" s="287">
        <v>20000</v>
      </c>
      <c r="X250" s="287">
        <v>0</v>
      </c>
      <c r="Y250" s="287">
        <v>109638.61</v>
      </c>
      <c r="Z250" s="287">
        <v>0</v>
      </c>
      <c r="AA250" s="287">
        <v>0</v>
      </c>
      <c r="AB250" s="287">
        <v>0</v>
      </c>
      <c r="AC250" s="287">
        <v>0</v>
      </c>
      <c r="AD250" s="287">
        <v>0</v>
      </c>
    </row>
    <row r="251" spans="1:30" x14ac:dyDescent="0.15">
      <c r="A251" s="287">
        <v>3976</v>
      </c>
      <c r="B251" s="287" t="s">
        <v>716</v>
      </c>
      <c r="C251" s="287">
        <v>0</v>
      </c>
      <c r="D251" s="287">
        <v>0</v>
      </c>
      <c r="E251" s="287">
        <v>177882.11000000002</v>
      </c>
      <c r="F251" s="287">
        <v>0</v>
      </c>
      <c r="G251" s="287">
        <v>0</v>
      </c>
      <c r="H251" s="287">
        <v>0</v>
      </c>
      <c r="I251" s="287">
        <v>0</v>
      </c>
      <c r="J251" s="287">
        <v>0</v>
      </c>
      <c r="K251" s="287">
        <v>0</v>
      </c>
      <c r="L251" s="287">
        <v>0</v>
      </c>
      <c r="M251" s="287">
        <v>0</v>
      </c>
      <c r="N251" s="287">
        <v>0</v>
      </c>
      <c r="O251" s="287">
        <v>0</v>
      </c>
      <c r="P251" s="287">
        <v>0</v>
      </c>
      <c r="Q251" s="287">
        <v>0</v>
      </c>
      <c r="R251" s="287">
        <v>0</v>
      </c>
      <c r="S251" s="287">
        <v>177882.11000000002</v>
      </c>
      <c r="T251" s="287">
        <v>0</v>
      </c>
      <c r="U251" s="287">
        <v>0</v>
      </c>
      <c r="V251" s="287">
        <v>0</v>
      </c>
      <c r="W251" s="287">
        <v>0</v>
      </c>
      <c r="X251" s="287">
        <v>0</v>
      </c>
      <c r="Y251" s="287">
        <v>0</v>
      </c>
      <c r="Z251" s="287">
        <v>0</v>
      </c>
      <c r="AA251" s="287">
        <v>0</v>
      </c>
      <c r="AB251" s="287">
        <v>0</v>
      </c>
      <c r="AC251" s="287">
        <v>0</v>
      </c>
      <c r="AD251" s="287">
        <v>0</v>
      </c>
    </row>
    <row r="252" spans="1:30" x14ac:dyDescent="0.15">
      <c r="A252" s="287">
        <v>4690</v>
      </c>
      <c r="B252" s="287" t="s">
        <v>765</v>
      </c>
      <c r="C252" s="287">
        <v>313541.48</v>
      </c>
      <c r="D252" s="287">
        <v>0</v>
      </c>
      <c r="E252" s="287">
        <v>0</v>
      </c>
      <c r="F252" s="287">
        <v>0</v>
      </c>
      <c r="G252" s="287">
        <v>0</v>
      </c>
      <c r="H252" s="287">
        <v>0</v>
      </c>
      <c r="I252" s="287">
        <v>0</v>
      </c>
      <c r="J252" s="287">
        <v>0</v>
      </c>
      <c r="K252" s="287">
        <v>0</v>
      </c>
      <c r="L252" s="287">
        <v>0</v>
      </c>
      <c r="M252" s="287">
        <v>0</v>
      </c>
      <c r="N252" s="287">
        <v>0</v>
      </c>
      <c r="O252" s="287">
        <v>0</v>
      </c>
      <c r="P252" s="287">
        <v>0</v>
      </c>
      <c r="Q252" s="287">
        <v>0</v>
      </c>
      <c r="R252" s="287">
        <v>0</v>
      </c>
      <c r="S252" s="287">
        <v>0</v>
      </c>
      <c r="T252" s="287">
        <v>0</v>
      </c>
      <c r="U252" s="287">
        <v>313541.48</v>
      </c>
      <c r="V252" s="287">
        <v>0</v>
      </c>
      <c r="W252" s="287">
        <v>0</v>
      </c>
      <c r="X252" s="287">
        <v>0</v>
      </c>
      <c r="Y252" s="287">
        <v>0</v>
      </c>
      <c r="Z252" s="287">
        <v>0</v>
      </c>
      <c r="AA252" s="287">
        <v>0</v>
      </c>
      <c r="AB252" s="287">
        <v>0</v>
      </c>
      <c r="AC252" s="287">
        <v>0</v>
      </c>
      <c r="AD252" s="287">
        <v>0</v>
      </c>
    </row>
    <row r="253" spans="1:30" x14ac:dyDescent="0.15">
      <c r="A253" s="287">
        <v>2016</v>
      </c>
      <c r="B253" s="287" t="s">
        <v>581</v>
      </c>
      <c r="C253" s="287">
        <v>678141.95000000007</v>
      </c>
      <c r="D253" s="287">
        <v>0</v>
      </c>
      <c r="E253" s="287">
        <v>0</v>
      </c>
      <c r="F253" s="287">
        <v>0</v>
      </c>
      <c r="G253" s="287">
        <v>0</v>
      </c>
      <c r="H253" s="287">
        <v>0</v>
      </c>
      <c r="I253" s="287">
        <v>0</v>
      </c>
      <c r="J253" s="287">
        <v>0</v>
      </c>
      <c r="K253" s="287">
        <v>0</v>
      </c>
      <c r="L253" s="287">
        <v>0</v>
      </c>
      <c r="M253" s="287">
        <v>0</v>
      </c>
      <c r="N253" s="287">
        <v>0</v>
      </c>
      <c r="O253" s="287">
        <v>0</v>
      </c>
      <c r="P253" s="287">
        <v>0</v>
      </c>
      <c r="Q253" s="287">
        <v>0</v>
      </c>
      <c r="R253" s="287">
        <v>0</v>
      </c>
      <c r="S253" s="287">
        <v>0</v>
      </c>
      <c r="T253" s="287">
        <v>0</v>
      </c>
      <c r="U253" s="287">
        <v>673141.95000000007</v>
      </c>
      <c r="V253" s="287">
        <v>0</v>
      </c>
      <c r="W253" s="287">
        <v>5000</v>
      </c>
      <c r="X253" s="287">
        <v>0</v>
      </c>
      <c r="Y253" s="287">
        <v>0</v>
      </c>
      <c r="Z253" s="287">
        <v>0</v>
      </c>
      <c r="AA253" s="287">
        <v>0</v>
      </c>
      <c r="AB253" s="287">
        <v>0</v>
      </c>
      <c r="AC253" s="287">
        <v>0</v>
      </c>
      <c r="AD253" s="287">
        <v>0</v>
      </c>
    </row>
    <row r="254" spans="1:30" x14ac:dyDescent="0.15">
      <c r="A254" s="287">
        <v>3983</v>
      </c>
      <c r="B254" s="287" t="s">
        <v>717</v>
      </c>
      <c r="C254" s="287">
        <v>2014541.49</v>
      </c>
      <c r="D254" s="287">
        <v>0</v>
      </c>
      <c r="E254" s="287">
        <v>0</v>
      </c>
      <c r="F254" s="287">
        <v>0</v>
      </c>
      <c r="G254" s="287">
        <v>0</v>
      </c>
      <c r="H254" s="287">
        <v>0</v>
      </c>
      <c r="I254" s="287">
        <v>0</v>
      </c>
      <c r="J254" s="287">
        <v>0</v>
      </c>
      <c r="K254" s="287">
        <v>0</v>
      </c>
      <c r="L254" s="287">
        <v>0</v>
      </c>
      <c r="M254" s="287">
        <v>0</v>
      </c>
      <c r="N254" s="287">
        <v>0</v>
      </c>
      <c r="O254" s="287">
        <v>0</v>
      </c>
      <c r="P254" s="287">
        <v>0</v>
      </c>
      <c r="Q254" s="287">
        <v>0</v>
      </c>
      <c r="R254" s="287">
        <v>0</v>
      </c>
      <c r="S254" s="287">
        <v>0</v>
      </c>
      <c r="T254" s="287">
        <v>0</v>
      </c>
      <c r="U254" s="287">
        <v>2013891.49</v>
      </c>
      <c r="V254" s="287">
        <v>0</v>
      </c>
      <c r="W254" s="287">
        <v>650</v>
      </c>
      <c r="X254" s="287">
        <v>0</v>
      </c>
      <c r="Y254" s="287">
        <v>0</v>
      </c>
      <c r="Z254" s="287">
        <v>0</v>
      </c>
      <c r="AA254" s="287">
        <v>0</v>
      </c>
      <c r="AB254" s="287">
        <v>0</v>
      </c>
      <c r="AC254" s="287">
        <v>0</v>
      </c>
      <c r="AD254" s="287">
        <v>0</v>
      </c>
    </row>
    <row r="255" spans="1:30" x14ac:dyDescent="0.15">
      <c r="A255" s="287">
        <v>3514</v>
      </c>
      <c r="B255" s="287" t="s">
        <v>682</v>
      </c>
      <c r="C255" s="287">
        <v>243104.59</v>
      </c>
      <c r="D255" s="287">
        <v>0</v>
      </c>
      <c r="E255" s="287">
        <v>0</v>
      </c>
      <c r="F255" s="287">
        <v>0</v>
      </c>
      <c r="G255" s="287">
        <v>0</v>
      </c>
      <c r="H255" s="287">
        <v>0</v>
      </c>
      <c r="I255" s="287">
        <v>0</v>
      </c>
      <c r="J255" s="287">
        <v>0</v>
      </c>
      <c r="K255" s="287">
        <v>0</v>
      </c>
      <c r="L255" s="287">
        <v>0</v>
      </c>
      <c r="M255" s="287">
        <v>0</v>
      </c>
      <c r="N255" s="287">
        <v>0</v>
      </c>
      <c r="O255" s="287">
        <v>0</v>
      </c>
      <c r="P255" s="287">
        <v>0</v>
      </c>
      <c r="Q255" s="287">
        <v>0</v>
      </c>
      <c r="R255" s="287">
        <v>0</v>
      </c>
      <c r="S255" s="287">
        <v>0</v>
      </c>
      <c r="T255" s="287">
        <v>0</v>
      </c>
      <c r="U255" s="287">
        <v>240393.15</v>
      </c>
      <c r="V255" s="287">
        <v>0</v>
      </c>
      <c r="W255" s="287">
        <v>0</v>
      </c>
      <c r="X255" s="287">
        <v>0</v>
      </c>
      <c r="Y255" s="287">
        <v>2711.44</v>
      </c>
      <c r="Z255" s="287">
        <v>0</v>
      </c>
      <c r="AA255" s="287">
        <v>0</v>
      </c>
      <c r="AB255" s="287">
        <v>0</v>
      </c>
      <c r="AC255" s="287">
        <v>0</v>
      </c>
      <c r="AD255" s="287">
        <v>0</v>
      </c>
    </row>
    <row r="256" spans="1:30" x14ac:dyDescent="0.15">
      <c r="A256" s="287">
        <v>616</v>
      </c>
      <c r="B256" s="287" t="s">
        <v>499</v>
      </c>
      <c r="C256" s="287">
        <v>498354.62</v>
      </c>
      <c r="D256" s="287">
        <v>0</v>
      </c>
      <c r="E256" s="287">
        <v>0</v>
      </c>
      <c r="F256" s="287">
        <v>0</v>
      </c>
      <c r="G256" s="287">
        <v>0</v>
      </c>
      <c r="H256" s="287">
        <v>0</v>
      </c>
      <c r="I256" s="287">
        <v>0</v>
      </c>
      <c r="J256" s="287">
        <v>0</v>
      </c>
      <c r="K256" s="287">
        <v>0</v>
      </c>
      <c r="L256" s="287">
        <v>0</v>
      </c>
      <c r="M256" s="287">
        <v>0</v>
      </c>
      <c r="N256" s="287">
        <v>0</v>
      </c>
      <c r="O256" s="287">
        <v>0</v>
      </c>
      <c r="P256" s="287">
        <v>0</v>
      </c>
      <c r="Q256" s="287">
        <v>0</v>
      </c>
      <c r="R256" s="287">
        <v>0</v>
      </c>
      <c r="S256" s="287">
        <v>0</v>
      </c>
      <c r="T256" s="287">
        <v>0</v>
      </c>
      <c r="U256" s="287">
        <v>426329.33</v>
      </c>
      <c r="V256" s="287">
        <v>2225.5</v>
      </c>
      <c r="W256" s="287">
        <v>0</v>
      </c>
      <c r="X256" s="287">
        <v>69799.790000000008</v>
      </c>
      <c r="Y256" s="287">
        <v>0</v>
      </c>
      <c r="Z256" s="287">
        <v>0</v>
      </c>
      <c r="AA256" s="287">
        <v>0</v>
      </c>
      <c r="AB256" s="287">
        <v>0</v>
      </c>
      <c r="AC256" s="287">
        <v>0</v>
      </c>
      <c r="AD256" s="287">
        <v>0</v>
      </c>
    </row>
    <row r="257" spans="1:30" x14ac:dyDescent="0.15">
      <c r="A257" s="287">
        <v>1945</v>
      </c>
      <c r="B257" s="287" t="s">
        <v>578</v>
      </c>
      <c r="C257" s="287">
        <v>1028953.77</v>
      </c>
      <c r="D257" s="287">
        <v>0</v>
      </c>
      <c r="E257" s="287">
        <v>0</v>
      </c>
      <c r="F257" s="287">
        <v>0</v>
      </c>
      <c r="G257" s="287">
        <v>0</v>
      </c>
      <c r="H257" s="287">
        <v>0</v>
      </c>
      <c r="I257" s="287">
        <v>0</v>
      </c>
      <c r="J257" s="287">
        <v>0</v>
      </c>
      <c r="K257" s="287">
        <v>0</v>
      </c>
      <c r="L257" s="287">
        <v>0</v>
      </c>
      <c r="M257" s="287">
        <v>0</v>
      </c>
      <c r="N257" s="287">
        <v>0</v>
      </c>
      <c r="O257" s="287">
        <v>0</v>
      </c>
      <c r="P257" s="287">
        <v>0</v>
      </c>
      <c r="Q257" s="287">
        <v>0</v>
      </c>
      <c r="R257" s="287">
        <v>0</v>
      </c>
      <c r="S257" s="287">
        <v>0</v>
      </c>
      <c r="T257" s="287">
        <v>0</v>
      </c>
      <c r="U257" s="287">
        <v>1020230.96</v>
      </c>
      <c r="V257" s="287">
        <v>0</v>
      </c>
      <c r="W257" s="287">
        <v>0</v>
      </c>
      <c r="X257" s="287">
        <v>8722.81</v>
      </c>
      <c r="Y257" s="287">
        <v>0</v>
      </c>
      <c r="Z257" s="287">
        <v>0</v>
      </c>
      <c r="AA257" s="287">
        <v>0</v>
      </c>
      <c r="AB257" s="287">
        <v>0</v>
      </c>
      <c r="AC257" s="287">
        <v>0</v>
      </c>
      <c r="AD257" s="287">
        <v>0</v>
      </c>
    </row>
    <row r="258" spans="1:30" x14ac:dyDescent="0.15">
      <c r="A258" s="287">
        <v>1526</v>
      </c>
      <c r="B258" s="287" t="s">
        <v>551</v>
      </c>
      <c r="C258" s="287">
        <v>2019631.79</v>
      </c>
      <c r="D258" s="287">
        <v>0</v>
      </c>
      <c r="E258" s="287">
        <v>0</v>
      </c>
      <c r="F258" s="287">
        <v>0</v>
      </c>
      <c r="G258" s="287">
        <v>0</v>
      </c>
      <c r="H258" s="287">
        <v>0</v>
      </c>
      <c r="I258" s="287">
        <v>0</v>
      </c>
      <c r="J258" s="287">
        <v>0</v>
      </c>
      <c r="K258" s="287">
        <v>0</v>
      </c>
      <c r="L258" s="287">
        <v>0</v>
      </c>
      <c r="M258" s="287">
        <v>0</v>
      </c>
      <c r="N258" s="287">
        <v>0</v>
      </c>
      <c r="O258" s="287">
        <v>0</v>
      </c>
      <c r="P258" s="287">
        <v>0</v>
      </c>
      <c r="Q258" s="287">
        <v>0</v>
      </c>
      <c r="R258" s="287">
        <v>0</v>
      </c>
      <c r="S258" s="287">
        <v>0</v>
      </c>
      <c r="T258" s="287">
        <v>0</v>
      </c>
      <c r="U258" s="287">
        <v>1984284.87</v>
      </c>
      <c r="V258" s="287">
        <v>0</v>
      </c>
      <c r="W258" s="287">
        <v>0</v>
      </c>
      <c r="X258" s="287">
        <v>35346.92</v>
      </c>
      <c r="Y258" s="287">
        <v>0</v>
      </c>
      <c r="Z258" s="287">
        <v>0</v>
      </c>
      <c r="AA258" s="287">
        <v>0</v>
      </c>
      <c r="AB258" s="287">
        <v>0</v>
      </c>
      <c r="AC258" s="287">
        <v>0</v>
      </c>
      <c r="AD258" s="287">
        <v>0</v>
      </c>
    </row>
    <row r="259" spans="1:30" x14ac:dyDescent="0.15">
      <c r="A259" s="287">
        <v>3654</v>
      </c>
      <c r="B259" s="287" t="s">
        <v>691</v>
      </c>
      <c r="C259" s="287">
        <v>420318.08</v>
      </c>
      <c r="D259" s="287">
        <v>0</v>
      </c>
      <c r="E259" s="287">
        <v>0</v>
      </c>
      <c r="F259" s="287">
        <v>0</v>
      </c>
      <c r="G259" s="287">
        <v>0</v>
      </c>
      <c r="H259" s="287">
        <v>0</v>
      </c>
      <c r="I259" s="287">
        <v>0</v>
      </c>
      <c r="J259" s="287">
        <v>0</v>
      </c>
      <c r="K259" s="287">
        <v>0</v>
      </c>
      <c r="L259" s="287">
        <v>0</v>
      </c>
      <c r="M259" s="287">
        <v>0</v>
      </c>
      <c r="N259" s="287">
        <v>0</v>
      </c>
      <c r="O259" s="287">
        <v>0</v>
      </c>
      <c r="P259" s="287">
        <v>0</v>
      </c>
      <c r="Q259" s="287">
        <v>0</v>
      </c>
      <c r="R259" s="287">
        <v>0</v>
      </c>
      <c r="S259" s="287">
        <v>0</v>
      </c>
      <c r="T259" s="287">
        <v>0</v>
      </c>
      <c r="U259" s="287">
        <v>406572.74</v>
      </c>
      <c r="V259" s="287">
        <v>0</v>
      </c>
      <c r="W259" s="287">
        <v>0</v>
      </c>
      <c r="X259" s="287">
        <v>13745.34</v>
      </c>
      <c r="Y259" s="287">
        <v>0</v>
      </c>
      <c r="Z259" s="287">
        <v>0</v>
      </c>
      <c r="AA259" s="287">
        <v>0</v>
      </c>
      <c r="AB259" s="287">
        <v>0</v>
      </c>
      <c r="AC259" s="287">
        <v>0</v>
      </c>
      <c r="AD259" s="287">
        <v>0</v>
      </c>
    </row>
    <row r="260" spans="1:30" x14ac:dyDescent="0.15">
      <c r="A260" s="287">
        <v>3990</v>
      </c>
      <c r="B260" s="287" t="s">
        <v>718</v>
      </c>
      <c r="C260" s="287">
        <v>1122645.1599999999</v>
      </c>
      <c r="D260" s="287">
        <v>0</v>
      </c>
      <c r="E260" s="287">
        <v>0</v>
      </c>
      <c r="F260" s="287">
        <v>0</v>
      </c>
      <c r="G260" s="287">
        <v>0</v>
      </c>
      <c r="H260" s="287">
        <v>0</v>
      </c>
      <c r="I260" s="287">
        <v>0</v>
      </c>
      <c r="J260" s="287">
        <v>0</v>
      </c>
      <c r="K260" s="287">
        <v>0</v>
      </c>
      <c r="L260" s="287">
        <v>0</v>
      </c>
      <c r="M260" s="287">
        <v>0</v>
      </c>
      <c r="N260" s="287">
        <v>0</v>
      </c>
      <c r="O260" s="287">
        <v>0</v>
      </c>
      <c r="P260" s="287">
        <v>0</v>
      </c>
      <c r="Q260" s="287">
        <v>0</v>
      </c>
      <c r="R260" s="287">
        <v>0</v>
      </c>
      <c r="S260" s="287">
        <v>0</v>
      </c>
      <c r="T260" s="287">
        <v>0</v>
      </c>
      <c r="U260" s="287">
        <v>714397.84</v>
      </c>
      <c r="V260" s="287">
        <v>408247.32</v>
      </c>
      <c r="W260" s="287">
        <v>0</v>
      </c>
      <c r="X260" s="287">
        <v>0</v>
      </c>
      <c r="Y260" s="287">
        <v>0</v>
      </c>
      <c r="Z260" s="287">
        <v>0</v>
      </c>
      <c r="AA260" s="287">
        <v>0</v>
      </c>
      <c r="AB260" s="287">
        <v>0</v>
      </c>
      <c r="AC260" s="287">
        <v>0</v>
      </c>
      <c r="AD260" s="287">
        <v>0</v>
      </c>
    </row>
    <row r="261" spans="1:30" x14ac:dyDescent="0.15">
      <c r="A261" s="287">
        <v>4011</v>
      </c>
      <c r="B261" s="287" t="s">
        <v>719</v>
      </c>
      <c r="C261" s="287">
        <v>31185.79</v>
      </c>
      <c r="D261" s="287">
        <v>0</v>
      </c>
      <c r="E261" s="287">
        <v>0</v>
      </c>
      <c r="F261" s="287">
        <v>0</v>
      </c>
      <c r="G261" s="287">
        <v>0</v>
      </c>
      <c r="H261" s="287">
        <v>0</v>
      </c>
      <c r="I261" s="287">
        <v>0</v>
      </c>
      <c r="J261" s="287">
        <v>0</v>
      </c>
      <c r="K261" s="287">
        <v>0</v>
      </c>
      <c r="L261" s="287">
        <v>0</v>
      </c>
      <c r="M261" s="287">
        <v>0</v>
      </c>
      <c r="N261" s="287">
        <v>0</v>
      </c>
      <c r="O261" s="287">
        <v>0</v>
      </c>
      <c r="P261" s="287">
        <v>0</v>
      </c>
      <c r="Q261" s="287">
        <v>0</v>
      </c>
      <c r="R261" s="287">
        <v>0</v>
      </c>
      <c r="S261" s="287">
        <v>0</v>
      </c>
      <c r="T261" s="287">
        <v>0</v>
      </c>
      <c r="U261" s="287">
        <v>31185.79</v>
      </c>
      <c r="V261" s="287">
        <v>0</v>
      </c>
      <c r="W261" s="287">
        <v>0</v>
      </c>
      <c r="X261" s="287">
        <v>0</v>
      </c>
      <c r="Y261" s="287">
        <v>0</v>
      </c>
      <c r="Z261" s="287">
        <v>0</v>
      </c>
      <c r="AA261" s="287">
        <v>0</v>
      </c>
      <c r="AB261" s="287">
        <v>0</v>
      </c>
      <c r="AC261" s="287">
        <v>0</v>
      </c>
      <c r="AD261" s="287">
        <v>0</v>
      </c>
    </row>
    <row r="262" spans="1:30" x14ac:dyDescent="0.15">
      <c r="A262" s="287">
        <v>4018</v>
      </c>
      <c r="B262" s="287" t="s">
        <v>720</v>
      </c>
      <c r="C262" s="287">
        <v>5113028.41</v>
      </c>
      <c r="D262" s="287">
        <v>0</v>
      </c>
      <c r="E262" s="287">
        <v>0</v>
      </c>
      <c r="F262" s="287">
        <v>0</v>
      </c>
      <c r="G262" s="287">
        <v>0</v>
      </c>
      <c r="H262" s="287">
        <v>0</v>
      </c>
      <c r="I262" s="287">
        <v>0</v>
      </c>
      <c r="J262" s="287">
        <v>0</v>
      </c>
      <c r="K262" s="287">
        <v>0</v>
      </c>
      <c r="L262" s="287">
        <v>0</v>
      </c>
      <c r="M262" s="287">
        <v>0</v>
      </c>
      <c r="N262" s="287">
        <v>0</v>
      </c>
      <c r="O262" s="287">
        <v>0</v>
      </c>
      <c r="P262" s="287">
        <v>0</v>
      </c>
      <c r="Q262" s="287">
        <v>0</v>
      </c>
      <c r="R262" s="287">
        <v>0</v>
      </c>
      <c r="S262" s="287">
        <v>0</v>
      </c>
      <c r="T262" s="287">
        <v>0</v>
      </c>
      <c r="U262" s="287">
        <v>5013028.41</v>
      </c>
      <c r="V262" s="287">
        <v>0</v>
      </c>
      <c r="W262" s="287">
        <v>100000</v>
      </c>
      <c r="X262" s="287">
        <v>0</v>
      </c>
      <c r="Y262" s="287">
        <v>0</v>
      </c>
      <c r="Z262" s="287">
        <v>0</v>
      </c>
      <c r="AA262" s="287">
        <v>0</v>
      </c>
      <c r="AB262" s="287">
        <v>0</v>
      </c>
      <c r="AC262" s="287">
        <v>0</v>
      </c>
      <c r="AD262" s="287">
        <v>0</v>
      </c>
    </row>
    <row r="263" spans="1:30" x14ac:dyDescent="0.15">
      <c r="A263" s="287">
        <v>4025</v>
      </c>
      <c r="B263" s="287" t="s">
        <v>721</v>
      </c>
      <c r="C263" s="287">
        <v>554347.47</v>
      </c>
      <c r="D263" s="287">
        <v>0</v>
      </c>
      <c r="E263" s="287">
        <v>0</v>
      </c>
      <c r="F263" s="287">
        <v>0</v>
      </c>
      <c r="G263" s="287">
        <v>0</v>
      </c>
      <c r="H263" s="287">
        <v>0</v>
      </c>
      <c r="I263" s="287">
        <v>0</v>
      </c>
      <c r="J263" s="287">
        <v>0</v>
      </c>
      <c r="K263" s="287">
        <v>0</v>
      </c>
      <c r="L263" s="287">
        <v>0</v>
      </c>
      <c r="M263" s="287">
        <v>0</v>
      </c>
      <c r="N263" s="287">
        <v>0</v>
      </c>
      <c r="O263" s="287">
        <v>0</v>
      </c>
      <c r="P263" s="287">
        <v>0</v>
      </c>
      <c r="Q263" s="287">
        <v>0</v>
      </c>
      <c r="R263" s="287">
        <v>0</v>
      </c>
      <c r="S263" s="287">
        <v>0</v>
      </c>
      <c r="T263" s="287">
        <v>0</v>
      </c>
      <c r="U263" s="287">
        <v>306452.58</v>
      </c>
      <c r="V263" s="287">
        <v>146169.75</v>
      </c>
      <c r="W263" s="287">
        <v>101000</v>
      </c>
      <c r="X263" s="287">
        <v>725.14</v>
      </c>
      <c r="Y263" s="287">
        <v>0</v>
      </c>
      <c r="Z263" s="287">
        <v>0</v>
      </c>
      <c r="AA263" s="287">
        <v>0</v>
      </c>
      <c r="AB263" s="287">
        <v>0</v>
      </c>
      <c r="AC263" s="287">
        <v>0</v>
      </c>
      <c r="AD263" s="287">
        <v>0</v>
      </c>
    </row>
    <row r="264" spans="1:30" x14ac:dyDescent="0.15">
      <c r="A264" s="287">
        <v>4060</v>
      </c>
      <c r="B264" s="287" t="s">
        <v>722</v>
      </c>
      <c r="C264" s="287">
        <v>6287810.29</v>
      </c>
      <c r="D264" s="287">
        <v>0</v>
      </c>
      <c r="E264" s="287">
        <v>0</v>
      </c>
      <c r="F264" s="287">
        <v>0</v>
      </c>
      <c r="G264" s="287">
        <v>0</v>
      </c>
      <c r="H264" s="287">
        <v>0</v>
      </c>
      <c r="I264" s="287">
        <v>0</v>
      </c>
      <c r="J264" s="287">
        <v>0</v>
      </c>
      <c r="K264" s="287">
        <v>0</v>
      </c>
      <c r="L264" s="287">
        <v>0</v>
      </c>
      <c r="M264" s="287">
        <v>0</v>
      </c>
      <c r="N264" s="287">
        <v>0</v>
      </c>
      <c r="O264" s="287">
        <v>0</v>
      </c>
      <c r="P264" s="287">
        <v>0</v>
      </c>
      <c r="Q264" s="287">
        <v>0</v>
      </c>
      <c r="R264" s="287">
        <v>0</v>
      </c>
      <c r="S264" s="287">
        <v>0</v>
      </c>
      <c r="T264" s="287">
        <v>0</v>
      </c>
      <c r="U264" s="287">
        <v>4889184.29</v>
      </c>
      <c r="V264" s="287">
        <v>798626</v>
      </c>
      <c r="W264" s="287">
        <v>600000</v>
      </c>
      <c r="X264" s="287">
        <v>0</v>
      </c>
      <c r="Y264" s="287">
        <v>0</v>
      </c>
      <c r="Z264" s="287">
        <v>0</v>
      </c>
      <c r="AA264" s="287">
        <v>0</v>
      </c>
      <c r="AB264" s="287">
        <v>0</v>
      </c>
      <c r="AC264" s="287">
        <v>0</v>
      </c>
      <c r="AD264" s="287">
        <v>0</v>
      </c>
    </row>
    <row r="265" spans="1:30" x14ac:dyDescent="0.15">
      <c r="A265" s="287">
        <v>4067</v>
      </c>
      <c r="B265" s="287" t="s">
        <v>723</v>
      </c>
      <c r="C265" s="287">
        <v>1541688.59</v>
      </c>
      <c r="D265" s="287">
        <v>0</v>
      </c>
      <c r="E265" s="287">
        <v>0</v>
      </c>
      <c r="F265" s="287">
        <v>0</v>
      </c>
      <c r="G265" s="287">
        <v>0</v>
      </c>
      <c r="H265" s="287">
        <v>0</v>
      </c>
      <c r="I265" s="287">
        <v>0</v>
      </c>
      <c r="J265" s="287">
        <v>0</v>
      </c>
      <c r="K265" s="287">
        <v>0</v>
      </c>
      <c r="L265" s="287">
        <v>0</v>
      </c>
      <c r="M265" s="287">
        <v>0</v>
      </c>
      <c r="N265" s="287">
        <v>0</v>
      </c>
      <c r="O265" s="287">
        <v>0</v>
      </c>
      <c r="P265" s="287">
        <v>0</v>
      </c>
      <c r="Q265" s="287">
        <v>0</v>
      </c>
      <c r="R265" s="287">
        <v>0</v>
      </c>
      <c r="S265" s="287">
        <v>0</v>
      </c>
      <c r="T265" s="287">
        <v>0</v>
      </c>
      <c r="U265" s="287">
        <v>1431803.78</v>
      </c>
      <c r="V265" s="287">
        <v>109884.81</v>
      </c>
      <c r="W265" s="287">
        <v>0</v>
      </c>
      <c r="X265" s="287">
        <v>0</v>
      </c>
      <c r="Y265" s="287">
        <v>0</v>
      </c>
      <c r="Z265" s="287">
        <v>0</v>
      </c>
      <c r="AA265" s="287">
        <v>0</v>
      </c>
      <c r="AB265" s="287">
        <v>0</v>
      </c>
      <c r="AC265" s="287">
        <v>0</v>
      </c>
      <c r="AD265" s="287">
        <v>0</v>
      </c>
    </row>
    <row r="266" spans="1:30" x14ac:dyDescent="0.15">
      <c r="A266" s="287">
        <v>4074</v>
      </c>
      <c r="B266" s="287" t="s">
        <v>724</v>
      </c>
      <c r="C266" s="287">
        <v>2037229.31</v>
      </c>
      <c r="D266" s="287">
        <v>0</v>
      </c>
      <c r="E266" s="287">
        <v>0</v>
      </c>
      <c r="F266" s="287">
        <v>0</v>
      </c>
      <c r="G266" s="287">
        <v>0</v>
      </c>
      <c r="H266" s="287">
        <v>0</v>
      </c>
      <c r="I266" s="287">
        <v>0</v>
      </c>
      <c r="J266" s="287">
        <v>0</v>
      </c>
      <c r="K266" s="287">
        <v>0</v>
      </c>
      <c r="L266" s="287">
        <v>0</v>
      </c>
      <c r="M266" s="287">
        <v>0</v>
      </c>
      <c r="N266" s="287">
        <v>0</v>
      </c>
      <c r="O266" s="287">
        <v>0</v>
      </c>
      <c r="P266" s="287">
        <v>0</v>
      </c>
      <c r="Q266" s="287">
        <v>0</v>
      </c>
      <c r="R266" s="287">
        <v>0</v>
      </c>
      <c r="S266" s="287">
        <v>0</v>
      </c>
      <c r="T266" s="287">
        <v>0</v>
      </c>
      <c r="U266" s="287">
        <v>1956229.31</v>
      </c>
      <c r="V266" s="287">
        <v>0</v>
      </c>
      <c r="W266" s="287">
        <v>81000</v>
      </c>
      <c r="X266" s="287">
        <v>0</v>
      </c>
      <c r="Y266" s="287">
        <v>0</v>
      </c>
      <c r="Z266" s="287">
        <v>0</v>
      </c>
      <c r="AA266" s="287">
        <v>0</v>
      </c>
      <c r="AB266" s="287">
        <v>0</v>
      </c>
      <c r="AC266" s="287">
        <v>0</v>
      </c>
      <c r="AD266" s="287">
        <v>0</v>
      </c>
    </row>
    <row r="267" spans="1:30" x14ac:dyDescent="0.15">
      <c r="A267" s="287">
        <v>4088</v>
      </c>
      <c r="B267" s="287" t="s">
        <v>725</v>
      </c>
      <c r="C267" s="287">
        <v>1380641.45</v>
      </c>
      <c r="D267" s="287">
        <v>0</v>
      </c>
      <c r="E267" s="287">
        <v>0</v>
      </c>
      <c r="F267" s="287">
        <v>0</v>
      </c>
      <c r="G267" s="287">
        <v>0</v>
      </c>
      <c r="H267" s="287">
        <v>0</v>
      </c>
      <c r="I267" s="287">
        <v>0</v>
      </c>
      <c r="J267" s="287">
        <v>0</v>
      </c>
      <c r="K267" s="287">
        <v>0</v>
      </c>
      <c r="L267" s="287">
        <v>0</v>
      </c>
      <c r="M267" s="287">
        <v>0</v>
      </c>
      <c r="N267" s="287">
        <v>0</v>
      </c>
      <c r="O267" s="287">
        <v>0</v>
      </c>
      <c r="P267" s="287">
        <v>0</v>
      </c>
      <c r="Q267" s="287">
        <v>0</v>
      </c>
      <c r="R267" s="287">
        <v>0</v>
      </c>
      <c r="S267" s="287">
        <v>0</v>
      </c>
      <c r="T267" s="287">
        <v>0</v>
      </c>
      <c r="U267" s="287">
        <v>1237762.45</v>
      </c>
      <c r="V267" s="287">
        <v>142879</v>
      </c>
      <c r="W267" s="287">
        <v>0</v>
      </c>
      <c r="X267" s="287">
        <v>0</v>
      </c>
      <c r="Y267" s="287">
        <v>0</v>
      </c>
      <c r="Z267" s="287">
        <v>0</v>
      </c>
      <c r="AA267" s="287">
        <v>0</v>
      </c>
      <c r="AB267" s="287">
        <v>0</v>
      </c>
      <c r="AC267" s="287">
        <v>0</v>
      </c>
      <c r="AD267" s="287">
        <v>0</v>
      </c>
    </row>
    <row r="268" spans="1:30" x14ac:dyDescent="0.15">
      <c r="A268" s="287">
        <v>4095</v>
      </c>
      <c r="B268" s="287" t="s">
        <v>726</v>
      </c>
      <c r="C268" s="287">
        <v>3271212.59</v>
      </c>
      <c r="D268" s="287">
        <v>0</v>
      </c>
      <c r="E268" s="287">
        <v>0</v>
      </c>
      <c r="F268" s="287">
        <v>0</v>
      </c>
      <c r="G268" s="287">
        <v>0</v>
      </c>
      <c r="H268" s="287">
        <v>0</v>
      </c>
      <c r="I268" s="287">
        <v>0</v>
      </c>
      <c r="J268" s="287">
        <v>0</v>
      </c>
      <c r="K268" s="287">
        <v>0</v>
      </c>
      <c r="L268" s="287">
        <v>0</v>
      </c>
      <c r="M268" s="287">
        <v>0</v>
      </c>
      <c r="N268" s="287">
        <v>0</v>
      </c>
      <c r="O268" s="287">
        <v>0</v>
      </c>
      <c r="P268" s="287">
        <v>0</v>
      </c>
      <c r="Q268" s="287">
        <v>0</v>
      </c>
      <c r="R268" s="287">
        <v>0</v>
      </c>
      <c r="S268" s="287">
        <v>0</v>
      </c>
      <c r="T268" s="287">
        <v>0</v>
      </c>
      <c r="U268" s="287">
        <v>3271212.59</v>
      </c>
      <c r="V268" s="287">
        <v>0</v>
      </c>
      <c r="W268" s="287">
        <v>0</v>
      </c>
      <c r="X268" s="287">
        <v>0</v>
      </c>
      <c r="Y268" s="287">
        <v>0</v>
      </c>
      <c r="Z268" s="287">
        <v>0</v>
      </c>
      <c r="AA268" s="287">
        <v>0</v>
      </c>
      <c r="AB268" s="287">
        <v>0</v>
      </c>
      <c r="AC268" s="287">
        <v>0</v>
      </c>
      <c r="AD268" s="287">
        <v>0</v>
      </c>
    </row>
    <row r="269" spans="1:30" x14ac:dyDescent="0.15">
      <c r="A269" s="287">
        <v>4137</v>
      </c>
      <c r="B269" s="287" t="s">
        <v>727</v>
      </c>
      <c r="C269" s="287">
        <v>1195219</v>
      </c>
      <c r="D269" s="287">
        <v>0</v>
      </c>
      <c r="E269" s="287">
        <v>0</v>
      </c>
      <c r="F269" s="287">
        <v>0</v>
      </c>
      <c r="G269" s="287">
        <v>0</v>
      </c>
      <c r="H269" s="287">
        <v>0</v>
      </c>
      <c r="I269" s="287">
        <v>0</v>
      </c>
      <c r="J269" s="287">
        <v>0</v>
      </c>
      <c r="K269" s="287">
        <v>0</v>
      </c>
      <c r="L269" s="287">
        <v>0</v>
      </c>
      <c r="M269" s="287">
        <v>0</v>
      </c>
      <c r="N269" s="287">
        <v>0</v>
      </c>
      <c r="O269" s="287">
        <v>0</v>
      </c>
      <c r="P269" s="287">
        <v>0</v>
      </c>
      <c r="Q269" s="287">
        <v>0</v>
      </c>
      <c r="R269" s="287">
        <v>0</v>
      </c>
      <c r="S269" s="287">
        <v>0</v>
      </c>
      <c r="T269" s="287">
        <v>0</v>
      </c>
      <c r="U269" s="287">
        <v>703135</v>
      </c>
      <c r="V269" s="287">
        <v>295760</v>
      </c>
      <c r="W269" s="287">
        <v>196324</v>
      </c>
      <c r="X269" s="287">
        <v>0</v>
      </c>
      <c r="Y269" s="287">
        <v>0</v>
      </c>
      <c r="Z269" s="287">
        <v>0</v>
      </c>
      <c r="AA269" s="287">
        <v>0</v>
      </c>
      <c r="AB269" s="287">
        <v>0</v>
      </c>
      <c r="AC269" s="287">
        <v>0</v>
      </c>
      <c r="AD269" s="287">
        <v>0</v>
      </c>
    </row>
    <row r="270" spans="1:30" x14ac:dyDescent="0.15">
      <c r="A270" s="287">
        <v>4144</v>
      </c>
      <c r="B270" s="287" t="s">
        <v>728</v>
      </c>
      <c r="C270" s="287">
        <v>4462372.6500000004</v>
      </c>
      <c r="D270" s="287">
        <v>0</v>
      </c>
      <c r="E270" s="287">
        <v>0</v>
      </c>
      <c r="F270" s="287">
        <v>0</v>
      </c>
      <c r="G270" s="287">
        <v>0</v>
      </c>
      <c r="H270" s="287">
        <v>0</v>
      </c>
      <c r="I270" s="287">
        <v>0</v>
      </c>
      <c r="J270" s="287">
        <v>0</v>
      </c>
      <c r="K270" s="287">
        <v>0</v>
      </c>
      <c r="L270" s="287">
        <v>0</v>
      </c>
      <c r="M270" s="287">
        <v>4107</v>
      </c>
      <c r="N270" s="287">
        <v>0</v>
      </c>
      <c r="O270" s="287">
        <v>0</v>
      </c>
      <c r="P270" s="287">
        <v>0</v>
      </c>
      <c r="Q270" s="287">
        <v>0</v>
      </c>
      <c r="R270" s="287">
        <v>0</v>
      </c>
      <c r="S270" s="287">
        <v>0</v>
      </c>
      <c r="T270" s="287">
        <v>0</v>
      </c>
      <c r="U270" s="287">
        <v>4462372.6500000004</v>
      </c>
      <c r="V270" s="287">
        <v>0</v>
      </c>
      <c r="W270" s="287">
        <v>0</v>
      </c>
      <c r="X270" s="287">
        <v>0</v>
      </c>
      <c r="Y270" s="287">
        <v>0</v>
      </c>
      <c r="Z270" s="287">
        <v>4107</v>
      </c>
      <c r="AA270" s="287">
        <v>0</v>
      </c>
      <c r="AB270" s="287">
        <v>0</v>
      </c>
      <c r="AC270" s="287">
        <v>0</v>
      </c>
      <c r="AD270" s="287">
        <v>0</v>
      </c>
    </row>
    <row r="271" spans="1:30" x14ac:dyDescent="0.15">
      <c r="A271" s="287">
        <v>4165</v>
      </c>
      <c r="B271" s="287" t="s">
        <v>730</v>
      </c>
      <c r="C271" s="287">
        <v>1437347.96</v>
      </c>
      <c r="D271" s="287">
        <v>0</v>
      </c>
      <c r="E271" s="287">
        <v>0</v>
      </c>
      <c r="F271" s="287">
        <v>0</v>
      </c>
      <c r="G271" s="287">
        <v>0</v>
      </c>
      <c r="H271" s="287">
        <v>0</v>
      </c>
      <c r="I271" s="287">
        <v>0</v>
      </c>
      <c r="J271" s="287">
        <v>0</v>
      </c>
      <c r="K271" s="287">
        <v>0</v>
      </c>
      <c r="L271" s="287">
        <v>0</v>
      </c>
      <c r="M271" s="287">
        <v>0</v>
      </c>
      <c r="N271" s="287">
        <v>0</v>
      </c>
      <c r="O271" s="287">
        <v>0</v>
      </c>
      <c r="P271" s="287">
        <v>0</v>
      </c>
      <c r="Q271" s="287">
        <v>0</v>
      </c>
      <c r="R271" s="287">
        <v>0</v>
      </c>
      <c r="S271" s="287">
        <v>0</v>
      </c>
      <c r="T271" s="287">
        <v>0</v>
      </c>
      <c r="U271" s="287">
        <v>1437347.96</v>
      </c>
      <c r="V271" s="287">
        <v>0</v>
      </c>
      <c r="W271" s="287">
        <v>0</v>
      </c>
      <c r="X271" s="287">
        <v>0</v>
      </c>
      <c r="Y271" s="287">
        <v>0</v>
      </c>
      <c r="Z271" s="287">
        <v>0</v>
      </c>
      <c r="AA271" s="287">
        <v>0</v>
      </c>
      <c r="AB271" s="287">
        <v>0</v>
      </c>
      <c r="AC271" s="287">
        <v>0</v>
      </c>
      <c r="AD271" s="287">
        <v>0</v>
      </c>
    </row>
    <row r="272" spans="1:30" x14ac:dyDescent="0.15">
      <c r="A272" s="287">
        <v>4179</v>
      </c>
      <c r="B272" s="287" t="s">
        <v>731</v>
      </c>
      <c r="C272" s="287">
        <v>16601884.23</v>
      </c>
      <c r="D272" s="287">
        <v>0</v>
      </c>
      <c r="E272" s="287">
        <v>0</v>
      </c>
      <c r="F272" s="287">
        <v>0</v>
      </c>
      <c r="G272" s="287">
        <v>0</v>
      </c>
      <c r="H272" s="287">
        <v>0</v>
      </c>
      <c r="I272" s="287">
        <v>0</v>
      </c>
      <c r="J272" s="287">
        <v>0</v>
      </c>
      <c r="K272" s="287">
        <v>60929.8</v>
      </c>
      <c r="L272" s="287">
        <v>0</v>
      </c>
      <c r="M272" s="287">
        <v>0</v>
      </c>
      <c r="N272" s="287">
        <v>0</v>
      </c>
      <c r="O272" s="287">
        <v>0</v>
      </c>
      <c r="P272" s="287">
        <v>0</v>
      </c>
      <c r="Q272" s="287">
        <v>0</v>
      </c>
      <c r="R272" s="287">
        <v>0</v>
      </c>
      <c r="S272" s="287">
        <v>0</v>
      </c>
      <c r="T272" s="287">
        <v>0</v>
      </c>
      <c r="U272" s="287">
        <v>16423077.01</v>
      </c>
      <c r="V272" s="287">
        <v>0</v>
      </c>
      <c r="W272" s="287">
        <v>0</v>
      </c>
      <c r="X272" s="287">
        <v>143107.22</v>
      </c>
      <c r="Y272" s="287">
        <v>35700</v>
      </c>
      <c r="Z272" s="287">
        <v>60929.8</v>
      </c>
      <c r="AA272" s="287">
        <v>0</v>
      </c>
      <c r="AB272" s="287">
        <v>0</v>
      </c>
      <c r="AC272" s="287">
        <v>0</v>
      </c>
      <c r="AD272" s="287">
        <v>0</v>
      </c>
    </row>
    <row r="273" spans="1:30" x14ac:dyDescent="0.15">
      <c r="A273" s="287">
        <v>4186</v>
      </c>
      <c r="B273" s="287" t="s">
        <v>732</v>
      </c>
      <c r="C273" s="287">
        <v>850863.61</v>
      </c>
      <c r="D273" s="287">
        <v>0</v>
      </c>
      <c r="E273" s="287">
        <v>0</v>
      </c>
      <c r="F273" s="287">
        <v>102857</v>
      </c>
      <c r="G273" s="287">
        <v>0</v>
      </c>
      <c r="H273" s="287">
        <v>0</v>
      </c>
      <c r="I273" s="287">
        <v>0</v>
      </c>
      <c r="J273" s="287">
        <v>0</v>
      </c>
      <c r="K273" s="287">
        <v>0</v>
      </c>
      <c r="L273" s="287">
        <v>0</v>
      </c>
      <c r="M273" s="287">
        <v>0</v>
      </c>
      <c r="N273" s="287">
        <v>0</v>
      </c>
      <c r="O273" s="287">
        <v>0</v>
      </c>
      <c r="P273" s="287">
        <v>0</v>
      </c>
      <c r="Q273" s="287">
        <v>0</v>
      </c>
      <c r="R273" s="287">
        <v>0</v>
      </c>
      <c r="S273" s="287">
        <v>0</v>
      </c>
      <c r="T273" s="287">
        <v>0</v>
      </c>
      <c r="U273" s="287">
        <v>800863.61</v>
      </c>
      <c r="V273" s="287">
        <v>102857</v>
      </c>
      <c r="W273" s="287">
        <v>50000</v>
      </c>
      <c r="X273" s="287">
        <v>0</v>
      </c>
      <c r="Y273" s="287">
        <v>0</v>
      </c>
      <c r="Z273" s="287">
        <v>0</v>
      </c>
      <c r="AA273" s="287">
        <v>0</v>
      </c>
      <c r="AB273" s="287">
        <v>0</v>
      </c>
      <c r="AC273" s="287">
        <v>0</v>
      </c>
      <c r="AD273" s="287">
        <v>0</v>
      </c>
    </row>
    <row r="274" spans="1:30" x14ac:dyDescent="0.15">
      <c r="A274" s="287">
        <v>4207</v>
      </c>
      <c r="B274" s="287" t="s">
        <v>733</v>
      </c>
      <c r="C274" s="287">
        <v>370948.58</v>
      </c>
      <c r="D274" s="287">
        <v>0</v>
      </c>
      <c r="E274" s="287">
        <v>0</v>
      </c>
      <c r="F274" s="287">
        <v>0</v>
      </c>
      <c r="G274" s="287">
        <v>0</v>
      </c>
      <c r="H274" s="287">
        <v>0</v>
      </c>
      <c r="I274" s="287">
        <v>4443</v>
      </c>
      <c r="J274" s="287">
        <v>0</v>
      </c>
      <c r="K274" s="287">
        <v>0</v>
      </c>
      <c r="L274" s="287">
        <v>0</v>
      </c>
      <c r="M274" s="287">
        <v>0</v>
      </c>
      <c r="N274" s="287">
        <v>0</v>
      </c>
      <c r="O274" s="287">
        <v>0</v>
      </c>
      <c r="P274" s="287">
        <v>0</v>
      </c>
      <c r="Q274" s="287">
        <v>0</v>
      </c>
      <c r="R274" s="287">
        <v>0</v>
      </c>
      <c r="S274" s="287">
        <v>4443</v>
      </c>
      <c r="T274" s="287">
        <v>0</v>
      </c>
      <c r="U274" s="287">
        <v>356420.84</v>
      </c>
      <c r="V274" s="287">
        <v>0</v>
      </c>
      <c r="W274" s="287">
        <v>0</v>
      </c>
      <c r="X274" s="287">
        <v>14527.74</v>
      </c>
      <c r="Y274" s="287">
        <v>0</v>
      </c>
      <c r="Z274" s="287">
        <v>0</v>
      </c>
      <c r="AA274" s="287">
        <v>0</v>
      </c>
      <c r="AB274" s="287">
        <v>0</v>
      </c>
      <c r="AC274" s="287">
        <v>0</v>
      </c>
      <c r="AD274" s="287">
        <v>0</v>
      </c>
    </row>
    <row r="275" spans="1:30" x14ac:dyDescent="0.15">
      <c r="A275" s="287">
        <v>4221</v>
      </c>
      <c r="B275" s="287" t="s">
        <v>734</v>
      </c>
      <c r="C275" s="287">
        <v>1580411.3800000001</v>
      </c>
      <c r="D275" s="287">
        <v>0</v>
      </c>
      <c r="E275" s="287">
        <v>0</v>
      </c>
      <c r="F275" s="287">
        <v>0</v>
      </c>
      <c r="G275" s="287">
        <v>0</v>
      </c>
      <c r="H275" s="287">
        <v>0</v>
      </c>
      <c r="I275" s="287">
        <v>0</v>
      </c>
      <c r="J275" s="287">
        <v>0</v>
      </c>
      <c r="K275" s="287">
        <v>0</v>
      </c>
      <c r="L275" s="287">
        <v>0</v>
      </c>
      <c r="M275" s="287">
        <v>0</v>
      </c>
      <c r="N275" s="287">
        <v>0</v>
      </c>
      <c r="O275" s="287">
        <v>0</v>
      </c>
      <c r="P275" s="287">
        <v>0</v>
      </c>
      <c r="Q275" s="287">
        <v>0</v>
      </c>
      <c r="R275" s="287">
        <v>0</v>
      </c>
      <c r="S275" s="287">
        <v>0</v>
      </c>
      <c r="T275" s="287">
        <v>0</v>
      </c>
      <c r="U275" s="287">
        <v>1283328.48</v>
      </c>
      <c r="V275" s="287">
        <v>249588</v>
      </c>
      <c r="W275" s="287">
        <v>0</v>
      </c>
      <c r="X275" s="287">
        <v>47494.9</v>
      </c>
      <c r="Y275" s="287">
        <v>0</v>
      </c>
      <c r="Z275" s="287">
        <v>0</v>
      </c>
      <c r="AA275" s="287">
        <v>0</v>
      </c>
      <c r="AB275" s="287">
        <v>0</v>
      </c>
      <c r="AC275" s="287">
        <v>0</v>
      </c>
      <c r="AD275" s="287">
        <v>0</v>
      </c>
    </row>
    <row r="276" spans="1:30" x14ac:dyDescent="0.15">
      <c r="A276" s="287">
        <v>4228</v>
      </c>
      <c r="B276" s="287" t="s">
        <v>735</v>
      </c>
      <c r="C276" s="287">
        <v>781963.62</v>
      </c>
      <c r="D276" s="287">
        <v>0</v>
      </c>
      <c r="E276" s="287">
        <v>0</v>
      </c>
      <c r="F276" s="287">
        <v>0</v>
      </c>
      <c r="G276" s="287">
        <v>0</v>
      </c>
      <c r="H276" s="287">
        <v>0</v>
      </c>
      <c r="I276" s="287">
        <v>0</v>
      </c>
      <c r="J276" s="287">
        <v>0</v>
      </c>
      <c r="K276" s="287">
        <v>0</v>
      </c>
      <c r="L276" s="287">
        <v>0</v>
      </c>
      <c r="M276" s="287">
        <v>0</v>
      </c>
      <c r="N276" s="287">
        <v>0</v>
      </c>
      <c r="O276" s="287">
        <v>0</v>
      </c>
      <c r="P276" s="287">
        <v>0</v>
      </c>
      <c r="Q276" s="287">
        <v>0</v>
      </c>
      <c r="R276" s="287">
        <v>0</v>
      </c>
      <c r="S276" s="287">
        <v>0</v>
      </c>
      <c r="T276" s="287">
        <v>0</v>
      </c>
      <c r="U276" s="287">
        <v>781963.62</v>
      </c>
      <c r="V276" s="287">
        <v>0</v>
      </c>
      <c r="W276" s="287">
        <v>0</v>
      </c>
      <c r="X276" s="287">
        <v>0</v>
      </c>
      <c r="Y276" s="287">
        <v>0</v>
      </c>
      <c r="Z276" s="287">
        <v>0</v>
      </c>
      <c r="AA276" s="287">
        <v>0</v>
      </c>
      <c r="AB276" s="287">
        <v>0</v>
      </c>
      <c r="AC276" s="287">
        <v>0</v>
      </c>
      <c r="AD276" s="287">
        <v>0</v>
      </c>
    </row>
    <row r="277" spans="1:30" x14ac:dyDescent="0.15">
      <c r="A277" s="287">
        <v>4235</v>
      </c>
      <c r="B277" s="287" t="s">
        <v>736</v>
      </c>
      <c r="C277" s="287">
        <v>243565.96</v>
      </c>
      <c r="D277" s="287">
        <v>0</v>
      </c>
      <c r="E277" s="287">
        <v>0</v>
      </c>
      <c r="F277" s="287">
        <v>0</v>
      </c>
      <c r="G277" s="287">
        <v>0</v>
      </c>
      <c r="H277" s="287">
        <v>0</v>
      </c>
      <c r="I277" s="287">
        <v>0</v>
      </c>
      <c r="J277" s="287">
        <v>0</v>
      </c>
      <c r="K277" s="287">
        <v>0</v>
      </c>
      <c r="L277" s="287">
        <v>0</v>
      </c>
      <c r="M277" s="287">
        <v>0</v>
      </c>
      <c r="N277" s="287">
        <v>0</v>
      </c>
      <c r="O277" s="287">
        <v>20420.52</v>
      </c>
      <c r="P277" s="287">
        <v>0</v>
      </c>
      <c r="Q277" s="287">
        <v>0</v>
      </c>
      <c r="R277" s="287">
        <v>0</v>
      </c>
      <c r="S277" s="287">
        <v>0</v>
      </c>
      <c r="T277" s="287">
        <v>0</v>
      </c>
      <c r="U277" s="287">
        <v>243565.96</v>
      </c>
      <c r="V277" s="287">
        <v>0</v>
      </c>
      <c r="W277" s="287">
        <v>0</v>
      </c>
      <c r="X277" s="287">
        <v>0</v>
      </c>
      <c r="Y277" s="287">
        <v>0</v>
      </c>
      <c r="Z277" s="287">
        <v>0</v>
      </c>
      <c r="AA277" s="287">
        <v>20420.52</v>
      </c>
      <c r="AB277" s="287">
        <v>0</v>
      </c>
      <c r="AC277" s="287">
        <v>0</v>
      </c>
      <c r="AD277" s="287">
        <v>0</v>
      </c>
    </row>
    <row r="278" spans="1:30" x14ac:dyDescent="0.15">
      <c r="A278" s="287">
        <v>4151</v>
      </c>
      <c r="B278" s="287" t="s">
        <v>729</v>
      </c>
      <c r="C278" s="287">
        <v>923688.4</v>
      </c>
      <c r="D278" s="287">
        <v>0</v>
      </c>
      <c r="E278" s="287">
        <v>0</v>
      </c>
      <c r="F278" s="287">
        <v>0</v>
      </c>
      <c r="G278" s="287">
        <v>0</v>
      </c>
      <c r="H278" s="287">
        <v>0</v>
      </c>
      <c r="I278" s="287">
        <v>0</v>
      </c>
      <c r="J278" s="287">
        <v>0</v>
      </c>
      <c r="K278" s="287">
        <v>9188.14</v>
      </c>
      <c r="L278" s="287">
        <v>0</v>
      </c>
      <c r="M278" s="287">
        <v>0</v>
      </c>
      <c r="N278" s="287">
        <v>0</v>
      </c>
      <c r="O278" s="287">
        <v>0</v>
      </c>
      <c r="P278" s="287">
        <v>0</v>
      </c>
      <c r="Q278" s="287">
        <v>0</v>
      </c>
      <c r="R278" s="287">
        <v>0</v>
      </c>
      <c r="S278" s="287">
        <v>0</v>
      </c>
      <c r="T278" s="287">
        <v>0</v>
      </c>
      <c r="U278" s="287">
        <v>923588.4</v>
      </c>
      <c r="V278" s="287">
        <v>0</v>
      </c>
      <c r="W278" s="287">
        <v>100</v>
      </c>
      <c r="X278" s="287">
        <v>0</v>
      </c>
      <c r="Y278" s="287">
        <v>0</v>
      </c>
      <c r="Z278" s="287">
        <v>9188.14</v>
      </c>
      <c r="AA278" s="287">
        <v>0</v>
      </c>
      <c r="AB278" s="287">
        <v>0</v>
      </c>
      <c r="AC278" s="287">
        <v>0</v>
      </c>
      <c r="AD278" s="287">
        <v>0</v>
      </c>
    </row>
    <row r="279" spans="1:30" x14ac:dyDescent="0.15">
      <c r="A279" s="287">
        <v>490</v>
      </c>
      <c r="B279" s="287" t="s">
        <v>495</v>
      </c>
      <c r="C279" s="287">
        <v>558296.14</v>
      </c>
      <c r="D279" s="287">
        <v>0</v>
      </c>
      <c r="E279" s="287">
        <v>0</v>
      </c>
      <c r="F279" s="287">
        <v>0</v>
      </c>
      <c r="G279" s="287">
        <v>0</v>
      </c>
      <c r="H279" s="287">
        <v>0</v>
      </c>
      <c r="I279" s="287">
        <v>0</v>
      </c>
      <c r="J279" s="287">
        <v>0</v>
      </c>
      <c r="K279" s="287">
        <v>0</v>
      </c>
      <c r="L279" s="287">
        <v>0</v>
      </c>
      <c r="M279" s="287">
        <v>0</v>
      </c>
      <c r="N279" s="287">
        <v>0</v>
      </c>
      <c r="O279" s="287">
        <v>0</v>
      </c>
      <c r="P279" s="287">
        <v>0</v>
      </c>
      <c r="Q279" s="287">
        <v>0</v>
      </c>
      <c r="R279" s="287">
        <v>0</v>
      </c>
      <c r="S279" s="287">
        <v>0</v>
      </c>
      <c r="T279" s="287">
        <v>0</v>
      </c>
      <c r="U279" s="287">
        <v>550229.41</v>
      </c>
      <c r="V279" s="287">
        <v>0</v>
      </c>
      <c r="W279" s="287">
        <v>0</v>
      </c>
      <c r="X279" s="287">
        <v>8066.7300000000005</v>
      </c>
      <c r="Y279" s="287">
        <v>0</v>
      </c>
      <c r="Z279" s="287">
        <v>0</v>
      </c>
      <c r="AA279" s="287">
        <v>0</v>
      </c>
      <c r="AB279" s="287">
        <v>0</v>
      </c>
      <c r="AC279" s="287">
        <v>0</v>
      </c>
      <c r="AD279" s="287">
        <v>0</v>
      </c>
    </row>
    <row r="280" spans="1:30" x14ac:dyDescent="0.15">
      <c r="A280" s="287">
        <v>4270</v>
      </c>
      <c r="B280" s="287" t="s">
        <v>738</v>
      </c>
      <c r="C280" s="287">
        <v>423126.4</v>
      </c>
      <c r="D280" s="287">
        <v>0</v>
      </c>
      <c r="E280" s="287">
        <v>0</v>
      </c>
      <c r="F280" s="287">
        <v>0</v>
      </c>
      <c r="G280" s="287">
        <v>0</v>
      </c>
      <c r="H280" s="287">
        <v>0</v>
      </c>
      <c r="I280" s="287">
        <v>0</v>
      </c>
      <c r="J280" s="287">
        <v>0</v>
      </c>
      <c r="K280" s="287">
        <v>0</v>
      </c>
      <c r="L280" s="287">
        <v>0</v>
      </c>
      <c r="M280" s="287">
        <v>0</v>
      </c>
      <c r="N280" s="287">
        <v>0</v>
      </c>
      <c r="O280" s="287">
        <v>0</v>
      </c>
      <c r="P280" s="287">
        <v>0</v>
      </c>
      <c r="Q280" s="287">
        <v>0</v>
      </c>
      <c r="R280" s="287">
        <v>0</v>
      </c>
      <c r="S280" s="287">
        <v>0</v>
      </c>
      <c r="T280" s="287">
        <v>0</v>
      </c>
      <c r="U280" s="287">
        <v>344265.55</v>
      </c>
      <c r="V280" s="287">
        <v>0</v>
      </c>
      <c r="W280" s="287">
        <v>0</v>
      </c>
      <c r="X280" s="287">
        <v>32119.77</v>
      </c>
      <c r="Y280" s="287">
        <v>46741.08</v>
      </c>
      <c r="Z280" s="287">
        <v>0</v>
      </c>
      <c r="AA280" s="287">
        <v>0</v>
      </c>
      <c r="AB280" s="287">
        <v>0</v>
      </c>
      <c r="AC280" s="287">
        <v>0</v>
      </c>
      <c r="AD280" s="287">
        <v>0</v>
      </c>
    </row>
    <row r="281" spans="1:30" x14ac:dyDescent="0.15">
      <c r="A281" s="287">
        <v>4305</v>
      </c>
      <c r="B281" s="287" t="s">
        <v>739</v>
      </c>
      <c r="C281" s="287">
        <v>1444415.59</v>
      </c>
      <c r="D281" s="287">
        <v>0</v>
      </c>
      <c r="E281" s="287">
        <v>0</v>
      </c>
      <c r="F281" s="287">
        <v>0</v>
      </c>
      <c r="G281" s="287">
        <v>0</v>
      </c>
      <c r="H281" s="287">
        <v>0</v>
      </c>
      <c r="I281" s="287">
        <v>0</v>
      </c>
      <c r="J281" s="287">
        <v>0</v>
      </c>
      <c r="K281" s="287">
        <v>0</v>
      </c>
      <c r="L281" s="287">
        <v>0</v>
      </c>
      <c r="M281" s="287">
        <v>0</v>
      </c>
      <c r="N281" s="287">
        <v>0</v>
      </c>
      <c r="O281" s="287">
        <v>0</v>
      </c>
      <c r="P281" s="287">
        <v>0</v>
      </c>
      <c r="Q281" s="287">
        <v>0</v>
      </c>
      <c r="R281" s="287">
        <v>0</v>
      </c>
      <c r="S281" s="287">
        <v>0</v>
      </c>
      <c r="T281" s="287">
        <v>0</v>
      </c>
      <c r="U281" s="287">
        <v>967588.59</v>
      </c>
      <c r="V281" s="287">
        <v>0</v>
      </c>
      <c r="W281" s="287">
        <v>476827</v>
      </c>
      <c r="X281" s="287">
        <v>0</v>
      </c>
      <c r="Y281" s="287">
        <v>0</v>
      </c>
      <c r="Z281" s="287">
        <v>0</v>
      </c>
      <c r="AA281" s="287">
        <v>0</v>
      </c>
      <c r="AB281" s="287">
        <v>0</v>
      </c>
      <c r="AC281" s="287">
        <v>0</v>
      </c>
      <c r="AD281" s="287">
        <v>0</v>
      </c>
    </row>
    <row r="282" spans="1:30" x14ac:dyDescent="0.15">
      <c r="A282" s="287">
        <v>4312</v>
      </c>
      <c r="B282" s="287" t="s">
        <v>740</v>
      </c>
      <c r="C282" s="287">
        <v>2756835.75</v>
      </c>
      <c r="D282" s="287">
        <v>0</v>
      </c>
      <c r="E282" s="287">
        <v>0</v>
      </c>
      <c r="F282" s="287">
        <v>0</v>
      </c>
      <c r="G282" s="287">
        <v>0</v>
      </c>
      <c r="H282" s="287">
        <v>0</v>
      </c>
      <c r="I282" s="287">
        <v>0</v>
      </c>
      <c r="J282" s="287">
        <v>0</v>
      </c>
      <c r="K282" s="287">
        <v>0</v>
      </c>
      <c r="L282" s="287">
        <v>0</v>
      </c>
      <c r="M282" s="287">
        <v>0</v>
      </c>
      <c r="N282" s="287">
        <v>0</v>
      </c>
      <c r="O282" s="287">
        <v>0</v>
      </c>
      <c r="P282" s="287">
        <v>0</v>
      </c>
      <c r="Q282" s="287">
        <v>0</v>
      </c>
      <c r="R282" s="287">
        <v>0</v>
      </c>
      <c r="S282" s="287">
        <v>0</v>
      </c>
      <c r="T282" s="287">
        <v>0</v>
      </c>
      <c r="U282" s="287">
        <v>2356636.15</v>
      </c>
      <c r="V282" s="287">
        <v>400000</v>
      </c>
      <c r="W282" s="287">
        <v>0</v>
      </c>
      <c r="X282" s="287">
        <v>0</v>
      </c>
      <c r="Y282" s="287">
        <v>199.6</v>
      </c>
      <c r="Z282" s="287">
        <v>0</v>
      </c>
      <c r="AA282" s="287">
        <v>0</v>
      </c>
      <c r="AB282" s="287">
        <v>0</v>
      </c>
      <c r="AC282" s="287">
        <v>0</v>
      </c>
      <c r="AD282" s="287">
        <v>0</v>
      </c>
    </row>
    <row r="283" spans="1:30" x14ac:dyDescent="0.15">
      <c r="A283" s="287">
        <v>4330</v>
      </c>
      <c r="B283" s="287" t="s">
        <v>741</v>
      </c>
      <c r="C283" s="287">
        <v>347591.27</v>
      </c>
      <c r="D283" s="287">
        <v>0</v>
      </c>
      <c r="E283" s="287">
        <v>0</v>
      </c>
      <c r="F283" s="287">
        <v>0</v>
      </c>
      <c r="G283" s="287">
        <v>0</v>
      </c>
      <c r="H283" s="287">
        <v>0</v>
      </c>
      <c r="I283" s="287">
        <v>0</v>
      </c>
      <c r="J283" s="287">
        <v>0</v>
      </c>
      <c r="K283" s="287">
        <v>0</v>
      </c>
      <c r="L283" s="287">
        <v>0</v>
      </c>
      <c r="M283" s="287">
        <v>0</v>
      </c>
      <c r="N283" s="287">
        <v>0</v>
      </c>
      <c r="O283" s="287">
        <v>4767.74</v>
      </c>
      <c r="P283" s="287">
        <v>0</v>
      </c>
      <c r="Q283" s="287">
        <v>0</v>
      </c>
      <c r="R283" s="287">
        <v>0</v>
      </c>
      <c r="S283" s="287">
        <v>0</v>
      </c>
      <c r="T283" s="287">
        <v>0</v>
      </c>
      <c r="U283" s="287">
        <v>189771.57</v>
      </c>
      <c r="V283" s="287">
        <v>114193.31</v>
      </c>
      <c r="W283" s="287">
        <v>0</v>
      </c>
      <c r="X283" s="287">
        <v>43626.39</v>
      </c>
      <c r="Y283" s="287">
        <v>0</v>
      </c>
      <c r="Z283" s="287">
        <v>0</v>
      </c>
      <c r="AA283" s="287">
        <v>4767.74</v>
      </c>
      <c r="AB283" s="287">
        <v>0</v>
      </c>
      <c r="AC283" s="287">
        <v>0</v>
      </c>
      <c r="AD283" s="287">
        <v>0</v>
      </c>
    </row>
    <row r="284" spans="1:30" x14ac:dyDescent="0.15">
      <c r="A284" s="287">
        <v>4347</v>
      </c>
      <c r="B284" s="287" t="s">
        <v>742</v>
      </c>
      <c r="C284" s="287">
        <v>793495.72</v>
      </c>
      <c r="D284" s="287">
        <v>0</v>
      </c>
      <c r="E284" s="287">
        <v>0</v>
      </c>
      <c r="F284" s="287">
        <v>0</v>
      </c>
      <c r="G284" s="287">
        <v>0</v>
      </c>
      <c r="H284" s="287">
        <v>0</v>
      </c>
      <c r="I284" s="287">
        <v>0</v>
      </c>
      <c r="J284" s="287">
        <v>0</v>
      </c>
      <c r="K284" s="287">
        <v>0</v>
      </c>
      <c r="L284" s="287">
        <v>0</v>
      </c>
      <c r="M284" s="287">
        <v>0</v>
      </c>
      <c r="N284" s="287">
        <v>0</v>
      </c>
      <c r="O284" s="287">
        <v>0</v>
      </c>
      <c r="P284" s="287">
        <v>0</v>
      </c>
      <c r="Q284" s="287">
        <v>0</v>
      </c>
      <c r="R284" s="287">
        <v>0</v>
      </c>
      <c r="S284" s="287">
        <v>0</v>
      </c>
      <c r="T284" s="287">
        <v>0</v>
      </c>
      <c r="U284" s="287">
        <v>793495.72</v>
      </c>
      <c r="V284" s="287">
        <v>0</v>
      </c>
      <c r="W284" s="287">
        <v>0</v>
      </c>
      <c r="X284" s="287">
        <v>0</v>
      </c>
      <c r="Y284" s="287">
        <v>0</v>
      </c>
      <c r="Z284" s="287">
        <v>0</v>
      </c>
      <c r="AA284" s="287">
        <v>0</v>
      </c>
      <c r="AB284" s="287">
        <v>0</v>
      </c>
      <c r="AC284" s="287">
        <v>0</v>
      </c>
      <c r="AD284" s="287">
        <v>0</v>
      </c>
    </row>
    <row r="285" spans="1:30" x14ac:dyDescent="0.15">
      <c r="A285" s="287">
        <v>4368</v>
      </c>
      <c r="B285" s="287" t="s">
        <v>743</v>
      </c>
      <c r="C285" s="287">
        <v>512395.44</v>
      </c>
      <c r="D285" s="287">
        <v>0</v>
      </c>
      <c r="E285" s="287">
        <v>0</v>
      </c>
      <c r="F285" s="287">
        <v>0</v>
      </c>
      <c r="G285" s="287">
        <v>0</v>
      </c>
      <c r="H285" s="287">
        <v>0</v>
      </c>
      <c r="I285" s="287">
        <v>0</v>
      </c>
      <c r="J285" s="287">
        <v>0</v>
      </c>
      <c r="K285" s="287">
        <v>5315</v>
      </c>
      <c r="L285" s="287">
        <v>0</v>
      </c>
      <c r="M285" s="287">
        <v>0</v>
      </c>
      <c r="N285" s="287">
        <v>0</v>
      </c>
      <c r="O285" s="287">
        <v>0</v>
      </c>
      <c r="P285" s="287">
        <v>0</v>
      </c>
      <c r="Q285" s="287">
        <v>0</v>
      </c>
      <c r="R285" s="287">
        <v>0</v>
      </c>
      <c r="S285" s="287">
        <v>0</v>
      </c>
      <c r="T285" s="287">
        <v>0</v>
      </c>
      <c r="U285" s="287">
        <v>467515.52</v>
      </c>
      <c r="V285" s="287">
        <v>15721.65</v>
      </c>
      <c r="W285" s="287">
        <v>25000</v>
      </c>
      <c r="X285" s="287">
        <v>4158.2700000000004</v>
      </c>
      <c r="Y285" s="287">
        <v>0</v>
      </c>
      <c r="Z285" s="287">
        <v>5315</v>
      </c>
      <c r="AA285" s="287">
        <v>0</v>
      </c>
      <c r="AB285" s="287">
        <v>0</v>
      </c>
      <c r="AC285" s="287">
        <v>0</v>
      </c>
      <c r="AD285" s="287">
        <v>0</v>
      </c>
    </row>
    <row r="286" spans="1:30" x14ac:dyDescent="0.15">
      <c r="A286" s="287">
        <v>4389</v>
      </c>
      <c r="B286" s="287" t="s">
        <v>745</v>
      </c>
      <c r="C286" s="287">
        <v>1643910.96</v>
      </c>
      <c r="D286" s="287">
        <v>0</v>
      </c>
      <c r="E286" s="287">
        <v>0</v>
      </c>
      <c r="F286" s="287">
        <v>0</v>
      </c>
      <c r="G286" s="287">
        <v>0</v>
      </c>
      <c r="H286" s="287">
        <v>0</v>
      </c>
      <c r="I286" s="287">
        <v>0</v>
      </c>
      <c r="J286" s="287">
        <v>0</v>
      </c>
      <c r="K286" s="287">
        <v>0</v>
      </c>
      <c r="L286" s="287">
        <v>0</v>
      </c>
      <c r="M286" s="287">
        <v>0</v>
      </c>
      <c r="N286" s="287">
        <v>0</v>
      </c>
      <c r="O286" s="287">
        <v>0</v>
      </c>
      <c r="P286" s="287">
        <v>0</v>
      </c>
      <c r="Q286" s="287">
        <v>0</v>
      </c>
      <c r="R286" s="287">
        <v>0</v>
      </c>
      <c r="S286" s="287">
        <v>0</v>
      </c>
      <c r="T286" s="287">
        <v>0</v>
      </c>
      <c r="U286" s="287">
        <v>1499800.96</v>
      </c>
      <c r="V286" s="287">
        <v>144110</v>
      </c>
      <c r="W286" s="287">
        <v>0</v>
      </c>
      <c r="X286" s="287">
        <v>0</v>
      </c>
      <c r="Y286" s="287">
        <v>0</v>
      </c>
      <c r="Z286" s="287">
        <v>0</v>
      </c>
      <c r="AA286" s="287">
        <v>0</v>
      </c>
      <c r="AB286" s="287">
        <v>0</v>
      </c>
      <c r="AC286" s="287">
        <v>0</v>
      </c>
      <c r="AD286" s="287">
        <v>0</v>
      </c>
    </row>
    <row r="287" spans="1:30" x14ac:dyDescent="0.15">
      <c r="A287" s="287">
        <v>4459</v>
      </c>
      <c r="B287" s="287" t="s">
        <v>746</v>
      </c>
      <c r="C287" s="287">
        <v>240805.55000000002</v>
      </c>
      <c r="D287" s="287">
        <v>0</v>
      </c>
      <c r="E287" s="287">
        <v>0</v>
      </c>
      <c r="F287" s="287">
        <v>0</v>
      </c>
      <c r="G287" s="287">
        <v>0</v>
      </c>
      <c r="H287" s="287">
        <v>0</v>
      </c>
      <c r="I287" s="287">
        <v>0</v>
      </c>
      <c r="J287" s="287">
        <v>0</v>
      </c>
      <c r="K287" s="287">
        <v>0</v>
      </c>
      <c r="L287" s="287">
        <v>0</v>
      </c>
      <c r="M287" s="287">
        <v>0</v>
      </c>
      <c r="N287" s="287">
        <v>0</v>
      </c>
      <c r="O287" s="287">
        <v>0</v>
      </c>
      <c r="P287" s="287">
        <v>0</v>
      </c>
      <c r="Q287" s="287">
        <v>0</v>
      </c>
      <c r="R287" s="287">
        <v>0</v>
      </c>
      <c r="S287" s="287">
        <v>0</v>
      </c>
      <c r="T287" s="287">
        <v>0</v>
      </c>
      <c r="U287" s="287">
        <v>240805.55000000002</v>
      </c>
      <c r="V287" s="287">
        <v>0</v>
      </c>
      <c r="W287" s="287">
        <v>0</v>
      </c>
      <c r="X287" s="287">
        <v>0</v>
      </c>
      <c r="Y287" s="287">
        <v>0</v>
      </c>
      <c r="Z287" s="287">
        <v>0</v>
      </c>
      <c r="AA287" s="287">
        <v>0</v>
      </c>
      <c r="AB287" s="287">
        <v>0</v>
      </c>
      <c r="AC287" s="287">
        <v>0</v>
      </c>
      <c r="AD287" s="287">
        <v>0</v>
      </c>
    </row>
    <row r="288" spans="1:30" x14ac:dyDescent="0.15">
      <c r="A288" s="287">
        <v>4473</v>
      </c>
      <c r="B288" s="287" t="s">
        <v>747</v>
      </c>
      <c r="C288" s="287">
        <v>2468505.2000000002</v>
      </c>
      <c r="D288" s="287">
        <v>0</v>
      </c>
      <c r="E288" s="287">
        <v>0</v>
      </c>
      <c r="F288" s="287">
        <v>0</v>
      </c>
      <c r="G288" s="287">
        <v>0</v>
      </c>
      <c r="H288" s="287">
        <v>0</v>
      </c>
      <c r="I288" s="287">
        <v>0</v>
      </c>
      <c r="J288" s="287">
        <v>0</v>
      </c>
      <c r="K288" s="287">
        <v>0</v>
      </c>
      <c r="L288" s="287">
        <v>0</v>
      </c>
      <c r="M288" s="287">
        <v>0</v>
      </c>
      <c r="N288" s="287">
        <v>0</v>
      </c>
      <c r="O288" s="287">
        <v>0</v>
      </c>
      <c r="P288" s="287">
        <v>0</v>
      </c>
      <c r="Q288" s="287">
        <v>0</v>
      </c>
      <c r="R288" s="287">
        <v>0</v>
      </c>
      <c r="S288" s="287">
        <v>0</v>
      </c>
      <c r="T288" s="287">
        <v>0</v>
      </c>
      <c r="U288" s="287">
        <v>2466754.7999999998</v>
      </c>
      <c r="V288" s="287">
        <v>0</v>
      </c>
      <c r="W288" s="287">
        <v>0</v>
      </c>
      <c r="X288" s="287">
        <v>1750.4</v>
      </c>
      <c r="Y288" s="287">
        <v>0</v>
      </c>
      <c r="Z288" s="287">
        <v>0</v>
      </c>
      <c r="AA288" s="287">
        <v>0</v>
      </c>
      <c r="AB288" s="287">
        <v>0</v>
      </c>
      <c r="AC288" s="287">
        <v>0</v>
      </c>
      <c r="AD288" s="287">
        <v>0</v>
      </c>
    </row>
    <row r="289" spans="1:30" x14ac:dyDescent="0.15">
      <c r="A289" s="287">
        <v>4508</v>
      </c>
      <c r="B289" s="287" t="s">
        <v>749</v>
      </c>
      <c r="C289" s="287">
        <v>346556.14</v>
      </c>
      <c r="D289" s="287">
        <v>0</v>
      </c>
      <c r="E289" s="287">
        <v>0</v>
      </c>
      <c r="F289" s="287">
        <v>0</v>
      </c>
      <c r="G289" s="287">
        <v>0</v>
      </c>
      <c r="H289" s="287">
        <v>0</v>
      </c>
      <c r="I289" s="287">
        <v>0</v>
      </c>
      <c r="J289" s="287">
        <v>0</v>
      </c>
      <c r="K289" s="287">
        <v>0</v>
      </c>
      <c r="L289" s="287">
        <v>0</v>
      </c>
      <c r="M289" s="287">
        <v>0</v>
      </c>
      <c r="N289" s="287">
        <v>0</v>
      </c>
      <c r="O289" s="287">
        <v>0</v>
      </c>
      <c r="P289" s="287">
        <v>0</v>
      </c>
      <c r="Q289" s="287">
        <v>0</v>
      </c>
      <c r="R289" s="287">
        <v>0</v>
      </c>
      <c r="S289" s="287">
        <v>0</v>
      </c>
      <c r="T289" s="287">
        <v>0</v>
      </c>
      <c r="U289" s="287">
        <v>319503.71000000002</v>
      </c>
      <c r="V289" s="287">
        <v>0</v>
      </c>
      <c r="W289" s="287">
        <v>0</v>
      </c>
      <c r="X289" s="287">
        <v>27052.43</v>
      </c>
      <c r="Y289" s="287">
        <v>0</v>
      </c>
      <c r="Z289" s="287">
        <v>0</v>
      </c>
      <c r="AA289" s="287">
        <v>0</v>
      </c>
      <c r="AB289" s="287">
        <v>0</v>
      </c>
      <c r="AC289" s="287">
        <v>0</v>
      </c>
      <c r="AD289" s="287">
        <v>0</v>
      </c>
    </row>
    <row r="290" spans="1:30" x14ac:dyDescent="0.15">
      <c r="A290" s="287">
        <v>4515</v>
      </c>
      <c r="B290" s="287" t="s">
        <v>750</v>
      </c>
      <c r="C290" s="287">
        <v>3697023.58</v>
      </c>
      <c r="D290" s="287">
        <v>0</v>
      </c>
      <c r="E290" s="287">
        <v>0</v>
      </c>
      <c r="F290" s="287">
        <v>0</v>
      </c>
      <c r="G290" s="287">
        <v>0</v>
      </c>
      <c r="H290" s="287">
        <v>0</v>
      </c>
      <c r="I290" s="287">
        <v>0</v>
      </c>
      <c r="J290" s="287">
        <v>0</v>
      </c>
      <c r="K290" s="287">
        <v>0</v>
      </c>
      <c r="L290" s="287">
        <v>0</v>
      </c>
      <c r="M290" s="287">
        <v>1000</v>
      </c>
      <c r="N290" s="287">
        <v>0</v>
      </c>
      <c r="O290" s="287">
        <v>0</v>
      </c>
      <c r="P290" s="287">
        <v>0</v>
      </c>
      <c r="Q290" s="287">
        <v>0</v>
      </c>
      <c r="R290" s="287">
        <v>0</v>
      </c>
      <c r="S290" s="287">
        <v>0</v>
      </c>
      <c r="T290" s="287">
        <v>0</v>
      </c>
      <c r="U290" s="287">
        <v>3432255.08</v>
      </c>
      <c r="V290" s="287">
        <v>260768.5</v>
      </c>
      <c r="W290" s="287">
        <v>0</v>
      </c>
      <c r="X290" s="287">
        <v>0</v>
      </c>
      <c r="Y290" s="287">
        <v>4000</v>
      </c>
      <c r="Z290" s="287">
        <v>1000</v>
      </c>
      <c r="AA290" s="287">
        <v>0</v>
      </c>
      <c r="AB290" s="287">
        <v>0</v>
      </c>
      <c r="AC290" s="287">
        <v>0</v>
      </c>
      <c r="AD290" s="287">
        <v>0</v>
      </c>
    </row>
    <row r="291" spans="1:30" x14ac:dyDescent="0.15">
      <c r="A291" s="287">
        <v>4501</v>
      </c>
      <c r="B291" s="287" t="s">
        <v>748</v>
      </c>
      <c r="C291" s="287">
        <v>3577760.13</v>
      </c>
      <c r="D291" s="287">
        <v>0</v>
      </c>
      <c r="E291" s="287">
        <v>12500</v>
      </c>
      <c r="F291" s="287">
        <v>0</v>
      </c>
      <c r="G291" s="287">
        <v>0</v>
      </c>
      <c r="H291" s="287">
        <v>0</v>
      </c>
      <c r="I291" s="287">
        <v>0</v>
      </c>
      <c r="J291" s="287">
        <v>0</v>
      </c>
      <c r="K291" s="287">
        <v>0</v>
      </c>
      <c r="L291" s="287">
        <v>0</v>
      </c>
      <c r="M291" s="287">
        <v>0</v>
      </c>
      <c r="N291" s="287">
        <v>0</v>
      </c>
      <c r="O291" s="287">
        <v>0</v>
      </c>
      <c r="P291" s="287">
        <v>0</v>
      </c>
      <c r="Q291" s="287">
        <v>0</v>
      </c>
      <c r="R291" s="287">
        <v>0</v>
      </c>
      <c r="S291" s="287">
        <v>12500</v>
      </c>
      <c r="T291" s="287">
        <v>0</v>
      </c>
      <c r="U291" s="287">
        <v>2398653.0299999998</v>
      </c>
      <c r="V291" s="287">
        <v>593149.1</v>
      </c>
      <c r="W291" s="287">
        <v>585958</v>
      </c>
      <c r="X291" s="287">
        <v>0</v>
      </c>
      <c r="Y291" s="287">
        <v>0</v>
      </c>
      <c r="Z291" s="287">
        <v>0</v>
      </c>
      <c r="AA291" s="287">
        <v>0</v>
      </c>
      <c r="AB291" s="287">
        <v>0</v>
      </c>
      <c r="AC291" s="287">
        <v>0</v>
      </c>
      <c r="AD291" s="287">
        <v>0</v>
      </c>
    </row>
    <row r="292" spans="1:30" x14ac:dyDescent="0.15">
      <c r="A292" s="287">
        <v>4529</v>
      </c>
      <c r="B292" s="287" t="s">
        <v>752</v>
      </c>
      <c r="C292" s="287">
        <v>410832.49</v>
      </c>
      <c r="D292" s="287">
        <v>0</v>
      </c>
      <c r="E292" s="287">
        <v>0</v>
      </c>
      <c r="F292" s="287">
        <v>0</v>
      </c>
      <c r="G292" s="287">
        <v>0</v>
      </c>
      <c r="H292" s="287">
        <v>0</v>
      </c>
      <c r="I292" s="287">
        <v>0</v>
      </c>
      <c r="J292" s="287">
        <v>0</v>
      </c>
      <c r="K292" s="287">
        <v>0</v>
      </c>
      <c r="L292" s="287">
        <v>0</v>
      </c>
      <c r="M292" s="287">
        <v>0</v>
      </c>
      <c r="N292" s="287">
        <v>0</v>
      </c>
      <c r="O292" s="287">
        <v>0</v>
      </c>
      <c r="P292" s="287">
        <v>0</v>
      </c>
      <c r="Q292" s="287">
        <v>0</v>
      </c>
      <c r="R292" s="287">
        <v>0</v>
      </c>
      <c r="S292" s="287">
        <v>0</v>
      </c>
      <c r="T292" s="287">
        <v>0</v>
      </c>
      <c r="U292" s="287">
        <v>410832.49</v>
      </c>
      <c r="V292" s="287">
        <v>0</v>
      </c>
      <c r="W292" s="287">
        <v>0</v>
      </c>
      <c r="X292" s="287">
        <v>0</v>
      </c>
      <c r="Y292" s="287">
        <v>0</v>
      </c>
      <c r="Z292" s="287">
        <v>0</v>
      </c>
      <c r="AA292" s="287">
        <v>0</v>
      </c>
      <c r="AB292" s="287">
        <v>0</v>
      </c>
      <c r="AC292" s="287">
        <v>0</v>
      </c>
      <c r="AD292" s="287">
        <v>0</v>
      </c>
    </row>
    <row r="293" spans="1:30" x14ac:dyDescent="0.15">
      <c r="A293" s="287">
        <v>4536</v>
      </c>
      <c r="B293" s="287" t="s">
        <v>753</v>
      </c>
      <c r="C293" s="287">
        <v>960848.57000000007</v>
      </c>
      <c r="D293" s="287">
        <v>0</v>
      </c>
      <c r="E293" s="287">
        <v>0</v>
      </c>
      <c r="F293" s="287">
        <v>0</v>
      </c>
      <c r="G293" s="287">
        <v>0</v>
      </c>
      <c r="H293" s="287">
        <v>0</v>
      </c>
      <c r="I293" s="287">
        <v>0</v>
      </c>
      <c r="J293" s="287">
        <v>0</v>
      </c>
      <c r="K293" s="287">
        <v>0</v>
      </c>
      <c r="L293" s="287">
        <v>0</v>
      </c>
      <c r="M293" s="287">
        <v>0</v>
      </c>
      <c r="N293" s="287">
        <v>0</v>
      </c>
      <c r="O293" s="287">
        <v>0</v>
      </c>
      <c r="P293" s="287">
        <v>6.2700000000000005</v>
      </c>
      <c r="Q293" s="287">
        <v>0</v>
      </c>
      <c r="R293" s="287">
        <v>0</v>
      </c>
      <c r="S293" s="287">
        <v>0</v>
      </c>
      <c r="T293" s="287">
        <v>0</v>
      </c>
      <c r="U293" s="287">
        <v>959848.57000000007</v>
      </c>
      <c r="V293" s="287">
        <v>0</v>
      </c>
      <c r="W293" s="287">
        <v>1000</v>
      </c>
      <c r="X293" s="287">
        <v>0</v>
      </c>
      <c r="Y293" s="287">
        <v>0</v>
      </c>
      <c r="Z293" s="287">
        <v>0</v>
      </c>
      <c r="AA293" s="287">
        <v>0</v>
      </c>
      <c r="AB293" s="287">
        <v>6.2700000000000005</v>
      </c>
      <c r="AC293" s="287">
        <v>0</v>
      </c>
      <c r="AD293" s="287">
        <v>0</v>
      </c>
    </row>
    <row r="294" spans="1:30" x14ac:dyDescent="0.15">
      <c r="A294" s="287">
        <v>4543</v>
      </c>
      <c r="B294" s="287" t="s">
        <v>754</v>
      </c>
      <c r="C294" s="287">
        <v>1638177.85</v>
      </c>
      <c r="D294" s="287">
        <v>0</v>
      </c>
      <c r="E294" s="287">
        <v>0</v>
      </c>
      <c r="F294" s="287">
        <v>0</v>
      </c>
      <c r="G294" s="287">
        <v>0</v>
      </c>
      <c r="H294" s="287">
        <v>0</v>
      </c>
      <c r="I294" s="287">
        <v>0</v>
      </c>
      <c r="J294" s="287">
        <v>0</v>
      </c>
      <c r="K294" s="287">
        <v>0</v>
      </c>
      <c r="L294" s="287">
        <v>0</v>
      </c>
      <c r="M294" s="287">
        <v>0</v>
      </c>
      <c r="N294" s="287">
        <v>0</v>
      </c>
      <c r="O294" s="287">
        <v>0</v>
      </c>
      <c r="P294" s="287">
        <v>0</v>
      </c>
      <c r="Q294" s="287">
        <v>0</v>
      </c>
      <c r="R294" s="287">
        <v>0</v>
      </c>
      <c r="S294" s="287">
        <v>0</v>
      </c>
      <c r="T294" s="287">
        <v>0</v>
      </c>
      <c r="U294" s="287">
        <v>1638177.85</v>
      </c>
      <c r="V294" s="287">
        <v>0</v>
      </c>
      <c r="W294" s="287">
        <v>0</v>
      </c>
      <c r="X294" s="287">
        <v>0</v>
      </c>
      <c r="Y294" s="287">
        <v>0</v>
      </c>
      <c r="Z294" s="287">
        <v>0</v>
      </c>
      <c r="AA294" s="287">
        <v>0</v>
      </c>
      <c r="AB294" s="287">
        <v>0</v>
      </c>
      <c r="AC294" s="287">
        <v>0</v>
      </c>
      <c r="AD294" s="287">
        <v>0</v>
      </c>
    </row>
    <row r="295" spans="1:30" x14ac:dyDescent="0.15">
      <c r="A295" s="287">
        <v>4557</v>
      </c>
      <c r="B295" s="287" t="s">
        <v>755</v>
      </c>
      <c r="C295" s="287">
        <v>476108.39</v>
      </c>
      <c r="D295" s="287">
        <v>0</v>
      </c>
      <c r="E295" s="287">
        <v>0</v>
      </c>
      <c r="F295" s="287">
        <v>0</v>
      </c>
      <c r="G295" s="287">
        <v>0</v>
      </c>
      <c r="H295" s="287">
        <v>0</v>
      </c>
      <c r="I295" s="287">
        <v>0</v>
      </c>
      <c r="J295" s="287">
        <v>0</v>
      </c>
      <c r="K295" s="287">
        <v>0</v>
      </c>
      <c r="L295" s="287">
        <v>0</v>
      </c>
      <c r="M295" s="287">
        <v>0</v>
      </c>
      <c r="N295" s="287">
        <v>0</v>
      </c>
      <c r="O295" s="287">
        <v>0</v>
      </c>
      <c r="P295" s="287">
        <v>0</v>
      </c>
      <c r="Q295" s="287">
        <v>0</v>
      </c>
      <c r="R295" s="287">
        <v>0</v>
      </c>
      <c r="S295" s="287">
        <v>0</v>
      </c>
      <c r="T295" s="287">
        <v>0</v>
      </c>
      <c r="U295" s="287">
        <v>222134.28</v>
      </c>
      <c r="V295" s="287">
        <v>245145</v>
      </c>
      <c r="W295" s="287">
        <v>5000</v>
      </c>
      <c r="X295" s="287">
        <v>3829.11</v>
      </c>
      <c r="Y295" s="287">
        <v>0</v>
      </c>
      <c r="Z295" s="287">
        <v>0</v>
      </c>
      <c r="AA295" s="287">
        <v>0</v>
      </c>
      <c r="AB295" s="287">
        <v>0</v>
      </c>
      <c r="AC295" s="287">
        <v>0</v>
      </c>
      <c r="AD295" s="287">
        <v>0</v>
      </c>
    </row>
    <row r="296" spans="1:30" x14ac:dyDescent="0.15">
      <c r="A296" s="287">
        <v>4571</v>
      </c>
      <c r="B296" s="287" t="s">
        <v>756</v>
      </c>
      <c r="C296" s="287">
        <v>656038.61</v>
      </c>
      <c r="D296" s="287">
        <v>0</v>
      </c>
      <c r="E296" s="287">
        <v>0</v>
      </c>
      <c r="F296" s="287">
        <v>0</v>
      </c>
      <c r="G296" s="287">
        <v>0</v>
      </c>
      <c r="H296" s="287">
        <v>0</v>
      </c>
      <c r="I296" s="287">
        <v>0</v>
      </c>
      <c r="J296" s="287">
        <v>0</v>
      </c>
      <c r="K296" s="287">
        <v>0</v>
      </c>
      <c r="L296" s="287">
        <v>0</v>
      </c>
      <c r="M296" s="287">
        <v>0</v>
      </c>
      <c r="N296" s="287">
        <v>0</v>
      </c>
      <c r="O296" s="287">
        <v>0</v>
      </c>
      <c r="P296" s="287">
        <v>0</v>
      </c>
      <c r="Q296" s="287">
        <v>0</v>
      </c>
      <c r="R296" s="287">
        <v>0</v>
      </c>
      <c r="S296" s="287">
        <v>0</v>
      </c>
      <c r="T296" s="287">
        <v>0</v>
      </c>
      <c r="U296" s="287">
        <v>480945.48</v>
      </c>
      <c r="V296" s="287">
        <v>120142.43000000001</v>
      </c>
      <c r="W296" s="287">
        <v>0</v>
      </c>
      <c r="X296" s="287">
        <v>54950.700000000004</v>
      </c>
      <c r="Y296" s="287">
        <v>0</v>
      </c>
      <c r="Z296" s="287">
        <v>0</v>
      </c>
      <c r="AA296" s="287">
        <v>0</v>
      </c>
      <c r="AB296" s="287">
        <v>0</v>
      </c>
      <c r="AC296" s="287">
        <v>0</v>
      </c>
      <c r="AD296" s="287">
        <v>0</v>
      </c>
    </row>
    <row r="297" spans="1:30" x14ac:dyDescent="0.15">
      <c r="A297" s="287">
        <v>4578</v>
      </c>
      <c r="B297" s="287" t="s">
        <v>757</v>
      </c>
      <c r="C297" s="287">
        <v>1533696.54</v>
      </c>
      <c r="D297" s="287">
        <v>0</v>
      </c>
      <c r="E297" s="287">
        <v>0</v>
      </c>
      <c r="F297" s="287">
        <v>0</v>
      </c>
      <c r="G297" s="287">
        <v>0</v>
      </c>
      <c r="H297" s="287">
        <v>0</v>
      </c>
      <c r="I297" s="287">
        <v>0</v>
      </c>
      <c r="J297" s="287">
        <v>0</v>
      </c>
      <c r="K297" s="287">
        <v>0</v>
      </c>
      <c r="L297" s="287">
        <v>0</v>
      </c>
      <c r="M297" s="287">
        <v>0</v>
      </c>
      <c r="N297" s="287">
        <v>0</v>
      </c>
      <c r="O297" s="287">
        <v>0</v>
      </c>
      <c r="P297" s="287">
        <v>0</v>
      </c>
      <c r="Q297" s="287">
        <v>0</v>
      </c>
      <c r="R297" s="287">
        <v>0</v>
      </c>
      <c r="S297" s="287">
        <v>0</v>
      </c>
      <c r="T297" s="287">
        <v>0</v>
      </c>
      <c r="U297" s="287">
        <v>1533696.54</v>
      </c>
      <c r="V297" s="287">
        <v>0</v>
      </c>
      <c r="W297" s="287">
        <v>0</v>
      </c>
      <c r="X297" s="287">
        <v>0</v>
      </c>
      <c r="Y297" s="287">
        <v>0</v>
      </c>
      <c r="Z297" s="287">
        <v>0</v>
      </c>
      <c r="AA297" s="287">
        <v>0</v>
      </c>
      <c r="AB297" s="287">
        <v>0</v>
      </c>
      <c r="AC297" s="287">
        <v>0</v>
      </c>
      <c r="AD297" s="287">
        <v>0</v>
      </c>
    </row>
    <row r="298" spans="1:30" x14ac:dyDescent="0.15">
      <c r="A298" s="287">
        <v>4606</v>
      </c>
      <c r="B298" s="287" t="s">
        <v>758</v>
      </c>
      <c r="C298" s="287">
        <v>277234.28999999998</v>
      </c>
      <c r="D298" s="287">
        <v>0</v>
      </c>
      <c r="E298" s="287">
        <v>0</v>
      </c>
      <c r="F298" s="287">
        <v>0</v>
      </c>
      <c r="G298" s="287">
        <v>0</v>
      </c>
      <c r="H298" s="287">
        <v>0</v>
      </c>
      <c r="I298" s="287">
        <v>0</v>
      </c>
      <c r="J298" s="287">
        <v>0</v>
      </c>
      <c r="K298" s="287">
        <v>0</v>
      </c>
      <c r="L298" s="287">
        <v>0</v>
      </c>
      <c r="M298" s="287">
        <v>0</v>
      </c>
      <c r="N298" s="287">
        <v>0</v>
      </c>
      <c r="O298" s="287">
        <v>0</v>
      </c>
      <c r="P298" s="287">
        <v>0</v>
      </c>
      <c r="Q298" s="287">
        <v>0</v>
      </c>
      <c r="R298" s="287">
        <v>0</v>
      </c>
      <c r="S298" s="287">
        <v>0</v>
      </c>
      <c r="T298" s="287">
        <v>0</v>
      </c>
      <c r="U298" s="287">
        <v>275034.53000000003</v>
      </c>
      <c r="V298" s="287">
        <v>0</v>
      </c>
      <c r="W298" s="287">
        <v>0</v>
      </c>
      <c r="X298" s="287">
        <v>2199.7600000000002</v>
      </c>
      <c r="Y298" s="287">
        <v>0</v>
      </c>
      <c r="Z298" s="287">
        <v>0</v>
      </c>
      <c r="AA298" s="287">
        <v>0</v>
      </c>
      <c r="AB298" s="287">
        <v>0</v>
      </c>
      <c r="AC298" s="287">
        <v>0</v>
      </c>
      <c r="AD298" s="287">
        <v>0</v>
      </c>
    </row>
    <row r="299" spans="1:30" x14ac:dyDescent="0.15">
      <c r="A299" s="287">
        <v>4613</v>
      </c>
      <c r="B299" s="287" t="s">
        <v>759</v>
      </c>
      <c r="C299" s="287">
        <v>4375369.32</v>
      </c>
      <c r="D299" s="287">
        <v>0</v>
      </c>
      <c r="E299" s="287">
        <v>0</v>
      </c>
      <c r="F299" s="287">
        <v>0</v>
      </c>
      <c r="G299" s="287">
        <v>0</v>
      </c>
      <c r="H299" s="287">
        <v>0</v>
      </c>
      <c r="I299" s="287">
        <v>5945.09</v>
      </c>
      <c r="J299" s="287">
        <v>0</v>
      </c>
      <c r="K299" s="287">
        <v>0</v>
      </c>
      <c r="L299" s="287">
        <v>0</v>
      </c>
      <c r="M299" s="287">
        <v>0</v>
      </c>
      <c r="N299" s="287">
        <v>0</v>
      </c>
      <c r="O299" s="287">
        <v>0</v>
      </c>
      <c r="P299" s="287">
        <v>0</v>
      </c>
      <c r="Q299" s="287">
        <v>0</v>
      </c>
      <c r="R299" s="287">
        <v>0</v>
      </c>
      <c r="S299" s="287">
        <v>5945.09</v>
      </c>
      <c r="T299" s="287">
        <v>0</v>
      </c>
      <c r="U299" s="287">
        <v>4345718.26</v>
      </c>
      <c r="V299" s="287">
        <v>0</v>
      </c>
      <c r="W299" s="287">
        <v>0</v>
      </c>
      <c r="X299" s="287">
        <v>29651.06</v>
      </c>
      <c r="Y299" s="287">
        <v>0</v>
      </c>
      <c r="Z299" s="287">
        <v>0</v>
      </c>
      <c r="AA299" s="287">
        <v>0</v>
      </c>
      <c r="AB299" s="287">
        <v>0</v>
      </c>
      <c r="AC299" s="287">
        <v>0</v>
      </c>
      <c r="AD299" s="287">
        <v>0</v>
      </c>
    </row>
    <row r="300" spans="1:30" x14ac:dyDescent="0.15">
      <c r="A300" s="287">
        <v>4620</v>
      </c>
      <c r="B300" s="287" t="s">
        <v>760</v>
      </c>
      <c r="C300" s="287">
        <v>33788868.920000002</v>
      </c>
      <c r="D300" s="287">
        <v>0</v>
      </c>
      <c r="E300" s="287">
        <v>0</v>
      </c>
      <c r="F300" s="287">
        <v>0</v>
      </c>
      <c r="G300" s="287">
        <v>0</v>
      </c>
      <c r="H300" s="287">
        <v>0</v>
      </c>
      <c r="I300" s="287">
        <v>0</v>
      </c>
      <c r="J300" s="287">
        <v>43952.590000000004</v>
      </c>
      <c r="K300" s="287">
        <v>22077.02</v>
      </c>
      <c r="L300" s="287">
        <v>0</v>
      </c>
      <c r="M300" s="287">
        <v>0</v>
      </c>
      <c r="N300" s="287">
        <v>0</v>
      </c>
      <c r="O300" s="287">
        <v>0</v>
      </c>
      <c r="P300" s="287">
        <v>0</v>
      </c>
      <c r="Q300" s="287">
        <v>0</v>
      </c>
      <c r="R300" s="287">
        <v>0</v>
      </c>
      <c r="S300" s="287">
        <v>0</v>
      </c>
      <c r="T300" s="287">
        <v>0</v>
      </c>
      <c r="U300" s="287">
        <v>33788868.920000002</v>
      </c>
      <c r="V300" s="287">
        <v>0</v>
      </c>
      <c r="W300" s="287">
        <v>0</v>
      </c>
      <c r="X300" s="287">
        <v>0</v>
      </c>
      <c r="Y300" s="287">
        <v>0</v>
      </c>
      <c r="Z300" s="287">
        <v>66029.61</v>
      </c>
      <c r="AA300" s="287">
        <v>0</v>
      </c>
      <c r="AB300" s="287">
        <v>0</v>
      </c>
      <c r="AC300" s="287">
        <v>0</v>
      </c>
      <c r="AD300" s="287">
        <v>0</v>
      </c>
    </row>
    <row r="301" spans="1:30" x14ac:dyDescent="0.15">
      <c r="A301" s="287">
        <v>4627</v>
      </c>
      <c r="B301" s="287" t="s">
        <v>761</v>
      </c>
      <c r="C301" s="287">
        <v>669755.27</v>
      </c>
      <c r="D301" s="287">
        <v>0</v>
      </c>
      <c r="E301" s="287">
        <v>0</v>
      </c>
      <c r="F301" s="287">
        <v>0</v>
      </c>
      <c r="G301" s="287">
        <v>0</v>
      </c>
      <c r="H301" s="287">
        <v>0</v>
      </c>
      <c r="I301" s="287">
        <v>0</v>
      </c>
      <c r="J301" s="287">
        <v>0</v>
      </c>
      <c r="K301" s="287">
        <v>0</v>
      </c>
      <c r="L301" s="287">
        <v>0</v>
      </c>
      <c r="M301" s="287">
        <v>0</v>
      </c>
      <c r="N301" s="287">
        <v>0</v>
      </c>
      <c r="O301" s="287">
        <v>0</v>
      </c>
      <c r="P301" s="287">
        <v>0</v>
      </c>
      <c r="Q301" s="287">
        <v>0</v>
      </c>
      <c r="R301" s="287">
        <v>0</v>
      </c>
      <c r="S301" s="287">
        <v>0</v>
      </c>
      <c r="T301" s="287">
        <v>0</v>
      </c>
      <c r="U301" s="287">
        <v>669755.27</v>
      </c>
      <c r="V301" s="287">
        <v>0</v>
      </c>
      <c r="W301" s="287">
        <v>0</v>
      </c>
      <c r="X301" s="287">
        <v>0</v>
      </c>
      <c r="Y301" s="287">
        <v>0</v>
      </c>
      <c r="Z301" s="287">
        <v>0</v>
      </c>
      <c r="AA301" s="287">
        <v>0</v>
      </c>
      <c r="AB301" s="287">
        <v>0</v>
      </c>
      <c r="AC301" s="287">
        <v>0</v>
      </c>
      <c r="AD301" s="287">
        <v>0</v>
      </c>
    </row>
    <row r="302" spans="1:30" x14ac:dyDescent="0.15">
      <c r="A302" s="287">
        <v>4634</v>
      </c>
      <c r="B302" s="287" t="s">
        <v>762</v>
      </c>
      <c r="C302" s="287">
        <v>633368.39</v>
      </c>
      <c r="D302" s="287">
        <v>0</v>
      </c>
      <c r="E302" s="287">
        <v>0</v>
      </c>
      <c r="F302" s="287">
        <v>0</v>
      </c>
      <c r="G302" s="287">
        <v>0</v>
      </c>
      <c r="H302" s="287">
        <v>0</v>
      </c>
      <c r="I302" s="287">
        <v>0</v>
      </c>
      <c r="J302" s="287">
        <v>0</v>
      </c>
      <c r="K302" s="287">
        <v>0</v>
      </c>
      <c r="L302" s="287">
        <v>0</v>
      </c>
      <c r="M302" s="287">
        <v>0</v>
      </c>
      <c r="N302" s="287">
        <v>0</v>
      </c>
      <c r="O302" s="287">
        <v>0</v>
      </c>
      <c r="P302" s="287">
        <v>0</v>
      </c>
      <c r="Q302" s="287">
        <v>0</v>
      </c>
      <c r="R302" s="287">
        <v>0</v>
      </c>
      <c r="S302" s="287">
        <v>0</v>
      </c>
      <c r="T302" s="287">
        <v>0</v>
      </c>
      <c r="U302" s="287">
        <v>618658.91</v>
      </c>
      <c r="V302" s="287">
        <v>0</v>
      </c>
      <c r="W302" s="287">
        <v>0</v>
      </c>
      <c r="X302" s="287">
        <v>14709.48</v>
      </c>
      <c r="Y302" s="287">
        <v>0</v>
      </c>
      <c r="Z302" s="287">
        <v>0</v>
      </c>
      <c r="AA302" s="287">
        <v>0</v>
      </c>
      <c r="AB302" s="287">
        <v>0</v>
      </c>
      <c r="AC302" s="287">
        <v>0</v>
      </c>
      <c r="AD302" s="287">
        <v>0</v>
      </c>
    </row>
    <row r="303" spans="1:30" x14ac:dyDescent="0.15">
      <c r="A303" s="287">
        <v>4641</v>
      </c>
      <c r="B303" s="287" t="s">
        <v>763</v>
      </c>
      <c r="C303" s="287">
        <v>866746.79</v>
      </c>
      <c r="D303" s="287">
        <v>0</v>
      </c>
      <c r="E303" s="287">
        <v>0</v>
      </c>
      <c r="F303" s="287">
        <v>0</v>
      </c>
      <c r="G303" s="287">
        <v>0</v>
      </c>
      <c r="H303" s="287">
        <v>0</v>
      </c>
      <c r="I303" s="287">
        <v>0</v>
      </c>
      <c r="J303" s="287">
        <v>0</v>
      </c>
      <c r="K303" s="287">
        <v>4476.53</v>
      </c>
      <c r="L303" s="287">
        <v>0</v>
      </c>
      <c r="M303" s="287">
        <v>0</v>
      </c>
      <c r="N303" s="287">
        <v>0</v>
      </c>
      <c r="O303" s="287">
        <v>0</v>
      </c>
      <c r="P303" s="287">
        <v>0</v>
      </c>
      <c r="Q303" s="287">
        <v>0</v>
      </c>
      <c r="R303" s="287">
        <v>0</v>
      </c>
      <c r="S303" s="287">
        <v>0</v>
      </c>
      <c r="T303" s="287">
        <v>0</v>
      </c>
      <c r="U303" s="287">
        <v>806191.56</v>
      </c>
      <c r="V303" s="287">
        <v>0</v>
      </c>
      <c r="W303" s="287">
        <v>1000</v>
      </c>
      <c r="X303" s="287">
        <v>0</v>
      </c>
      <c r="Y303" s="287">
        <v>59555.23</v>
      </c>
      <c r="Z303" s="287">
        <v>4476.53</v>
      </c>
      <c r="AA303" s="287">
        <v>0</v>
      </c>
      <c r="AB303" s="287">
        <v>0</v>
      </c>
      <c r="AC303" s="287">
        <v>0</v>
      </c>
      <c r="AD303" s="287">
        <v>0</v>
      </c>
    </row>
    <row r="304" spans="1:30" x14ac:dyDescent="0.15">
      <c r="A304" s="287">
        <v>4686</v>
      </c>
      <c r="B304" s="287" t="s">
        <v>764</v>
      </c>
      <c r="C304" s="287">
        <v>577546.70000000007</v>
      </c>
      <c r="D304" s="287">
        <v>0</v>
      </c>
      <c r="E304" s="287">
        <v>0</v>
      </c>
      <c r="F304" s="287">
        <v>0</v>
      </c>
      <c r="G304" s="287">
        <v>0</v>
      </c>
      <c r="H304" s="287">
        <v>0</v>
      </c>
      <c r="I304" s="287">
        <v>0</v>
      </c>
      <c r="J304" s="287">
        <v>0</v>
      </c>
      <c r="K304" s="287">
        <v>0</v>
      </c>
      <c r="L304" s="287">
        <v>0</v>
      </c>
      <c r="M304" s="287">
        <v>0</v>
      </c>
      <c r="N304" s="287">
        <v>0</v>
      </c>
      <c r="O304" s="287">
        <v>0</v>
      </c>
      <c r="P304" s="287">
        <v>0</v>
      </c>
      <c r="Q304" s="287">
        <v>0</v>
      </c>
      <c r="R304" s="287">
        <v>0</v>
      </c>
      <c r="S304" s="287">
        <v>0</v>
      </c>
      <c r="T304" s="287">
        <v>0</v>
      </c>
      <c r="U304" s="287">
        <v>576939.45000000007</v>
      </c>
      <c r="V304" s="287">
        <v>0</v>
      </c>
      <c r="W304" s="287">
        <v>100</v>
      </c>
      <c r="X304" s="287">
        <v>507.25</v>
      </c>
      <c r="Y304" s="287">
        <v>0</v>
      </c>
      <c r="Z304" s="287">
        <v>0</v>
      </c>
      <c r="AA304" s="287">
        <v>0</v>
      </c>
      <c r="AB304" s="287">
        <v>0</v>
      </c>
      <c r="AC304" s="287">
        <v>0</v>
      </c>
      <c r="AD304" s="287">
        <v>0</v>
      </c>
    </row>
    <row r="305" spans="1:30" x14ac:dyDescent="0.15">
      <c r="A305" s="287">
        <v>4753</v>
      </c>
      <c r="B305" s="287" t="s">
        <v>766</v>
      </c>
      <c r="C305" s="287">
        <v>3851955.79</v>
      </c>
      <c r="D305" s="287">
        <v>0</v>
      </c>
      <c r="E305" s="287">
        <v>0</v>
      </c>
      <c r="F305" s="287">
        <v>0</v>
      </c>
      <c r="G305" s="287">
        <v>0</v>
      </c>
      <c r="H305" s="287">
        <v>0</v>
      </c>
      <c r="I305" s="287">
        <v>0</v>
      </c>
      <c r="J305" s="287">
        <v>0</v>
      </c>
      <c r="K305" s="287">
        <v>0</v>
      </c>
      <c r="L305" s="287">
        <v>0</v>
      </c>
      <c r="M305" s="287">
        <v>0</v>
      </c>
      <c r="N305" s="287">
        <v>0</v>
      </c>
      <c r="O305" s="287">
        <v>0</v>
      </c>
      <c r="P305" s="287">
        <v>0</v>
      </c>
      <c r="Q305" s="287">
        <v>0</v>
      </c>
      <c r="R305" s="287">
        <v>0</v>
      </c>
      <c r="S305" s="287">
        <v>0</v>
      </c>
      <c r="T305" s="287">
        <v>0</v>
      </c>
      <c r="U305" s="287">
        <v>3805393.11</v>
      </c>
      <c r="V305" s="287">
        <v>0</v>
      </c>
      <c r="W305" s="287">
        <v>0</v>
      </c>
      <c r="X305" s="287">
        <v>46562.68</v>
      </c>
      <c r="Y305" s="287">
        <v>0</v>
      </c>
      <c r="Z305" s="287">
        <v>0</v>
      </c>
      <c r="AA305" s="287">
        <v>0</v>
      </c>
      <c r="AB305" s="287">
        <v>0</v>
      </c>
      <c r="AC305" s="287">
        <v>0</v>
      </c>
      <c r="AD305" s="287">
        <v>0</v>
      </c>
    </row>
    <row r="306" spans="1:30" x14ac:dyDescent="0.15">
      <c r="A306" s="287">
        <v>4760</v>
      </c>
      <c r="B306" s="287" t="s">
        <v>767</v>
      </c>
      <c r="C306" s="287">
        <v>910119.74</v>
      </c>
      <c r="D306" s="287">
        <v>0</v>
      </c>
      <c r="E306" s="287">
        <v>0</v>
      </c>
      <c r="F306" s="287">
        <v>0</v>
      </c>
      <c r="G306" s="287">
        <v>0</v>
      </c>
      <c r="H306" s="287">
        <v>0</v>
      </c>
      <c r="I306" s="287">
        <v>0</v>
      </c>
      <c r="J306" s="287">
        <v>0</v>
      </c>
      <c r="K306" s="287">
        <v>0</v>
      </c>
      <c r="L306" s="287">
        <v>0</v>
      </c>
      <c r="M306" s="287">
        <v>0</v>
      </c>
      <c r="N306" s="287">
        <v>0</v>
      </c>
      <c r="O306" s="287">
        <v>0</v>
      </c>
      <c r="P306" s="287">
        <v>0</v>
      </c>
      <c r="Q306" s="287">
        <v>0</v>
      </c>
      <c r="R306" s="287">
        <v>0</v>
      </c>
      <c r="S306" s="287">
        <v>0</v>
      </c>
      <c r="T306" s="287">
        <v>0</v>
      </c>
      <c r="U306" s="287">
        <v>559119.74</v>
      </c>
      <c r="V306" s="287">
        <v>0</v>
      </c>
      <c r="W306" s="287">
        <v>351000</v>
      </c>
      <c r="X306" s="287">
        <v>0</v>
      </c>
      <c r="Y306" s="287">
        <v>0</v>
      </c>
      <c r="Z306" s="287">
        <v>0</v>
      </c>
      <c r="AA306" s="287">
        <v>0</v>
      </c>
      <c r="AB306" s="287">
        <v>0</v>
      </c>
      <c r="AC306" s="287">
        <v>0</v>
      </c>
      <c r="AD306" s="287">
        <v>0</v>
      </c>
    </row>
    <row r="307" spans="1:30" x14ac:dyDescent="0.15">
      <c r="A307" s="287">
        <v>4781</v>
      </c>
      <c r="B307" s="287" t="s">
        <v>768</v>
      </c>
      <c r="C307" s="287">
        <v>3135461.72</v>
      </c>
      <c r="D307" s="287">
        <v>0</v>
      </c>
      <c r="E307" s="287">
        <v>0</v>
      </c>
      <c r="F307" s="287">
        <v>0</v>
      </c>
      <c r="G307" s="287">
        <v>23281.33</v>
      </c>
      <c r="H307" s="287">
        <v>0</v>
      </c>
      <c r="I307" s="287">
        <v>0</v>
      </c>
      <c r="J307" s="287">
        <v>101593.27</v>
      </c>
      <c r="K307" s="287">
        <v>0</v>
      </c>
      <c r="L307" s="287">
        <v>0</v>
      </c>
      <c r="M307" s="287">
        <v>0</v>
      </c>
      <c r="N307" s="287">
        <v>0</v>
      </c>
      <c r="O307" s="287">
        <v>0</v>
      </c>
      <c r="P307" s="287">
        <v>0</v>
      </c>
      <c r="Q307" s="287">
        <v>0</v>
      </c>
      <c r="R307" s="287">
        <v>0</v>
      </c>
      <c r="S307" s="287">
        <v>0</v>
      </c>
      <c r="T307" s="287">
        <v>0</v>
      </c>
      <c r="U307" s="287">
        <v>3126907.22</v>
      </c>
      <c r="V307" s="287">
        <v>31835.83</v>
      </c>
      <c r="W307" s="287">
        <v>0</v>
      </c>
      <c r="X307" s="287">
        <v>0</v>
      </c>
      <c r="Y307" s="287">
        <v>0</v>
      </c>
      <c r="Z307" s="287">
        <v>101593.27</v>
      </c>
      <c r="AA307" s="287">
        <v>0</v>
      </c>
      <c r="AB307" s="287">
        <v>0</v>
      </c>
      <c r="AC307" s="287">
        <v>0</v>
      </c>
      <c r="AD307" s="287">
        <v>0</v>
      </c>
    </row>
    <row r="308" spans="1:30" x14ac:dyDescent="0.15">
      <c r="A308" s="287">
        <v>4795</v>
      </c>
      <c r="B308" s="287" t="s">
        <v>769</v>
      </c>
      <c r="C308" s="287">
        <v>457498.54000000004</v>
      </c>
      <c r="D308" s="287">
        <v>0</v>
      </c>
      <c r="E308" s="287">
        <v>0</v>
      </c>
      <c r="F308" s="287">
        <v>0</v>
      </c>
      <c r="G308" s="287">
        <v>0</v>
      </c>
      <c r="H308" s="287">
        <v>0</v>
      </c>
      <c r="I308" s="287">
        <v>0</v>
      </c>
      <c r="J308" s="287">
        <v>0</v>
      </c>
      <c r="K308" s="287">
        <v>0</v>
      </c>
      <c r="L308" s="287">
        <v>0</v>
      </c>
      <c r="M308" s="287">
        <v>0</v>
      </c>
      <c r="N308" s="287">
        <v>0</v>
      </c>
      <c r="O308" s="287">
        <v>0</v>
      </c>
      <c r="P308" s="287">
        <v>0</v>
      </c>
      <c r="Q308" s="287">
        <v>0</v>
      </c>
      <c r="R308" s="287">
        <v>0</v>
      </c>
      <c r="S308" s="287">
        <v>0</v>
      </c>
      <c r="T308" s="287">
        <v>0</v>
      </c>
      <c r="U308" s="287">
        <v>456998.54000000004</v>
      </c>
      <c r="V308" s="287">
        <v>0</v>
      </c>
      <c r="W308" s="287">
        <v>500</v>
      </c>
      <c r="X308" s="287">
        <v>0</v>
      </c>
      <c r="Y308" s="287">
        <v>0</v>
      </c>
      <c r="Z308" s="287">
        <v>0</v>
      </c>
      <c r="AA308" s="287">
        <v>0</v>
      </c>
      <c r="AB308" s="287">
        <v>0</v>
      </c>
      <c r="AC308" s="287">
        <v>0</v>
      </c>
      <c r="AD308" s="287">
        <v>0</v>
      </c>
    </row>
    <row r="309" spans="1:30" x14ac:dyDescent="0.15">
      <c r="A309" s="287">
        <v>4802</v>
      </c>
      <c r="B309" s="287" t="s">
        <v>770</v>
      </c>
      <c r="C309" s="287">
        <v>2527624.7200000002</v>
      </c>
      <c r="D309" s="287">
        <v>0</v>
      </c>
      <c r="E309" s="287">
        <v>0</v>
      </c>
      <c r="F309" s="287">
        <v>0</v>
      </c>
      <c r="G309" s="287">
        <v>0</v>
      </c>
      <c r="H309" s="287">
        <v>0</v>
      </c>
      <c r="I309" s="287">
        <v>0</v>
      </c>
      <c r="J309" s="287">
        <v>0</v>
      </c>
      <c r="K309" s="287">
        <v>0</v>
      </c>
      <c r="L309" s="287">
        <v>0</v>
      </c>
      <c r="M309" s="287">
        <v>0</v>
      </c>
      <c r="N309" s="287">
        <v>0</v>
      </c>
      <c r="O309" s="287">
        <v>0</v>
      </c>
      <c r="P309" s="287">
        <v>0</v>
      </c>
      <c r="Q309" s="287">
        <v>0</v>
      </c>
      <c r="R309" s="287">
        <v>0</v>
      </c>
      <c r="S309" s="287">
        <v>0</v>
      </c>
      <c r="T309" s="287">
        <v>0</v>
      </c>
      <c r="U309" s="287">
        <v>2527624.7200000002</v>
      </c>
      <c r="V309" s="287">
        <v>0</v>
      </c>
      <c r="W309" s="287">
        <v>0</v>
      </c>
      <c r="X309" s="287">
        <v>0</v>
      </c>
      <c r="Y309" s="287">
        <v>0</v>
      </c>
      <c r="Z309" s="287">
        <v>0</v>
      </c>
      <c r="AA309" s="287">
        <v>0</v>
      </c>
      <c r="AB309" s="287">
        <v>0</v>
      </c>
      <c r="AC309" s="287">
        <v>0</v>
      </c>
      <c r="AD309" s="287">
        <v>0</v>
      </c>
    </row>
    <row r="310" spans="1:30" x14ac:dyDescent="0.15">
      <c r="A310" s="287">
        <v>4820</v>
      </c>
      <c r="B310" s="287" t="s">
        <v>771</v>
      </c>
      <c r="C310" s="287">
        <v>416521.91000000003</v>
      </c>
      <c r="D310" s="287">
        <v>0</v>
      </c>
      <c r="E310" s="287">
        <v>0</v>
      </c>
      <c r="F310" s="287">
        <v>0</v>
      </c>
      <c r="G310" s="287">
        <v>0</v>
      </c>
      <c r="H310" s="287">
        <v>0</v>
      </c>
      <c r="I310" s="287">
        <v>0</v>
      </c>
      <c r="J310" s="287">
        <v>0</v>
      </c>
      <c r="K310" s="287">
        <v>0</v>
      </c>
      <c r="L310" s="287">
        <v>0</v>
      </c>
      <c r="M310" s="287">
        <v>0</v>
      </c>
      <c r="N310" s="287">
        <v>0</v>
      </c>
      <c r="O310" s="287">
        <v>0</v>
      </c>
      <c r="P310" s="287">
        <v>0</v>
      </c>
      <c r="Q310" s="287">
        <v>0</v>
      </c>
      <c r="R310" s="287">
        <v>0</v>
      </c>
      <c r="S310" s="287">
        <v>0</v>
      </c>
      <c r="T310" s="287">
        <v>0</v>
      </c>
      <c r="U310" s="287">
        <v>316521.91000000003</v>
      </c>
      <c r="V310" s="287">
        <v>0</v>
      </c>
      <c r="W310" s="287">
        <v>100000</v>
      </c>
      <c r="X310" s="287">
        <v>0</v>
      </c>
      <c r="Y310" s="287">
        <v>0</v>
      </c>
      <c r="Z310" s="287">
        <v>0</v>
      </c>
      <c r="AA310" s="287">
        <v>0</v>
      </c>
      <c r="AB310" s="287">
        <v>0</v>
      </c>
      <c r="AC310" s="287">
        <v>0</v>
      </c>
      <c r="AD310" s="287">
        <v>0</v>
      </c>
    </row>
    <row r="311" spans="1:30" x14ac:dyDescent="0.15">
      <c r="A311" s="287">
        <v>4851</v>
      </c>
      <c r="B311" s="287" t="s">
        <v>773</v>
      </c>
      <c r="C311" s="287">
        <v>1531203.52</v>
      </c>
      <c r="D311" s="287">
        <v>0</v>
      </c>
      <c r="E311" s="287">
        <v>0</v>
      </c>
      <c r="F311" s="287">
        <v>0</v>
      </c>
      <c r="G311" s="287">
        <v>0</v>
      </c>
      <c r="H311" s="287">
        <v>0</v>
      </c>
      <c r="I311" s="287">
        <v>0</v>
      </c>
      <c r="J311" s="287">
        <v>0</v>
      </c>
      <c r="K311" s="287">
        <v>0</v>
      </c>
      <c r="L311" s="287">
        <v>0</v>
      </c>
      <c r="M311" s="287">
        <v>500</v>
      </c>
      <c r="N311" s="287">
        <v>0</v>
      </c>
      <c r="O311" s="287">
        <v>0</v>
      </c>
      <c r="P311" s="287">
        <v>0</v>
      </c>
      <c r="Q311" s="287">
        <v>0</v>
      </c>
      <c r="R311" s="287">
        <v>0</v>
      </c>
      <c r="S311" s="287">
        <v>0</v>
      </c>
      <c r="T311" s="287">
        <v>0</v>
      </c>
      <c r="U311" s="287">
        <v>1525322.97</v>
      </c>
      <c r="V311" s="287">
        <v>0</v>
      </c>
      <c r="W311" s="287">
        <v>0</v>
      </c>
      <c r="X311" s="287">
        <v>0</v>
      </c>
      <c r="Y311" s="287">
        <v>5880.55</v>
      </c>
      <c r="Z311" s="287">
        <v>500</v>
      </c>
      <c r="AA311" s="287">
        <v>0</v>
      </c>
      <c r="AB311" s="287">
        <v>0</v>
      </c>
      <c r="AC311" s="287">
        <v>0</v>
      </c>
      <c r="AD311" s="287">
        <v>0</v>
      </c>
    </row>
    <row r="312" spans="1:30" x14ac:dyDescent="0.15">
      <c r="A312" s="287">
        <v>3122</v>
      </c>
      <c r="B312" s="287" t="s">
        <v>651</v>
      </c>
      <c r="C312" s="287">
        <v>367474.9</v>
      </c>
      <c r="D312" s="287">
        <v>0</v>
      </c>
      <c r="E312" s="287">
        <v>0</v>
      </c>
      <c r="F312" s="287">
        <v>0</v>
      </c>
      <c r="G312" s="287">
        <v>0</v>
      </c>
      <c r="H312" s="287">
        <v>0</v>
      </c>
      <c r="I312" s="287">
        <v>0</v>
      </c>
      <c r="J312" s="287">
        <v>0</v>
      </c>
      <c r="K312" s="287">
        <v>0</v>
      </c>
      <c r="L312" s="287">
        <v>0</v>
      </c>
      <c r="M312" s="287">
        <v>0</v>
      </c>
      <c r="N312" s="287">
        <v>0</v>
      </c>
      <c r="O312" s="287">
        <v>0</v>
      </c>
      <c r="P312" s="287">
        <v>0</v>
      </c>
      <c r="Q312" s="287">
        <v>0</v>
      </c>
      <c r="R312" s="287">
        <v>0</v>
      </c>
      <c r="S312" s="287">
        <v>0</v>
      </c>
      <c r="T312" s="287">
        <v>0</v>
      </c>
      <c r="U312" s="287">
        <v>367474.9</v>
      </c>
      <c r="V312" s="287">
        <v>0</v>
      </c>
      <c r="W312" s="287">
        <v>0</v>
      </c>
      <c r="X312" s="287">
        <v>0</v>
      </c>
      <c r="Y312" s="287">
        <v>0</v>
      </c>
      <c r="Z312" s="287">
        <v>0</v>
      </c>
      <c r="AA312" s="287">
        <v>0</v>
      </c>
      <c r="AB312" s="287">
        <v>0</v>
      </c>
      <c r="AC312" s="287">
        <v>0</v>
      </c>
      <c r="AD312" s="287">
        <v>0</v>
      </c>
    </row>
    <row r="313" spans="1:30" x14ac:dyDescent="0.15">
      <c r="A313" s="287">
        <v>4865</v>
      </c>
      <c r="B313" s="287" t="s">
        <v>774</v>
      </c>
      <c r="C313" s="287">
        <v>622695.19000000006</v>
      </c>
      <c r="D313" s="287">
        <v>0</v>
      </c>
      <c r="E313" s="287">
        <v>0</v>
      </c>
      <c r="F313" s="287">
        <v>0</v>
      </c>
      <c r="G313" s="287">
        <v>0</v>
      </c>
      <c r="H313" s="287">
        <v>0</v>
      </c>
      <c r="I313" s="287">
        <v>0</v>
      </c>
      <c r="J313" s="287">
        <v>0</v>
      </c>
      <c r="K313" s="287">
        <v>3141.34</v>
      </c>
      <c r="L313" s="287">
        <v>0</v>
      </c>
      <c r="M313" s="287">
        <v>0</v>
      </c>
      <c r="N313" s="287">
        <v>0</v>
      </c>
      <c r="O313" s="287">
        <v>0</v>
      </c>
      <c r="P313" s="287">
        <v>0</v>
      </c>
      <c r="Q313" s="287">
        <v>0</v>
      </c>
      <c r="R313" s="287">
        <v>0</v>
      </c>
      <c r="S313" s="287">
        <v>0</v>
      </c>
      <c r="T313" s="287">
        <v>0</v>
      </c>
      <c r="U313" s="287">
        <v>590785.63</v>
      </c>
      <c r="V313" s="287">
        <v>0</v>
      </c>
      <c r="W313" s="287">
        <v>0</v>
      </c>
      <c r="X313" s="287">
        <v>31909.56</v>
      </c>
      <c r="Y313" s="287">
        <v>0</v>
      </c>
      <c r="Z313" s="287">
        <v>3141.34</v>
      </c>
      <c r="AA313" s="287">
        <v>0</v>
      </c>
      <c r="AB313" s="287">
        <v>0</v>
      </c>
      <c r="AC313" s="287">
        <v>0</v>
      </c>
      <c r="AD313" s="287">
        <v>0</v>
      </c>
    </row>
    <row r="314" spans="1:30" x14ac:dyDescent="0.15">
      <c r="A314" s="287">
        <v>4872</v>
      </c>
      <c r="B314" s="287" t="s">
        <v>775</v>
      </c>
      <c r="C314" s="287">
        <v>1807003.01</v>
      </c>
      <c r="D314" s="287">
        <v>0</v>
      </c>
      <c r="E314" s="287">
        <v>0</v>
      </c>
      <c r="F314" s="287">
        <v>0</v>
      </c>
      <c r="G314" s="287">
        <v>0</v>
      </c>
      <c r="H314" s="287">
        <v>0</v>
      </c>
      <c r="I314" s="287">
        <v>0</v>
      </c>
      <c r="J314" s="287">
        <v>0</v>
      </c>
      <c r="K314" s="287">
        <v>0</v>
      </c>
      <c r="L314" s="287">
        <v>0</v>
      </c>
      <c r="M314" s="287">
        <v>0</v>
      </c>
      <c r="N314" s="287">
        <v>0</v>
      </c>
      <c r="O314" s="287">
        <v>0</v>
      </c>
      <c r="P314" s="287">
        <v>0</v>
      </c>
      <c r="Q314" s="287">
        <v>0</v>
      </c>
      <c r="R314" s="287">
        <v>0</v>
      </c>
      <c r="S314" s="287">
        <v>0</v>
      </c>
      <c r="T314" s="287">
        <v>0</v>
      </c>
      <c r="U314" s="287">
        <v>1791630.56</v>
      </c>
      <c r="V314" s="287">
        <v>2103.2400000000002</v>
      </c>
      <c r="W314" s="287">
        <v>0</v>
      </c>
      <c r="X314" s="287">
        <v>6511.53</v>
      </c>
      <c r="Y314" s="287">
        <v>6757.68</v>
      </c>
      <c r="Z314" s="287">
        <v>0</v>
      </c>
      <c r="AA314" s="287">
        <v>0</v>
      </c>
      <c r="AB314" s="287">
        <v>0</v>
      </c>
      <c r="AC314" s="287">
        <v>0</v>
      </c>
      <c r="AD314" s="287">
        <v>0</v>
      </c>
    </row>
    <row r="315" spans="1:30" x14ac:dyDescent="0.15">
      <c r="A315" s="287">
        <v>4893</v>
      </c>
      <c r="B315" s="287" t="s">
        <v>776</v>
      </c>
      <c r="C315" s="287">
        <v>2698349.05</v>
      </c>
      <c r="D315" s="287">
        <v>0</v>
      </c>
      <c r="E315" s="287">
        <v>0</v>
      </c>
      <c r="F315" s="287">
        <v>0</v>
      </c>
      <c r="G315" s="287">
        <v>0</v>
      </c>
      <c r="H315" s="287">
        <v>0</v>
      </c>
      <c r="I315" s="287">
        <v>0</v>
      </c>
      <c r="J315" s="287">
        <v>0</v>
      </c>
      <c r="K315" s="287">
        <v>0</v>
      </c>
      <c r="L315" s="287">
        <v>0</v>
      </c>
      <c r="M315" s="287">
        <v>0</v>
      </c>
      <c r="N315" s="287">
        <v>0</v>
      </c>
      <c r="O315" s="287">
        <v>0</v>
      </c>
      <c r="P315" s="287">
        <v>0</v>
      </c>
      <c r="Q315" s="287">
        <v>0</v>
      </c>
      <c r="R315" s="287">
        <v>0</v>
      </c>
      <c r="S315" s="287">
        <v>0</v>
      </c>
      <c r="T315" s="287">
        <v>0</v>
      </c>
      <c r="U315" s="287">
        <v>2698349.05</v>
      </c>
      <c r="V315" s="287">
        <v>0</v>
      </c>
      <c r="W315" s="287">
        <v>0</v>
      </c>
      <c r="X315" s="287">
        <v>0</v>
      </c>
      <c r="Y315" s="287">
        <v>0</v>
      </c>
      <c r="Z315" s="287">
        <v>0</v>
      </c>
      <c r="AA315" s="287">
        <v>0</v>
      </c>
      <c r="AB315" s="287">
        <v>0</v>
      </c>
      <c r="AC315" s="287">
        <v>0</v>
      </c>
      <c r="AD315" s="287">
        <v>0</v>
      </c>
    </row>
    <row r="316" spans="1:30" x14ac:dyDescent="0.15">
      <c r="A316" s="287">
        <v>4904</v>
      </c>
      <c r="B316" s="287" t="s">
        <v>777</v>
      </c>
      <c r="C316" s="287">
        <v>707793.42</v>
      </c>
      <c r="D316" s="287">
        <v>0</v>
      </c>
      <c r="E316" s="287">
        <v>0</v>
      </c>
      <c r="F316" s="287">
        <v>0</v>
      </c>
      <c r="G316" s="287">
        <v>0</v>
      </c>
      <c r="H316" s="287">
        <v>0</v>
      </c>
      <c r="I316" s="287">
        <v>0</v>
      </c>
      <c r="J316" s="287">
        <v>0</v>
      </c>
      <c r="K316" s="287">
        <v>0</v>
      </c>
      <c r="L316" s="287">
        <v>0</v>
      </c>
      <c r="M316" s="287">
        <v>0</v>
      </c>
      <c r="N316" s="287">
        <v>0</v>
      </c>
      <c r="O316" s="287">
        <v>0</v>
      </c>
      <c r="P316" s="287">
        <v>0</v>
      </c>
      <c r="Q316" s="287">
        <v>0</v>
      </c>
      <c r="R316" s="287">
        <v>0</v>
      </c>
      <c r="S316" s="287">
        <v>0</v>
      </c>
      <c r="T316" s="287">
        <v>0</v>
      </c>
      <c r="U316" s="287">
        <v>651522.03</v>
      </c>
      <c r="V316" s="287">
        <v>0</v>
      </c>
      <c r="W316" s="287">
        <v>5000</v>
      </c>
      <c r="X316" s="287">
        <v>51271.39</v>
      </c>
      <c r="Y316" s="287">
        <v>0</v>
      </c>
      <c r="Z316" s="287">
        <v>0</v>
      </c>
      <c r="AA316" s="287">
        <v>0</v>
      </c>
      <c r="AB316" s="287">
        <v>0</v>
      </c>
      <c r="AC316" s="287">
        <v>0</v>
      </c>
      <c r="AD316" s="287">
        <v>0</v>
      </c>
    </row>
    <row r="317" spans="1:30" x14ac:dyDescent="0.15">
      <c r="A317" s="287">
        <v>5523</v>
      </c>
      <c r="B317" s="287" t="s">
        <v>807</v>
      </c>
      <c r="C317" s="287">
        <v>1856609.56</v>
      </c>
      <c r="D317" s="287">
        <v>0</v>
      </c>
      <c r="E317" s="287">
        <v>0</v>
      </c>
      <c r="F317" s="287">
        <v>0</v>
      </c>
      <c r="G317" s="287">
        <v>0</v>
      </c>
      <c r="H317" s="287">
        <v>0</v>
      </c>
      <c r="I317" s="287">
        <v>0</v>
      </c>
      <c r="J317" s="287">
        <v>0</v>
      </c>
      <c r="K317" s="287">
        <v>0</v>
      </c>
      <c r="L317" s="287">
        <v>0</v>
      </c>
      <c r="M317" s="287">
        <v>0</v>
      </c>
      <c r="N317" s="287">
        <v>0</v>
      </c>
      <c r="O317" s="287">
        <v>0</v>
      </c>
      <c r="P317" s="287">
        <v>0</v>
      </c>
      <c r="Q317" s="287">
        <v>0</v>
      </c>
      <c r="R317" s="287">
        <v>0</v>
      </c>
      <c r="S317" s="287">
        <v>0</v>
      </c>
      <c r="T317" s="287">
        <v>0</v>
      </c>
      <c r="U317" s="287">
        <v>1792459.16</v>
      </c>
      <c r="V317" s="287">
        <v>13377.9</v>
      </c>
      <c r="W317" s="287">
        <v>0</v>
      </c>
      <c r="X317" s="287">
        <v>50772.5</v>
      </c>
      <c r="Y317" s="287">
        <v>0</v>
      </c>
      <c r="Z317" s="287">
        <v>0</v>
      </c>
      <c r="AA317" s="287">
        <v>0</v>
      </c>
      <c r="AB317" s="287">
        <v>0</v>
      </c>
      <c r="AC317" s="287">
        <v>0</v>
      </c>
      <c r="AD317" s="287">
        <v>0</v>
      </c>
    </row>
    <row r="318" spans="1:30" x14ac:dyDescent="0.15">
      <c r="A318" s="287">
        <v>3850</v>
      </c>
      <c r="B318" s="287" t="s">
        <v>701</v>
      </c>
      <c r="C318" s="287">
        <v>846677.55</v>
      </c>
      <c r="D318" s="287">
        <v>0</v>
      </c>
      <c r="E318" s="287">
        <v>0</v>
      </c>
      <c r="F318" s="287">
        <v>0</v>
      </c>
      <c r="G318" s="287">
        <v>0</v>
      </c>
      <c r="H318" s="287">
        <v>0</v>
      </c>
      <c r="I318" s="287">
        <v>0</v>
      </c>
      <c r="J318" s="287">
        <v>0</v>
      </c>
      <c r="K318" s="287">
        <v>10039.24</v>
      </c>
      <c r="L318" s="287">
        <v>0</v>
      </c>
      <c r="M318" s="287">
        <v>0</v>
      </c>
      <c r="N318" s="287">
        <v>0</v>
      </c>
      <c r="O318" s="287">
        <v>0.11</v>
      </c>
      <c r="P318" s="287">
        <v>0</v>
      </c>
      <c r="Q318" s="287">
        <v>0</v>
      </c>
      <c r="R318" s="287">
        <v>0</v>
      </c>
      <c r="S318" s="287">
        <v>0</v>
      </c>
      <c r="T318" s="287">
        <v>0</v>
      </c>
      <c r="U318" s="287">
        <v>846677.55</v>
      </c>
      <c r="V318" s="287">
        <v>0</v>
      </c>
      <c r="W318" s="287">
        <v>0</v>
      </c>
      <c r="X318" s="287">
        <v>0</v>
      </c>
      <c r="Y318" s="287">
        <v>0</v>
      </c>
      <c r="Z318" s="287">
        <v>10039.24</v>
      </c>
      <c r="AA318" s="287">
        <v>0.11</v>
      </c>
      <c r="AB318" s="287">
        <v>0</v>
      </c>
      <c r="AC318" s="287">
        <v>0</v>
      </c>
      <c r="AD318" s="287">
        <v>0</v>
      </c>
    </row>
    <row r="319" spans="1:30" x14ac:dyDescent="0.15">
      <c r="A319" s="287">
        <v>4956</v>
      </c>
      <c r="B319" s="287" t="s">
        <v>778</v>
      </c>
      <c r="C319" s="287">
        <v>964340.63</v>
      </c>
      <c r="D319" s="287">
        <v>0</v>
      </c>
      <c r="E319" s="287">
        <v>0</v>
      </c>
      <c r="F319" s="287">
        <v>0</v>
      </c>
      <c r="G319" s="287">
        <v>0</v>
      </c>
      <c r="H319" s="287">
        <v>0</v>
      </c>
      <c r="I319" s="287">
        <v>0</v>
      </c>
      <c r="J319" s="287">
        <v>0</v>
      </c>
      <c r="K319" s="287">
        <v>4057.56</v>
      </c>
      <c r="L319" s="287">
        <v>0</v>
      </c>
      <c r="M319" s="287">
        <v>0</v>
      </c>
      <c r="N319" s="287">
        <v>0</v>
      </c>
      <c r="O319" s="287">
        <v>0</v>
      </c>
      <c r="P319" s="287">
        <v>0</v>
      </c>
      <c r="Q319" s="287">
        <v>0</v>
      </c>
      <c r="R319" s="287">
        <v>0</v>
      </c>
      <c r="S319" s="287">
        <v>0</v>
      </c>
      <c r="T319" s="287">
        <v>0</v>
      </c>
      <c r="U319" s="287">
        <v>964340.63</v>
      </c>
      <c r="V319" s="287">
        <v>0</v>
      </c>
      <c r="W319" s="287">
        <v>0</v>
      </c>
      <c r="X319" s="287">
        <v>0</v>
      </c>
      <c r="Y319" s="287">
        <v>0</v>
      </c>
      <c r="Z319" s="287">
        <v>4057.56</v>
      </c>
      <c r="AA319" s="287">
        <v>0</v>
      </c>
      <c r="AB319" s="287">
        <v>0</v>
      </c>
      <c r="AC319" s="287">
        <v>0</v>
      </c>
      <c r="AD319" s="287">
        <v>0</v>
      </c>
    </row>
    <row r="320" spans="1:30" x14ac:dyDescent="0.15">
      <c r="A320" s="287">
        <v>4963</v>
      </c>
      <c r="B320" s="287" t="s">
        <v>779</v>
      </c>
      <c r="C320" s="287">
        <v>701147.55</v>
      </c>
      <c r="D320" s="287">
        <v>0</v>
      </c>
      <c r="E320" s="287">
        <v>0</v>
      </c>
      <c r="F320" s="287">
        <v>0</v>
      </c>
      <c r="G320" s="287">
        <v>0</v>
      </c>
      <c r="H320" s="287">
        <v>0</v>
      </c>
      <c r="I320" s="287">
        <v>0</v>
      </c>
      <c r="J320" s="287">
        <v>0</v>
      </c>
      <c r="K320" s="287">
        <v>0</v>
      </c>
      <c r="L320" s="287">
        <v>0</v>
      </c>
      <c r="M320" s="287">
        <v>0</v>
      </c>
      <c r="N320" s="287">
        <v>0</v>
      </c>
      <c r="O320" s="287">
        <v>0</v>
      </c>
      <c r="P320" s="287">
        <v>0</v>
      </c>
      <c r="Q320" s="287">
        <v>0</v>
      </c>
      <c r="R320" s="287">
        <v>0</v>
      </c>
      <c r="S320" s="287">
        <v>0</v>
      </c>
      <c r="T320" s="287">
        <v>0</v>
      </c>
      <c r="U320" s="287">
        <v>677035.3</v>
      </c>
      <c r="V320" s="287">
        <v>0</v>
      </c>
      <c r="W320" s="287">
        <v>0</v>
      </c>
      <c r="X320" s="287">
        <v>24112.25</v>
      </c>
      <c r="Y320" s="287">
        <v>0</v>
      </c>
      <c r="Z320" s="287">
        <v>0</v>
      </c>
      <c r="AA320" s="287">
        <v>0</v>
      </c>
      <c r="AB320" s="287">
        <v>0</v>
      </c>
      <c r="AC320" s="287">
        <v>0</v>
      </c>
      <c r="AD320" s="287">
        <v>0</v>
      </c>
    </row>
    <row r="321" spans="1:30" x14ac:dyDescent="0.15">
      <c r="A321" s="287">
        <v>1673</v>
      </c>
      <c r="B321" s="287" t="s">
        <v>563</v>
      </c>
      <c r="C321" s="287">
        <v>753963.76</v>
      </c>
      <c r="D321" s="287">
        <v>0</v>
      </c>
      <c r="E321" s="287">
        <v>0</v>
      </c>
      <c r="F321" s="287">
        <v>0</v>
      </c>
      <c r="G321" s="287">
        <v>0</v>
      </c>
      <c r="H321" s="287">
        <v>0</v>
      </c>
      <c r="I321" s="287">
        <v>0</v>
      </c>
      <c r="J321" s="287">
        <v>0</v>
      </c>
      <c r="K321" s="287">
        <v>0</v>
      </c>
      <c r="L321" s="287">
        <v>0</v>
      </c>
      <c r="M321" s="287">
        <v>0</v>
      </c>
      <c r="N321" s="287">
        <v>0</v>
      </c>
      <c r="O321" s="287">
        <v>0</v>
      </c>
      <c r="P321" s="287">
        <v>0</v>
      </c>
      <c r="Q321" s="287">
        <v>0</v>
      </c>
      <c r="R321" s="287">
        <v>0</v>
      </c>
      <c r="S321" s="287">
        <v>0</v>
      </c>
      <c r="T321" s="287">
        <v>0</v>
      </c>
      <c r="U321" s="287">
        <v>727685.76</v>
      </c>
      <c r="V321" s="287">
        <v>26278</v>
      </c>
      <c r="W321" s="287">
        <v>0</v>
      </c>
      <c r="X321" s="287">
        <v>0</v>
      </c>
      <c r="Y321" s="287">
        <v>0</v>
      </c>
      <c r="Z321" s="287">
        <v>0</v>
      </c>
      <c r="AA321" s="287">
        <v>0</v>
      </c>
      <c r="AB321" s="287">
        <v>0</v>
      </c>
      <c r="AC321" s="287">
        <v>0</v>
      </c>
      <c r="AD321" s="287">
        <v>0</v>
      </c>
    </row>
    <row r="322" spans="1:30" x14ac:dyDescent="0.15">
      <c r="A322" s="287">
        <v>2422</v>
      </c>
      <c r="B322" s="287" t="s">
        <v>604</v>
      </c>
      <c r="C322" s="287">
        <v>1271601.03</v>
      </c>
      <c r="D322" s="287">
        <v>0</v>
      </c>
      <c r="E322" s="287">
        <v>0</v>
      </c>
      <c r="F322" s="287">
        <v>0</v>
      </c>
      <c r="G322" s="287">
        <v>0</v>
      </c>
      <c r="H322" s="287">
        <v>0</v>
      </c>
      <c r="I322" s="287">
        <v>0</v>
      </c>
      <c r="J322" s="287">
        <v>0</v>
      </c>
      <c r="K322" s="287">
        <v>0</v>
      </c>
      <c r="L322" s="287">
        <v>0</v>
      </c>
      <c r="M322" s="287">
        <v>0</v>
      </c>
      <c r="N322" s="287">
        <v>0</v>
      </c>
      <c r="O322" s="287">
        <v>0</v>
      </c>
      <c r="P322" s="287">
        <v>0</v>
      </c>
      <c r="Q322" s="287">
        <v>0</v>
      </c>
      <c r="R322" s="287">
        <v>0</v>
      </c>
      <c r="S322" s="287">
        <v>0</v>
      </c>
      <c r="T322" s="287">
        <v>0</v>
      </c>
      <c r="U322" s="287">
        <v>1271601.03</v>
      </c>
      <c r="V322" s="287">
        <v>0</v>
      </c>
      <c r="W322" s="287">
        <v>0</v>
      </c>
      <c r="X322" s="287">
        <v>0</v>
      </c>
      <c r="Y322" s="287">
        <v>0</v>
      </c>
      <c r="Z322" s="287">
        <v>0</v>
      </c>
      <c r="AA322" s="287">
        <v>0</v>
      </c>
      <c r="AB322" s="287">
        <v>0</v>
      </c>
      <c r="AC322" s="287">
        <v>0</v>
      </c>
      <c r="AD322" s="287">
        <v>0</v>
      </c>
    </row>
    <row r="323" spans="1:30" x14ac:dyDescent="0.15">
      <c r="A323" s="287">
        <v>5019</v>
      </c>
      <c r="B323" s="287" t="s">
        <v>781</v>
      </c>
      <c r="C323" s="287">
        <v>1064397.8600000001</v>
      </c>
      <c r="D323" s="287">
        <v>0</v>
      </c>
      <c r="E323" s="287">
        <v>0</v>
      </c>
      <c r="F323" s="287">
        <v>0</v>
      </c>
      <c r="G323" s="287">
        <v>0</v>
      </c>
      <c r="H323" s="287">
        <v>0</v>
      </c>
      <c r="I323" s="287">
        <v>0</v>
      </c>
      <c r="J323" s="287">
        <v>0</v>
      </c>
      <c r="K323" s="287">
        <v>0</v>
      </c>
      <c r="L323" s="287">
        <v>0</v>
      </c>
      <c r="M323" s="287">
        <v>0</v>
      </c>
      <c r="N323" s="287">
        <v>0</v>
      </c>
      <c r="O323" s="287">
        <v>0</v>
      </c>
      <c r="P323" s="287">
        <v>0</v>
      </c>
      <c r="Q323" s="287">
        <v>0</v>
      </c>
      <c r="R323" s="287">
        <v>0</v>
      </c>
      <c r="S323" s="287">
        <v>0</v>
      </c>
      <c r="T323" s="287">
        <v>0</v>
      </c>
      <c r="U323" s="287">
        <v>1063397.8600000001</v>
      </c>
      <c r="V323" s="287">
        <v>0</v>
      </c>
      <c r="W323" s="287">
        <v>1000</v>
      </c>
      <c r="X323" s="287">
        <v>0</v>
      </c>
      <c r="Y323" s="287">
        <v>0</v>
      </c>
      <c r="Z323" s="287">
        <v>0</v>
      </c>
      <c r="AA323" s="287">
        <v>0</v>
      </c>
      <c r="AB323" s="287">
        <v>0</v>
      </c>
      <c r="AC323" s="287">
        <v>0</v>
      </c>
      <c r="AD323" s="287">
        <v>0</v>
      </c>
    </row>
    <row r="324" spans="1:30" x14ac:dyDescent="0.15">
      <c r="A324" s="287">
        <v>5026</v>
      </c>
      <c r="B324" s="287" t="s">
        <v>782</v>
      </c>
      <c r="C324" s="287">
        <v>1233150.6000000001</v>
      </c>
      <c r="D324" s="287">
        <v>0</v>
      </c>
      <c r="E324" s="287">
        <v>0</v>
      </c>
      <c r="F324" s="287">
        <v>0</v>
      </c>
      <c r="G324" s="287">
        <v>0</v>
      </c>
      <c r="H324" s="287">
        <v>0</v>
      </c>
      <c r="I324" s="287">
        <v>0</v>
      </c>
      <c r="J324" s="287">
        <v>0</v>
      </c>
      <c r="K324" s="287">
        <v>0</v>
      </c>
      <c r="L324" s="287">
        <v>0</v>
      </c>
      <c r="M324" s="287">
        <v>0</v>
      </c>
      <c r="N324" s="287">
        <v>0</v>
      </c>
      <c r="O324" s="287">
        <v>0</v>
      </c>
      <c r="P324" s="287">
        <v>0</v>
      </c>
      <c r="Q324" s="287">
        <v>0</v>
      </c>
      <c r="R324" s="287">
        <v>0</v>
      </c>
      <c r="S324" s="287">
        <v>0</v>
      </c>
      <c r="T324" s="287">
        <v>0</v>
      </c>
      <c r="U324" s="287">
        <v>1233150.6000000001</v>
      </c>
      <c r="V324" s="287">
        <v>0</v>
      </c>
      <c r="W324" s="287">
        <v>0</v>
      </c>
      <c r="X324" s="287">
        <v>0</v>
      </c>
      <c r="Y324" s="287">
        <v>0</v>
      </c>
      <c r="Z324" s="287">
        <v>0</v>
      </c>
      <c r="AA324" s="287">
        <v>0</v>
      </c>
      <c r="AB324" s="287">
        <v>0</v>
      </c>
      <c r="AC324" s="287">
        <v>0</v>
      </c>
      <c r="AD324" s="287">
        <v>0</v>
      </c>
    </row>
    <row r="325" spans="1:30" x14ac:dyDescent="0.15">
      <c r="A325" s="287">
        <v>5068</v>
      </c>
      <c r="B325" s="287" t="s">
        <v>784</v>
      </c>
      <c r="C325" s="287">
        <v>1495716.24</v>
      </c>
      <c r="D325" s="287">
        <v>0</v>
      </c>
      <c r="E325" s="287">
        <v>0</v>
      </c>
      <c r="F325" s="287">
        <v>0</v>
      </c>
      <c r="G325" s="287">
        <v>0</v>
      </c>
      <c r="H325" s="287">
        <v>0</v>
      </c>
      <c r="I325" s="287">
        <v>0</v>
      </c>
      <c r="J325" s="287">
        <v>0</v>
      </c>
      <c r="K325" s="287">
        <v>0</v>
      </c>
      <c r="L325" s="287">
        <v>0</v>
      </c>
      <c r="M325" s="287">
        <v>0</v>
      </c>
      <c r="N325" s="287">
        <v>0</v>
      </c>
      <c r="O325" s="287">
        <v>0</v>
      </c>
      <c r="P325" s="287">
        <v>0</v>
      </c>
      <c r="Q325" s="287">
        <v>0</v>
      </c>
      <c r="R325" s="287">
        <v>0</v>
      </c>
      <c r="S325" s="287">
        <v>0</v>
      </c>
      <c r="T325" s="287">
        <v>0</v>
      </c>
      <c r="U325" s="287">
        <v>1492735.78</v>
      </c>
      <c r="V325" s="287">
        <v>0</v>
      </c>
      <c r="W325" s="287">
        <v>50</v>
      </c>
      <c r="X325" s="287">
        <v>2930.46</v>
      </c>
      <c r="Y325" s="287">
        <v>0</v>
      </c>
      <c r="Z325" s="287">
        <v>0</v>
      </c>
      <c r="AA325" s="287">
        <v>0</v>
      </c>
      <c r="AB325" s="287">
        <v>0</v>
      </c>
      <c r="AC325" s="287">
        <v>0</v>
      </c>
      <c r="AD325" s="287">
        <v>0</v>
      </c>
    </row>
    <row r="326" spans="1:30" x14ac:dyDescent="0.15">
      <c r="A326" s="287">
        <v>5100</v>
      </c>
      <c r="B326" s="287" t="s">
        <v>785</v>
      </c>
      <c r="C326" s="287">
        <v>3287037.99</v>
      </c>
      <c r="D326" s="287">
        <v>0</v>
      </c>
      <c r="E326" s="287">
        <v>0</v>
      </c>
      <c r="F326" s="287">
        <v>0</v>
      </c>
      <c r="G326" s="287">
        <v>0</v>
      </c>
      <c r="H326" s="287">
        <v>0</v>
      </c>
      <c r="I326" s="287">
        <v>0</v>
      </c>
      <c r="J326" s="287">
        <v>0</v>
      </c>
      <c r="K326" s="287">
        <v>0</v>
      </c>
      <c r="L326" s="287">
        <v>0</v>
      </c>
      <c r="M326" s="287">
        <v>0</v>
      </c>
      <c r="N326" s="287">
        <v>0</v>
      </c>
      <c r="O326" s="287">
        <v>0</v>
      </c>
      <c r="P326" s="287">
        <v>0</v>
      </c>
      <c r="Q326" s="287">
        <v>0</v>
      </c>
      <c r="R326" s="287">
        <v>0</v>
      </c>
      <c r="S326" s="287">
        <v>0</v>
      </c>
      <c r="T326" s="287">
        <v>0</v>
      </c>
      <c r="U326" s="287">
        <v>3274577.74</v>
      </c>
      <c r="V326" s="287">
        <v>0</v>
      </c>
      <c r="W326" s="287">
        <v>0</v>
      </c>
      <c r="X326" s="287">
        <v>0</v>
      </c>
      <c r="Y326" s="287">
        <v>12460.25</v>
      </c>
      <c r="Z326" s="287">
        <v>0</v>
      </c>
      <c r="AA326" s="287">
        <v>0</v>
      </c>
      <c r="AB326" s="287">
        <v>0</v>
      </c>
      <c r="AC326" s="287">
        <v>0</v>
      </c>
      <c r="AD326" s="287">
        <v>0</v>
      </c>
    </row>
    <row r="327" spans="1:30" x14ac:dyDescent="0.15">
      <c r="A327" s="287">
        <v>5124</v>
      </c>
      <c r="B327" s="287" t="s">
        <v>786</v>
      </c>
      <c r="C327" s="287">
        <v>430200.36</v>
      </c>
      <c r="D327" s="287">
        <v>0</v>
      </c>
      <c r="E327" s="287">
        <v>0</v>
      </c>
      <c r="F327" s="287">
        <v>0</v>
      </c>
      <c r="G327" s="287">
        <v>0</v>
      </c>
      <c r="H327" s="287">
        <v>0</v>
      </c>
      <c r="I327" s="287">
        <v>0</v>
      </c>
      <c r="J327" s="287">
        <v>0</v>
      </c>
      <c r="K327" s="287">
        <v>0</v>
      </c>
      <c r="L327" s="287">
        <v>0</v>
      </c>
      <c r="M327" s="287">
        <v>0</v>
      </c>
      <c r="N327" s="287">
        <v>0</v>
      </c>
      <c r="O327" s="287">
        <v>0</v>
      </c>
      <c r="P327" s="287">
        <v>0</v>
      </c>
      <c r="Q327" s="287">
        <v>0</v>
      </c>
      <c r="R327" s="287">
        <v>0</v>
      </c>
      <c r="S327" s="287">
        <v>0</v>
      </c>
      <c r="T327" s="287">
        <v>0</v>
      </c>
      <c r="U327" s="287">
        <v>417185.74</v>
      </c>
      <c r="V327" s="287">
        <v>0</v>
      </c>
      <c r="W327" s="287">
        <v>0</v>
      </c>
      <c r="X327" s="287">
        <v>13014.62</v>
      </c>
      <c r="Y327" s="287">
        <v>0</v>
      </c>
      <c r="Z327" s="287">
        <v>0</v>
      </c>
      <c r="AA327" s="287">
        <v>0</v>
      </c>
      <c r="AB327" s="287">
        <v>0</v>
      </c>
      <c r="AC327" s="287">
        <v>0</v>
      </c>
      <c r="AD327" s="287">
        <v>0</v>
      </c>
    </row>
    <row r="328" spans="1:30" x14ac:dyDescent="0.15">
      <c r="A328" s="287">
        <v>5130</v>
      </c>
      <c r="B328" s="287" t="s">
        <v>787</v>
      </c>
      <c r="C328" s="287">
        <v>812078.28</v>
      </c>
      <c r="D328" s="287">
        <v>0</v>
      </c>
      <c r="E328" s="287">
        <v>0</v>
      </c>
      <c r="F328" s="287">
        <v>0</v>
      </c>
      <c r="G328" s="287">
        <v>0</v>
      </c>
      <c r="H328" s="287">
        <v>0</v>
      </c>
      <c r="I328" s="287">
        <v>0</v>
      </c>
      <c r="J328" s="287">
        <v>0</v>
      </c>
      <c r="K328" s="287">
        <v>0</v>
      </c>
      <c r="L328" s="287">
        <v>0</v>
      </c>
      <c r="M328" s="287">
        <v>0</v>
      </c>
      <c r="N328" s="287">
        <v>0</v>
      </c>
      <c r="O328" s="287">
        <v>0</v>
      </c>
      <c r="P328" s="287">
        <v>0</v>
      </c>
      <c r="Q328" s="287">
        <v>0</v>
      </c>
      <c r="R328" s="287">
        <v>0</v>
      </c>
      <c r="S328" s="287">
        <v>0</v>
      </c>
      <c r="T328" s="287">
        <v>0</v>
      </c>
      <c r="U328" s="287">
        <v>782143.1</v>
      </c>
      <c r="V328" s="287">
        <v>0</v>
      </c>
      <c r="W328" s="287">
        <v>1000</v>
      </c>
      <c r="X328" s="287">
        <v>28935.18</v>
      </c>
      <c r="Y328" s="287">
        <v>0</v>
      </c>
      <c r="Z328" s="287">
        <v>0</v>
      </c>
      <c r="AA328" s="287">
        <v>0</v>
      </c>
      <c r="AB328" s="287">
        <v>0</v>
      </c>
      <c r="AC328" s="287">
        <v>0</v>
      </c>
      <c r="AD328" s="287">
        <v>0</v>
      </c>
    </row>
    <row r="329" spans="1:30" x14ac:dyDescent="0.15">
      <c r="A329" s="287">
        <v>5138</v>
      </c>
      <c r="B329" s="287" t="s">
        <v>788</v>
      </c>
      <c r="C329" s="287">
        <v>2038638.8</v>
      </c>
      <c r="D329" s="287">
        <v>0</v>
      </c>
      <c r="E329" s="287">
        <v>0</v>
      </c>
      <c r="F329" s="287">
        <v>0</v>
      </c>
      <c r="G329" s="287">
        <v>0</v>
      </c>
      <c r="H329" s="287">
        <v>0</v>
      </c>
      <c r="I329" s="287">
        <v>0</v>
      </c>
      <c r="J329" s="287">
        <v>0</v>
      </c>
      <c r="K329" s="287">
        <v>0</v>
      </c>
      <c r="L329" s="287">
        <v>0</v>
      </c>
      <c r="M329" s="287">
        <v>0</v>
      </c>
      <c r="N329" s="287">
        <v>0</v>
      </c>
      <c r="O329" s="287">
        <v>0</v>
      </c>
      <c r="P329" s="287">
        <v>0</v>
      </c>
      <c r="Q329" s="287">
        <v>0</v>
      </c>
      <c r="R329" s="287">
        <v>0</v>
      </c>
      <c r="S329" s="287">
        <v>0</v>
      </c>
      <c r="T329" s="287">
        <v>0</v>
      </c>
      <c r="U329" s="287">
        <v>1616993.04</v>
      </c>
      <c r="V329" s="287">
        <v>421645.76</v>
      </c>
      <c r="W329" s="287">
        <v>0</v>
      </c>
      <c r="X329" s="287">
        <v>0</v>
      </c>
      <c r="Y329" s="287">
        <v>0</v>
      </c>
      <c r="Z329" s="287">
        <v>0</v>
      </c>
      <c r="AA329" s="287">
        <v>0</v>
      </c>
      <c r="AB329" s="287">
        <v>0</v>
      </c>
      <c r="AC329" s="287">
        <v>0</v>
      </c>
      <c r="AD329" s="287">
        <v>0</v>
      </c>
    </row>
    <row r="330" spans="1:30" x14ac:dyDescent="0.15">
      <c r="A330" s="287">
        <v>5258</v>
      </c>
      <c r="B330" s="287" t="s">
        <v>789</v>
      </c>
      <c r="C330" s="287">
        <v>357975.72000000003</v>
      </c>
      <c r="D330" s="287">
        <v>0</v>
      </c>
      <c r="E330" s="287">
        <v>0</v>
      </c>
      <c r="F330" s="287">
        <v>0</v>
      </c>
      <c r="G330" s="287">
        <v>0</v>
      </c>
      <c r="H330" s="287">
        <v>0</v>
      </c>
      <c r="I330" s="287">
        <v>0</v>
      </c>
      <c r="J330" s="287">
        <v>0</v>
      </c>
      <c r="K330" s="287">
        <v>0</v>
      </c>
      <c r="L330" s="287">
        <v>0</v>
      </c>
      <c r="M330" s="287">
        <v>0</v>
      </c>
      <c r="N330" s="287">
        <v>0</v>
      </c>
      <c r="O330" s="287">
        <v>0</v>
      </c>
      <c r="P330" s="287">
        <v>0</v>
      </c>
      <c r="Q330" s="287">
        <v>0</v>
      </c>
      <c r="R330" s="287">
        <v>0</v>
      </c>
      <c r="S330" s="287">
        <v>0</v>
      </c>
      <c r="T330" s="287">
        <v>0</v>
      </c>
      <c r="U330" s="287">
        <v>357975.72000000003</v>
      </c>
      <c r="V330" s="287">
        <v>0</v>
      </c>
      <c r="W330" s="287">
        <v>0</v>
      </c>
      <c r="X330" s="287">
        <v>0</v>
      </c>
      <c r="Y330" s="287">
        <v>0</v>
      </c>
      <c r="Z330" s="287">
        <v>0</v>
      </c>
      <c r="AA330" s="287">
        <v>0</v>
      </c>
      <c r="AB330" s="287">
        <v>0</v>
      </c>
      <c r="AC330" s="287">
        <v>0</v>
      </c>
      <c r="AD330" s="287">
        <v>0</v>
      </c>
    </row>
    <row r="331" spans="1:30" x14ac:dyDescent="0.15">
      <c r="A331" s="287">
        <v>5264</v>
      </c>
      <c r="B331" s="287" t="s">
        <v>790</v>
      </c>
      <c r="C331" s="287">
        <v>2971335.08</v>
      </c>
      <c r="D331" s="287">
        <v>0</v>
      </c>
      <c r="E331" s="287">
        <v>0</v>
      </c>
      <c r="F331" s="287">
        <v>0</v>
      </c>
      <c r="G331" s="287">
        <v>0</v>
      </c>
      <c r="H331" s="287">
        <v>0</v>
      </c>
      <c r="I331" s="287">
        <v>0</v>
      </c>
      <c r="J331" s="287">
        <v>0</v>
      </c>
      <c r="K331" s="287">
        <v>0</v>
      </c>
      <c r="L331" s="287">
        <v>0</v>
      </c>
      <c r="M331" s="287">
        <v>0</v>
      </c>
      <c r="N331" s="287">
        <v>0</v>
      </c>
      <c r="O331" s="287">
        <v>0</v>
      </c>
      <c r="P331" s="287">
        <v>0</v>
      </c>
      <c r="Q331" s="287">
        <v>0</v>
      </c>
      <c r="R331" s="287">
        <v>0</v>
      </c>
      <c r="S331" s="287">
        <v>0</v>
      </c>
      <c r="T331" s="287">
        <v>0</v>
      </c>
      <c r="U331" s="287">
        <v>2766335.08</v>
      </c>
      <c r="V331" s="287">
        <v>205000</v>
      </c>
      <c r="W331" s="287">
        <v>0</v>
      </c>
      <c r="X331" s="287">
        <v>0</v>
      </c>
      <c r="Y331" s="287">
        <v>0</v>
      </c>
      <c r="Z331" s="287">
        <v>0</v>
      </c>
      <c r="AA331" s="287">
        <v>0</v>
      </c>
      <c r="AB331" s="287">
        <v>0</v>
      </c>
      <c r="AC331" s="287">
        <v>0</v>
      </c>
      <c r="AD331" s="287">
        <v>0</v>
      </c>
    </row>
    <row r="332" spans="1:30" x14ac:dyDescent="0.15">
      <c r="A332" s="287">
        <v>5271</v>
      </c>
      <c r="B332" s="287" t="s">
        <v>791</v>
      </c>
      <c r="C332" s="287">
        <v>12875170.029999999</v>
      </c>
      <c r="D332" s="287">
        <v>0</v>
      </c>
      <c r="E332" s="287">
        <v>0</v>
      </c>
      <c r="F332" s="287">
        <v>0</v>
      </c>
      <c r="G332" s="287">
        <v>0</v>
      </c>
      <c r="H332" s="287">
        <v>0</v>
      </c>
      <c r="I332" s="287">
        <v>0</v>
      </c>
      <c r="J332" s="287">
        <v>0</v>
      </c>
      <c r="K332" s="287">
        <v>0</v>
      </c>
      <c r="L332" s="287">
        <v>0</v>
      </c>
      <c r="M332" s="287">
        <v>0</v>
      </c>
      <c r="N332" s="287">
        <v>0</v>
      </c>
      <c r="O332" s="287">
        <v>0</v>
      </c>
      <c r="P332" s="287">
        <v>0</v>
      </c>
      <c r="Q332" s="287">
        <v>0</v>
      </c>
      <c r="R332" s="287">
        <v>0</v>
      </c>
      <c r="S332" s="287">
        <v>0</v>
      </c>
      <c r="T332" s="287">
        <v>0</v>
      </c>
      <c r="U332" s="287">
        <v>12368999.710000001</v>
      </c>
      <c r="V332" s="287">
        <v>0</v>
      </c>
      <c r="W332" s="287">
        <v>500000</v>
      </c>
      <c r="X332" s="287">
        <v>6170.32</v>
      </c>
      <c r="Y332" s="287">
        <v>0</v>
      </c>
      <c r="Z332" s="287">
        <v>0</v>
      </c>
      <c r="AA332" s="287">
        <v>0</v>
      </c>
      <c r="AB332" s="287">
        <v>0</v>
      </c>
      <c r="AC332" s="287">
        <v>0</v>
      </c>
      <c r="AD332" s="287">
        <v>0</v>
      </c>
    </row>
    <row r="333" spans="1:30" x14ac:dyDescent="0.15">
      <c r="A333" s="287">
        <v>5278</v>
      </c>
      <c r="B333" s="287" t="s">
        <v>792</v>
      </c>
      <c r="C333" s="287">
        <v>1819176.11</v>
      </c>
      <c r="D333" s="287">
        <v>0</v>
      </c>
      <c r="E333" s="287">
        <v>0</v>
      </c>
      <c r="F333" s="287">
        <v>0</v>
      </c>
      <c r="G333" s="287">
        <v>0</v>
      </c>
      <c r="H333" s="287">
        <v>0</v>
      </c>
      <c r="I333" s="287">
        <v>0</v>
      </c>
      <c r="J333" s="287">
        <v>0</v>
      </c>
      <c r="K333" s="287">
        <v>0</v>
      </c>
      <c r="L333" s="287">
        <v>0</v>
      </c>
      <c r="M333" s="287">
        <v>0</v>
      </c>
      <c r="N333" s="287">
        <v>0</v>
      </c>
      <c r="O333" s="287">
        <v>0</v>
      </c>
      <c r="P333" s="287">
        <v>0</v>
      </c>
      <c r="Q333" s="287">
        <v>0</v>
      </c>
      <c r="R333" s="287">
        <v>0</v>
      </c>
      <c r="S333" s="287">
        <v>0</v>
      </c>
      <c r="T333" s="287">
        <v>0</v>
      </c>
      <c r="U333" s="287">
        <v>1819176.11</v>
      </c>
      <c r="V333" s="287">
        <v>0</v>
      </c>
      <c r="W333" s="287">
        <v>0</v>
      </c>
      <c r="X333" s="287">
        <v>0</v>
      </c>
      <c r="Y333" s="287">
        <v>0</v>
      </c>
      <c r="Z333" s="287">
        <v>0</v>
      </c>
      <c r="AA333" s="287">
        <v>0</v>
      </c>
      <c r="AB333" s="287">
        <v>0</v>
      </c>
      <c r="AC333" s="287">
        <v>0</v>
      </c>
      <c r="AD333" s="287">
        <v>0</v>
      </c>
    </row>
    <row r="334" spans="1:30" x14ac:dyDescent="0.15">
      <c r="A334" s="287">
        <v>5306</v>
      </c>
      <c r="B334" s="287" t="s">
        <v>793</v>
      </c>
      <c r="C334" s="287">
        <v>791987.63</v>
      </c>
      <c r="D334" s="287">
        <v>0</v>
      </c>
      <c r="E334" s="287">
        <v>0</v>
      </c>
      <c r="F334" s="287">
        <v>0</v>
      </c>
      <c r="G334" s="287">
        <v>0</v>
      </c>
      <c r="H334" s="287">
        <v>0</v>
      </c>
      <c r="I334" s="287">
        <v>0</v>
      </c>
      <c r="J334" s="287">
        <v>0</v>
      </c>
      <c r="K334" s="287">
        <v>0</v>
      </c>
      <c r="L334" s="287">
        <v>0</v>
      </c>
      <c r="M334" s="287">
        <v>0</v>
      </c>
      <c r="N334" s="287">
        <v>0</v>
      </c>
      <c r="O334" s="287">
        <v>0</v>
      </c>
      <c r="P334" s="287">
        <v>0</v>
      </c>
      <c r="Q334" s="287">
        <v>0</v>
      </c>
      <c r="R334" s="287">
        <v>0</v>
      </c>
      <c r="S334" s="287">
        <v>0</v>
      </c>
      <c r="T334" s="287">
        <v>0</v>
      </c>
      <c r="U334" s="287">
        <v>641987.63</v>
      </c>
      <c r="V334" s="287">
        <v>0</v>
      </c>
      <c r="W334" s="287">
        <v>150000</v>
      </c>
      <c r="X334" s="287">
        <v>0</v>
      </c>
      <c r="Y334" s="287">
        <v>0</v>
      </c>
      <c r="Z334" s="287">
        <v>0</v>
      </c>
      <c r="AA334" s="287">
        <v>0</v>
      </c>
      <c r="AB334" s="287">
        <v>0</v>
      </c>
      <c r="AC334" s="287">
        <v>0</v>
      </c>
      <c r="AD334" s="287">
        <v>0</v>
      </c>
    </row>
    <row r="335" spans="1:30" x14ac:dyDescent="0.15">
      <c r="A335" s="287">
        <v>5348</v>
      </c>
      <c r="B335" s="287" t="s">
        <v>794</v>
      </c>
      <c r="C335" s="287">
        <v>681424.07000000007</v>
      </c>
      <c r="D335" s="287">
        <v>0</v>
      </c>
      <c r="E335" s="287">
        <v>0</v>
      </c>
      <c r="F335" s="287">
        <v>0</v>
      </c>
      <c r="G335" s="287">
        <v>0</v>
      </c>
      <c r="H335" s="287">
        <v>0</v>
      </c>
      <c r="I335" s="287">
        <v>0</v>
      </c>
      <c r="J335" s="287">
        <v>0</v>
      </c>
      <c r="K335" s="287">
        <v>0</v>
      </c>
      <c r="L335" s="287">
        <v>0</v>
      </c>
      <c r="M335" s="287">
        <v>0</v>
      </c>
      <c r="N335" s="287">
        <v>0</v>
      </c>
      <c r="O335" s="287">
        <v>6099.41</v>
      </c>
      <c r="P335" s="287">
        <v>0</v>
      </c>
      <c r="Q335" s="287">
        <v>0</v>
      </c>
      <c r="R335" s="287">
        <v>0</v>
      </c>
      <c r="S335" s="287">
        <v>0</v>
      </c>
      <c r="T335" s="287">
        <v>0</v>
      </c>
      <c r="U335" s="287">
        <v>681424.07000000007</v>
      </c>
      <c r="V335" s="287">
        <v>0</v>
      </c>
      <c r="W335" s="287">
        <v>0</v>
      </c>
      <c r="X335" s="287">
        <v>0</v>
      </c>
      <c r="Y335" s="287">
        <v>0</v>
      </c>
      <c r="Z335" s="287">
        <v>0</v>
      </c>
      <c r="AA335" s="287">
        <v>6099.41</v>
      </c>
      <c r="AB335" s="287">
        <v>0</v>
      </c>
      <c r="AC335" s="287">
        <v>0</v>
      </c>
      <c r="AD335" s="287">
        <v>0</v>
      </c>
    </row>
    <row r="336" spans="1:30" x14ac:dyDescent="0.15">
      <c r="A336" s="287">
        <v>5355</v>
      </c>
      <c r="B336" s="287" t="s">
        <v>795</v>
      </c>
      <c r="C336" s="287">
        <v>2351284.81</v>
      </c>
      <c r="D336" s="287">
        <v>0</v>
      </c>
      <c r="E336" s="287">
        <v>0</v>
      </c>
      <c r="F336" s="287">
        <v>0</v>
      </c>
      <c r="G336" s="287">
        <v>0</v>
      </c>
      <c r="H336" s="287">
        <v>0</v>
      </c>
      <c r="I336" s="287">
        <v>0</v>
      </c>
      <c r="J336" s="287">
        <v>0</v>
      </c>
      <c r="K336" s="287">
        <v>0</v>
      </c>
      <c r="L336" s="287">
        <v>0</v>
      </c>
      <c r="M336" s="287">
        <v>0</v>
      </c>
      <c r="N336" s="287">
        <v>0</v>
      </c>
      <c r="O336" s="287">
        <v>0</v>
      </c>
      <c r="P336" s="287">
        <v>0</v>
      </c>
      <c r="Q336" s="287">
        <v>0</v>
      </c>
      <c r="R336" s="287">
        <v>0</v>
      </c>
      <c r="S336" s="287">
        <v>0</v>
      </c>
      <c r="T336" s="287">
        <v>0</v>
      </c>
      <c r="U336" s="287">
        <v>2351284.81</v>
      </c>
      <c r="V336" s="287">
        <v>0</v>
      </c>
      <c r="W336" s="287">
        <v>0</v>
      </c>
      <c r="X336" s="287">
        <v>0</v>
      </c>
      <c r="Y336" s="287">
        <v>0</v>
      </c>
      <c r="Z336" s="287">
        <v>0</v>
      </c>
      <c r="AA336" s="287">
        <v>0</v>
      </c>
      <c r="AB336" s="287">
        <v>0</v>
      </c>
      <c r="AC336" s="287">
        <v>0</v>
      </c>
      <c r="AD336" s="287">
        <v>0</v>
      </c>
    </row>
    <row r="337" spans="1:30" x14ac:dyDescent="0.15">
      <c r="A337" s="287">
        <v>5362</v>
      </c>
      <c r="B337" s="287" t="s">
        <v>796</v>
      </c>
      <c r="C337" s="287">
        <v>357376.26</v>
      </c>
      <c r="D337" s="287">
        <v>0</v>
      </c>
      <c r="E337" s="287">
        <v>0</v>
      </c>
      <c r="F337" s="287">
        <v>0</v>
      </c>
      <c r="G337" s="287">
        <v>0</v>
      </c>
      <c r="H337" s="287">
        <v>0</v>
      </c>
      <c r="I337" s="287">
        <v>0</v>
      </c>
      <c r="J337" s="287">
        <v>0</v>
      </c>
      <c r="K337" s="287">
        <v>4187.8900000000003</v>
      </c>
      <c r="L337" s="287">
        <v>0</v>
      </c>
      <c r="M337" s="287">
        <v>0</v>
      </c>
      <c r="N337" s="287">
        <v>0</v>
      </c>
      <c r="O337" s="287">
        <v>0</v>
      </c>
      <c r="P337" s="287">
        <v>0</v>
      </c>
      <c r="Q337" s="287">
        <v>0</v>
      </c>
      <c r="R337" s="287">
        <v>0</v>
      </c>
      <c r="S337" s="287">
        <v>0</v>
      </c>
      <c r="T337" s="287">
        <v>0</v>
      </c>
      <c r="U337" s="287">
        <v>357376.26</v>
      </c>
      <c r="V337" s="287">
        <v>0</v>
      </c>
      <c r="W337" s="287">
        <v>0</v>
      </c>
      <c r="X337" s="287">
        <v>0</v>
      </c>
      <c r="Y337" s="287">
        <v>0</v>
      </c>
      <c r="Z337" s="287">
        <v>4187.8900000000003</v>
      </c>
      <c r="AA337" s="287">
        <v>0</v>
      </c>
      <c r="AB337" s="287">
        <v>0</v>
      </c>
      <c r="AC337" s="287">
        <v>0</v>
      </c>
      <c r="AD337" s="287">
        <v>0</v>
      </c>
    </row>
    <row r="338" spans="1:30" x14ac:dyDescent="0.15">
      <c r="A338" s="287">
        <v>5369</v>
      </c>
      <c r="B338" s="287" t="s">
        <v>797</v>
      </c>
      <c r="C338" s="287">
        <v>482387.04000000004</v>
      </c>
      <c r="D338" s="287">
        <v>0</v>
      </c>
      <c r="E338" s="287">
        <v>0</v>
      </c>
      <c r="F338" s="287">
        <v>0</v>
      </c>
      <c r="G338" s="287">
        <v>0</v>
      </c>
      <c r="H338" s="287">
        <v>0</v>
      </c>
      <c r="I338" s="287">
        <v>0</v>
      </c>
      <c r="J338" s="287">
        <v>0</v>
      </c>
      <c r="K338" s="287">
        <v>0</v>
      </c>
      <c r="L338" s="287">
        <v>0</v>
      </c>
      <c r="M338" s="287">
        <v>0</v>
      </c>
      <c r="N338" s="287">
        <v>0</v>
      </c>
      <c r="O338" s="287">
        <v>0</v>
      </c>
      <c r="P338" s="287">
        <v>0</v>
      </c>
      <c r="Q338" s="287">
        <v>0</v>
      </c>
      <c r="R338" s="287">
        <v>0</v>
      </c>
      <c r="S338" s="287">
        <v>0</v>
      </c>
      <c r="T338" s="287">
        <v>0</v>
      </c>
      <c r="U338" s="287">
        <v>482387.04000000004</v>
      </c>
      <c r="V338" s="287">
        <v>0</v>
      </c>
      <c r="W338" s="287">
        <v>0</v>
      </c>
      <c r="X338" s="287">
        <v>0</v>
      </c>
      <c r="Y338" s="287">
        <v>0</v>
      </c>
      <c r="Z338" s="287">
        <v>0</v>
      </c>
      <c r="AA338" s="287">
        <v>0</v>
      </c>
      <c r="AB338" s="287">
        <v>0</v>
      </c>
      <c r="AC338" s="287">
        <v>0</v>
      </c>
      <c r="AD338" s="287">
        <v>0</v>
      </c>
    </row>
    <row r="339" spans="1:30" x14ac:dyDescent="0.15">
      <c r="A339" s="287">
        <v>5376</v>
      </c>
      <c r="B339" s="287" t="s">
        <v>798</v>
      </c>
      <c r="C339" s="287">
        <v>647889.03</v>
      </c>
      <c r="D339" s="287">
        <v>0</v>
      </c>
      <c r="E339" s="287">
        <v>0</v>
      </c>
      <c r="F339" s="287">
        <v>0</v>
      </c>
      <c r="G339" s="287">
        <v>0</v>
      </c>
      <c r="H339" s="287">
        <v>0</v>
      </c>
      <c r="I339" s="287">
        <v>0</v>
      </c>
      <c r="J339" s="287">
        <v>0</v>
      </c>
      <c r="K339" s="287">
        <v>0</v>
      </c>
      <c r="L339" s="287">
        <v>0</v>
      </c>
      <c r="M339" s="287">
        <v>0</v>
      </c>
      <c r="N339" s="287">
        <v>0</v>
      </c>
      <c r="O339" s="287">
        <v>0</v>
      </c>
      <c r="P339" s="287">
        <v>0</v>
      </c>
      <c r="Q339" s="287">
        <v>0</v>
      </c>
      <c r="R339" s="287">
        <v>0</v>
      </c>
      <c r="S339" s="287">
        <v>0</v>
      </c>
      <c r="T339" s="287">
        <v>0</v>
      </c>
      <c r="U339" s="287">
        <v>647889.03</v>
      </c>
      <c r="V339" s="287">
        <v>0</v>
      </c>
      <c r="W339" s="287">
        <v>0</v>
      </c>
      <c r="X339" s="287">
        <v>0</v>
      </c>
      <c r="Y339" s="287">
        <v>0</v>
      </c>
      <c r="Z339" s="287">
        <v>0</v>
      </c>
      <c r="AA339" s="287">
        <v>0</v>
      </c>
      <c r="AB339" s="287">
        <v>0</v>
      </c>
      <c r="AC339" s="287">
        <v>0</v>
      </c>
      <c r="AD339" s="287">
        <v>0</v>
      </c>
    </row>
    <row r="340" spans="1:30" x14ac:dyDescent="0.15">
      <c r="A340" s="287">
        <v>5390</v>
      </c>
      <c r="B340" s="287" t="s">
        <v>799</v>
      </c>
      <c r="C340" s="287">
        <v>2523534.71</v>
      </c>
      <c r="D340" s="287">
        <v>0</v>
      </c>
      <c r="E340" s="287">
        <v>0</v>
      </c>
      <c r="F340" s="287">
        <v>0</v>
      </c>
      <c r="G340" s="287">
        <v>0</v>
      </c>
      <c r="H340" s="287">
        <v>0</v>
      </c>
      <c r="I340" s="287">
        <v>0</v>
      </c>
      <c r="J340" s="287">
        <v>0</v>
      </c>
      <c r="K340" s="287">
        <v>0</v>
      </c>
      <c r="L340" s="287">
        <v>0</v>
      </c>
      <c r="M340" s="287">
        <v>0</v>
      </c>
      <c r="N340" s="287">
        <v>0</v>
      </c>
      <c r="O340" s="287">
        <v>0</v>
      </c>
      <c r="P340" s="287">
        <v>0</v>
      </c>
      <c r="Q340" s="287">
        <v>0</v>
      </c>
      <c r="R340" s="287">
        <v>0</v>
      </c>
      <c r="S340" s="287">
        <v>0</v>
      </c>
      <c r="T340" s="287">
        <v>0</v>
      </c>
      <c r="U340" s="287">
        <v>2523534.71</v>
      </c>
      <c r="V340" s="287">
        <v>0</v>
      </c>
      <c r="W340" s="287">
        <v>0</v>
      </c>
      <c r="X340" s="287">
        <v>0</v>
      </c>
      <c r="Y340" s="287">
        <v>0</v>
      </c>
      <c r="Z340" s="287">
        <v>0</v>
      </c>
      <c r="AA340" s="287">
        <v>0</v>
      </c>
      <c r="AB340" s="287">
        <v>0</v>
      </c>
      <c r="AC340" s="287">
        <v>0</v>
      </c>
      <c r="AD340" s="287">
        <v>0</v>
      </c>
    </row>
    <row r="341" spans="1:30" x14ac:dyDescent="0.15">
      <c r="A341" s="287">
        <v>5397</v>
      </c>
      <c r="B341" s="287" t="s">
        <v>800</v>
      </c>
      <c r="C341" s="287">
        <v>421706.85000000003</v>
      </c>
      <c r="D341" s="287">
        <v>0</v>
      </c>
      <c r="E341" s="287">
        <v>0</v>
      </c>
      <c r="F341" s="287">
        <v>0</v>
      </c>
      <c r="G341" s="287">
        <v>0</v>
      </c>
      <c r="H341" s="287">
        <v>0</v>
      </c>
      <c r="I341" s="287">
        <v>0</v>
      </c>
      <c r="J341" s="287">
        <v>0</v>
      </c>
      <c r="K341" s="287">
        <v>0</v>
      </c>
      <c r="L341" s="287">
        <v>0</v>
      </c>
      <c r="M341" s="287">
        <v>0</v>
      </c>
      <c r="N341" s="287">
        <v>0</v>
      </c>
      <c r="O341" s="287">
        <v>0</v>
      </c>
      <c r="P341" s="287">
        <v>0</v>
      </c>
      <c r="Q341" s="287">
        <v>0</v>
      </c>
      <c r="R341" s="287">
        <v>0</v>
      </c>
      <c r="S341" s="287">
        <v>0</v>
      </c>
      <c r="T341" s="287">
        <v>0</v>
      </c>
      <c r="U341" s="287">
        <v>347580.83</v>
      </c>
      <c r="V341" s="287">
        <v>31674.799999999999</v>
      </c>
      <c r="W341" s="287">
        <v>0</v>
      </c>
      <c r="X341" s="287">
        <v>42451.22</v>
      </c>
      <c r="Y341" s="287">
        <v>0</v>
      </c>
      <c r="Z341" s="287">
        <v>0</v>
      </c>
      <c r="AA341" s="287">
        <v>0</v>
      </c>
      <c r="AB341" s="287">
        <v>0</v>
      </c>
      <c r="AC341" s="287">
        <v>0</v>
      </c>
      <c r="AD341" s="287">
        <v>0</v>
      </c>
    </row>
    <row r="342" spans="1:30" x14ac:dyDescent="0.15">
      <c r="A342" s="287">
        <v>5432</v>
      </c>
      <c r="B342" s="287" t="s">
        <v>801</v>
      </c>
      <c r="C342" s="287">
        <v>1771812.61</v>
      </c>
      <c r="D342" s="287">
        <v>0</v>
      </c>
      <c r="E342" s="287">
        <v>0</v>
      </c>
      <c r="F342" s="287">
        <v>0</v>
      </c>
      <c r="G342" s="287">
        <v>0</v>
      </c>
      <c r="H342" s="287">
        <v>0</v>
      </c>
      <c r="I342" s="287">
        <v>0</v>
      </c>
      <c r="J342" s="287">
        <v>0</v>
      </c>
      <c r="K342" s="287">
        <v>0</v>
      </c>
      <c r="L342" s="287">
        <v>0</v>
      </c>
      <c r="M342" s="287">
        <v>0</v>
      </c>
      <c r="N342" s="287">
        <v>0</v>
      </c>
      <c r="O342" s="287">
        <v>0</v>
      </c>
      <c r="P342" s="287">
        <v>0</v>
      </c>
      <c r="Q342" s="287">
        <v>0</v>
      </c>
      <c r="R342" s="287">
        <v>0</v>
      </c>
      <c r="S342" s="287">
        <v>0</v>
      </c>
      <c r="T342" s="287">
        <v>0</v>
      </c>
      <c r="U342" s="287">
        <v>1770202.65</v>
      </c>
      <c r="V342" s="287">
        <v>1609.96</v>
      </c>
      <c r="W342" s="287">
        <v>0</v>
      </c>
      <c r="X342" s="287">
        <v>0</v>
      </c>
      <c r="Y342" s="287">
        <v>0</v>
      </c>
      <c r="Z342" s="287">
        <v>0</v>
      </c>
      <c r="AA342" s="287">
        <v>0</v>
      </c>
      <c r="AB342" s="287">
        <v>0</v>
      </c>
      <c r="AC342" s="287">
        <v>0</v>
      </c>
      <c r="AD342" s="287">
        <v>0</v>
      </c>
    </row>
    <row r="343" spans="1:30" x14ac:dyDescent="0.15">
      <c r="A343" s="287">
        <v>5439</v>
      </c>
      <c r="B343" s="287" t="s">
        <v>802</v>
      </c>
      <c r="C343" s="287">
        <v>3931112.74</v>
      </c>
      <c r="D343" s="287">
        <v>0</v>
      </c>
      <c r="E343" s="287">
        <v>0</v>
      </c>
      <c r="F343" s="287">
        <v>0</v>
      </c>
      <c r="G343" s="287">
        <v>0</v>
      </c>
      <c r="H343" s="287">
        <v>0</v>
      </c>
      <c r="I343" s="287">
        <v>0</v>
      </c>
      <c r="J343" s="287">
        <v>0</v>
      </c>
      <c r="K343" s="287">
        <v>0</v>
      </c>
      <c r="L343" s="287">
        <v>0</v>
      </c>
      <c r="M343" s="287">
        <v>0</v>
      </c>
      <c r="N343" s="287">
        <v>0</v>
      </c>
      <c r="O343" s="287">
        <v>0</v>
      </c>
      <c r="P343" s="287">
        <v>0</v>
      </c>
      <c r="Q343" s="287">
        <v>0</v>
      </c>
      <c r="R343" s="287">
        <v>0</v>
      </c>
      <c r="S343" s="287">
        <v>0</v>
      </c>
      <c r="T343" s="287">
        <v>0</v>
      </c>
      <c r="U343" s="287">
        <v>3542501.74</v>
      </c>
      <c r="V343" s="287">
        <v>388611</v>
      </c>
      <c r="W343" s="287">
        <v>0</v>
      </c>
      <c r="X343" s="287">
        <v>0</v>
      </c>
      <c r="Y343" s="287">
        <v>0</v>
      </c>
      <c r="Z343" s="287">
        <v>0</v>
      </c>
      <c r="AA343" s="287">
        <v>0</v>
      </c>
      <c r="AB343" s="287">
        <v>0</v>
      </c>
      <c r="AC343" s="287">
        <v>0</v>
      </c>
      <c r="AD343" s="287">
        <v>0</v>
      </c>
    </row>
    <row r="344" spans="1:30" x14ac:dyDescent="0.15">
      <c r="A344" s="287">
        <v>4522</v>
      </c>
      <c r="B344" s="287" t="s">
        <v>751</v>
      </c>
      <c r="C344" s="287">
        <v>472054.66000000003</v>
      </c>
      <c r="D344" s="287">
        <v>0</v>
      </c>
      <c r="E344" s="287">
        <v>0</v>
      </c>
      <c r="F344" s="287">
        <v>0</v>
      </c>
      <c r="G344" s="287">
        <v>0</v>
      </c>
      <c r="H344" s="287">
        <v>0</v>
      </c>
      <c r="I344" s="287">
        <v>0</v>
      </c>
      <c r="J344" s="287">
        <v>0</v>
      </c>
      <c r="K344" s="287">
        <v>0</v>
      </c>
      <c r="L344" s="287">
        <v>0</v>
      </c>
      <c r="M344" s="287">
        <v>0</v>
      </c>
      <c r="N344" s="287">
        <v>0</v>
      </c>
      <c r="O344" s="287">
        <v>0</v>
      </c>
      <c r="P344" s="287">
        <v>0</v>
      </c>
      <c r="Q344" s="287">
        <v>0</v>
      </c>
      <c r="R344" s="287">
        <v>0</v>
      </c>
      <c r="S344" s="287">
        <v>0</v>
      </c>
      <c r="T344" s="287">
        <v>0</v>
      </c>
      <c r="U344" s="287">
        <v>334914.34000000003</v>
      </c>
      <c r="V344" s="287">
        <v>0</v>
      </c>
      <c r="W344" s="287">
        <v>0</v>
      </c>
      <c r="X344" s="287">
        <v>64105.39</v>
      </c>
      <c r="Y344" s="287">
        <v>73034.930000000008</v>
      </c>
      <c r="Z344" s="287">
        <v>0</v>
      </c>
      <c r="AA344" s="287">
        <v>0</v>
      </c>
      <c r="AB344" s="287">
        <v>0</v>
      </c>
      <c r="AC344" s="287">
        <v>0</v>
      </c>
      <c r="AD344" s="287">
        <v>0</v>
      </c>
    </row>
    <row r="345" spans="1:30" x14ac:dyDescent="0.15">
      <c r="A345" s="287">
        <v>5457</v>
      </c>
      <c r="B345" s="287" t="s">
        <v>803</v>
      </c>
      <c r="C345" s="287">
        <v>1155460.48</v>
      </c>
      <c r="D345" s="287">
        <v>0</v>
      </c>
      <c r="E345" s="287">
        <v>0</v>
      </c>
      <c r="F345" s="287">
        <v>0</v>
      </c>
      <c r="G345" s="287">
        <v>0</v>
      </c>
      <c r="H345" s="287">
        <v>0</v>
      </c>
      <c r="I345" s="287">
        <v>0</v>
      </c>
      <c r="J345" s="287">
        <v>0</v>
      </c>
      <c r="K345" s="287">
        <v>0</v>
      </c>
      <c r="L345" s="287">
        <v>0</v>
      </c>
      <c r="M345" s="287">
        <v>0</v>
      </c>
      <c r="N345" s="287">
        <v>0</v>
      </c>
      <c r="O345" s="287">
        <v>0</v>
      </c>
      <c r="P345" s="287">
        <v>0</v>
      </c>
      <c r="Q345" s="287">
        <v>0</v>
      </c>
      <c r="R345" s="287">
        <v>0</v>
      </c>
      <c r="S345" s="287">
        <v>0</v>
      </c>
      <c r="T345" s="287">
        <v>0</v>
      </c>
      <c r="U345" s="287">
        <v>1155460.48</v>
      </c>
      <c r="V345" s="287">
        <v>0</v>
      </c>
      <c r="W345" s="287">
        <v>0</v>
      </c>
      <c r="X345" s="287">
        <v>0</v>
      </c>
      <c r="Y345" s="287">
        <v>0</v>
      </c>
      <c r="Z345" s="287">
        <v>0</v>
      </c>
      <c r="AA345" s="287">
        <v>0</v>
      </c>
      <c r="AB345" s="287">
        <v>0</v>
      </c>
      <c r="AC345" s="287">
        <v>0</v>
      </c>
      <c r="AD345" s="287">
        <v>0</v>
      </c>
    </row>
    <row r="346" spans="1:30" x14ac:dyDescent="0.15">
      <c r="A346" s="287">
        <v>2485</v>
      </c>
      <c r="B346" s="287" t="s">
        <v>610</v>
      </c>
      <c r="C346" s="287">
        <v>569684.76</v>
      </c>
      <c r="D346" s="287">
        <v>0</v>
      </c>
      <c r="E346" s="287">
        <v>4526.5200000000004</v>
      </c>
      <c r="F346" s="287">
        <v>0</v>
      </c>
      <c r="G346" s="287">
        <v>0</v>
      </c>
      <c r="H346" s="287">
        <v>0</v>
      </c>
      <c r="I346" s="287">
        <v>0</v>
      </c>
      <c r="J346" s="287">
        <v>0</v>
      </c>
      <c r="K346" s="287">
        <v>0</v>
      </c>
      <c r="L346" s="287">
        <v>0</v>
      </c>
      <c r="M346" s="287">
        <v>0</v>
      </c>
      <c r="N346" s="287">
        <v>0</v>
      </c>
      <c r="O346" s="287">
        <v>0</v>
      </c>
      <c r="P346" s="287">
        <v>0</v>
      </c>
      <c r="Q346" s="287">
        <v>0</v>
      </c>
      <c r="R346" s="287">
        <v>0</v>
      </c>
      <c r="S346" s="287">
        <v>4526.5200000000004</v>
      </c>
      <c r="T346" s="287">
        <v>0</v>
      </c>
      <c r="U346" s="287">
        <v>534535.78</v>
      </c>
      <c r="V346" s="287">
        <v>34148.980000000003</v>
      </c>
      <c r="W346" s="287">
        <v>1000</v>
      </c>
      <c r="X346" s="287">
        <v>0</v>
      </c>
      <c r="Y346" s="287">
        <v>0</v>
      </c>
      <c r="Z346" s="287">
        <v>0</v>
      </c>
      <c r="AA346" s="287">
        <v>0</v>
      </c>
      <c r="AB346" s="287">
        <v>0</v>
      </c>
      <c r="AC346" s="287">
        <v>0</v>
      </c>
      <c r="AD346" s="287">
        <v>0</v>
      </c>
    </row>
    <row r="347" spans="1:30" x14ac:dyDescent="0.15">
      <c r="A347" s="287">
        <v>5460</v>
      </c>
      <c r="B347" s="287" t="s">
        <v>804</v>
      </c>
      <c r="C347" s="287">
        <v>3348461.35</v>
      </c>
      <c r="D347" s="287">
        <v>0</v>
      </c>
      <c r="E347" s="287">
        <v>0</v>
      </c>
      <c r="F347" s="287">
        <v>0</v>
      </c>
      <c r="G347" s="287">
        <v>0</v>
      </c>
      <c r="H347" s="287">
        <v>0</v>
      </c>
      <c r="I347" s="287">
        <v>0</v>
      </c>
      <c r="J347" s="287">
        <v>0</v>
      </c>
      <c r="K347" s="287">
        <v>0</v>
      </c>
      <c r="L347" s="287">
        <v>0</v>
      </c>
      <c r="M347" s="287">
        <v>0</v>
      </c>
      <c r="N347" s="287">
        <v>0</v>
      </c>
      <c r="O347" s="287">
        <v>0</v>
      </c>
      <c r="P347" s="287">
        <v>0</v>
      </c>
      <c r="Q347" s="287">
        <v>0</v>
      </c>
      <c r="R347" s="287">
        <v>0</v>
      </c>
      <c r="S347" s="287">
        <v>0</v>
      </c>
      <c r="T347" s="287">
        <v>0</v>
      </c>
      <c r="U347" s="287">
        <v>2923323.12</v>
      </c>
      <c r="V347" s="287">
        <v>206044.39</v>
      </c>
      <c r="W347" s="287">
        <v>200100</v>
      </c>
      <c r="X347" s="287">
        <v>18993.84</v>
      </c>
      <c r="Y347" s="287">
        <v>0</v>
      </c>
      <c r="Z347" s="287">
        <v>0</v>
      </c>
      <c r="AA347" s="287">
        <v>0</v>
      </c>
      <c r="AB347" s="287">
        <v>0</v>
      </c>
      <c r="AC347" s="287">
        <v>0</v>
      </c>
      <c r="AD347" s="287">
        <v>0</v>
      </c>
    </row>
    <row r="348" spans="1:30" x14ac:dyDescent="0.15">
      <c r="A348" s="287">
        <v>5467</v>
      </c>
      <c r="B348" s="287" t="s">
        <v>805</v>
      </c>
      <c r="C348" s="287">
        <v>762584.34</v>
      </c>
      <c r="D348" s="287">
        <v>0</v>
      </c>
      <c r="E348" s="287">
        <v>0</v>
      </c>
      <c r="F348" s="287">
        <v>0</v>
      </c>
      <c r="G348" s="287">
        <v>0</v>
      </c>
      <c r="H348" s="287">
        <v>0</v>
      </c>
      <c r="I348" s="287">
        <v>0</v>
      </c>
      <c r="J348" s="287">
        <v>0</v>
      </c>
      <c r="K348" s="287">
        <v>0</v>
      </c>
      <c r="L348" s="287">
        <v>0</v>
      </c>
      <c r="M348" s="287">
        <v>0</v>
      </c>
      <c r="N348" s="287">
        <v>0</v>
      </c>
      <c r="O348" s="287">
        <v>0</v>
      </c>
      <c r="P348" s="287">
        <v>0</v>
      </c>
      <c r="Q348" s="287">
        <v>0</v>
      </c>
      <c r="R348" s="287">
        <v>0</v>
      </c>
      <c r="S348" s="287">
        <v>0</v>
      </c>
      <c r="T348" s="287">
        <v>0</v>
      </c>
      <c r="U348" s="287">
        <v>662584.34</v>
      </c>
      <c r="V348" s="287">
        <v>0</v>
      </c>
      <c r="W348" s="287">
        <v>100000</v>
      </c>
      <c r="X348" s="287">
        <v>0</v>
      </c>
      <c r="Y348" s="287">
        <v>0</v>
      </c>
      <c r="Z348" s="287">
        <v>0</v>
      </c>
      <c r="AA348" s="287">
        <v>0</v>
      </c>
      <c r="AB348" s="287">
        <v>0</v>
      </c>
      <c r="AC348" s="287">
        <v>0</v>
      </c>
      <c r="AD348" s="287">
        <v>0</v>
      </c>
    </row>
    <row r="349" spans="1:30" x14ac:dyDescent="0.15">
      <c r="A349" s="287">
        <v>5474</v>
      </c>
      <c r="B349" s="287" t="s">
        <v>806</v>
      </c>
      <c r="C349" s="287">
        <v>965573.6</v>
      </c>
      <c r="D349" s="287">
        <v>0</v>
      </c>
      <c r="E349" s="287">
        <v>0</v>
      </c>
      <c r="F349" s="287">
        <v>0</v>
      </c>
      <c r="G349" s="287">
        <v>0</v>
      </c>
      <c r="H349" s="287">
        <v>0</v>
      </c>
      <c r="I349" s="287">
        <v>0</v>
      </c>
      <c r="J349" s="287">
        <v>0</v>
      </c>
      <c r="K349" s="287">
        <v>0</v>
      </c>
      <c r="L349" s="287">
        <v>0</v>
      </c>
      <c r="M349" s="287">
        <v>0</v>
      </c>
      <c r="N349" s="287">
        <v>0</v>
      </c>
      <c r="O349" s="287">
        <v>0</v>
      </c>
      <c r="P349" s="287">
        <v>0</v>
      </c>
      <c r="Q349" s="287">
        <v>0</v>
      </c>
      <c r="R349" s="287">
        <v>0</v>
      </c>
      <c r="S349" s="287">
        <v>0</v>
      </c>
      <c r="T349" s="287">
        <v>0</v>
      </c>
      <c r="U349" s="287">
        <v>965573.6</v>
      </c>
      <c r="V349" s="287">
        <v>0</v>
      </c>
      <c r="W349" s="287">
        <v>0</v>
      </c>
      <c r="X349" s="287">
        <v>0</v>
      </c>
      <c r="Y349" s="287">
        <v>0</v>
      </c>
      <c r="Z349" s="287">
        <v>0</v>
      </c>
      <c r="AA349" s="287">
        <v>0</v>
      </c>
      <c r="AB349" s="287">
        <v>0</v>
      </c>
      <c r="AC349" s="287">
        <v>0</v>
      </c>
      <c r="AD349" s="287">
        <v>0</v>
      </c>
    </row>
    <row r="350" spans="1:30" x14ac:dyDescent="0.15">
      <c r="A350" s="287">
        <v>5586</v>
      </c>
      <c r="B350" s="287" t="s">
        <v>808</v>
      </c>
      <c r="C350" s="287">
        <v>897110.8</v>
      </c>
      <c r="D350" s="287">
        <v>0</v>
      </c>
      <c r="E350" s="287">
        <v>0</v>
      </c>
      <c r="F350" s="287">
        <v>0</v>
      </c>
      <c r="G350" s="287">
        <v>0</v>
      </c>
      <c r="H350" s="287">
        <v>0</v>
      </c>
      <c r="I350" s="287">
        <v>0</v>
      </c>
      <c r="J350" s="287">
        <v>0</v>
      </c>
      <c r="K350" s="287">
        <v>0</v>
      </c>
      <c r="L350" s="287">
        <v>0</v>
      </c>
      <c r="M350" s="287">
        <v>0</v>
      </c>
      <c r="N350" s="287">
        <v>0</v>
      </c>
      <c r="O350" s="287">
        <v>0</v>
      </c>
      <c r="P350" s="287">
        <v>0</v>
      </c>
      <c r="Q350" s="287">
        <v>0</v>
      </c>
      <c r="R350" s="287">
        <v>0</v>
      </c>
      <c r="S350" s="287">
        <v>0</v>
      </c>
      <c r="T350" s="287">
        <v>0</v>
      </c>
      <c r="U350" s="287">
        <v>547110.80000000005</v>
      </c>
      <c r="V350" s="287">
        <v>0</v>
      </c>
      <c r="W350" s="287">
        <v>350000</v>
      </c>
      <c r="X350" s="287">
        <v>0</v>
      </c>
      <c r="Y350" s="287">
        <v>0</v>
      </c>
      <c r="Z350" s="287">
        <v>0</v>
      </c>
      <c r="AA350" s="287">
        <v>0</v>
      </c>
      <c r="AB350" s="287">
        <v>0</v>
      </c>
      <c r="AC350" s="287">
        <v>0</v>
      </c>
      <c r="AD350" s="287">
        <v>0</v>
      </c>
    </row>
    <row r="351" spans="1:30" x14ac:dyDescent="0.15">
      <c r="A351" s="287">
        <v>5593</v>
      </c>
      <c r="B351" s="287" t="s">
        <v>809</v>
      </c>
      <c r="C351" s="287">
        <v>655319.03</v>
      </c>
      <c r="D351" s="287">
        <v>0</v>
      </c>
      <c r="E351" s="287">
        <v>0</v>
      </c>
      <c r="F351" s="287">
        <v>0</v>
      </c>
      <c r="G351" s="287">
        <v>0</v>
      </c>
      <c r="H351" s="287">
        <v>0</v>
      </c>
      <c r="I351" s="287">
        <v>0</v>
      </c>
      <c r="J351" s="287">
        <v>0</v>
      </c>
      <c r="K351" s="287">
        <v>0</v>
      </c>
      <c r="L351" s="287">
        <v>0</v>
      </c>
      <c r="M351" s="287">
        <v>0</v>
      </c>
      <c r="N351" s="287">
        <v>0</v>
      </c>
      <c r="O351" s="287">
        <v>0</v>
      </c>
      <c r="P351" s="287">
        <v>1002513.75</v>
      </c>
      <c r="Q351" s="287">
        <v>0</v>
      </c>
      <c r="R351" s="287">
        <v>0</v>
      </c>
      <c r="S351" s="287">
        <v>0</v>
      </c>
      <c r="T351" s="287">
        <v>0</v>
      </c>
      <c r="U351" s="287">
        <v>645096.67000000004</v>
      </c>
      <c r="V351" s="287">
        <v>10222.36</v>
      </c>
      <c r="W351" s="287">
        <v>0</v>
      </c>
      <c r="X351" s="287">
        <v>0</v>
      </c>
      <c r="Y351" s="287">
        <v>0</v>
      </c>
      <c r="Z351" s="287">
        <v>0</v>
      </c>
      <c r="AA351" s="287">
        <v>0</v>
      </c>
      <c r="AB351" s="287">
        <v>1002513.75</v>
      </c>
      <c r="AC351" s="287">
        <v>0</v>
      </c>
      <c r="AD351" s="287">
        <v>0</v>
      </c>
    </row>
    <row r="352" spans="1:30" x14ac:dyDescent="0.15">
      <c r="A352" s="287">
        <v>5607</v>
      </c>
      <c r="B352" s="287" t="s">
        <v>810</v>
      </c>
      <c r="C352" s="287">
        <v>8682008.0600000005</v>
      </c>
      <c r="D352" s="287">
        <v>0</v>
      </c>
      <c r="E352" s="287">
        <v>0</v>
      </c>
      <c r="F352" s="287">
        <v>0</v>
      </c>
      <c r="G352" s="287">
        <v>0</v>
      </c>
      <c r="H352" s="287">
        <v>50729.919999999998</v>
      </c>
      <c r="I352" s="287">
        <v>0</v>
      </c>
      <c r="J352" s="287">
        <v>0</v>
      </c>
      <c r="K352" s="287">
        <v>0</v>
      </c>
      <c r="L352" s="287">
        <v>0</v>
      </c>
      <c r="M352" s="287">
        <v>0</v>
      </c>
      <c r="N352" s="287">
        <v>0</v>
      </c>
      <c r="O352" s="287">
        <v>167.86</v>
      </c>
      <c r="P352" s="287">
        <v>0</v>
      </c>
      <c r="Q352" s="287">
        <v>0</v>
      </c>
      <c r="R352" s="287">
        <v>0</v>
      </c>
      <c r="S352" s="287">
        <v>0</v>
      </c>
      <c r="T352" s="287">
        <v>0</v>
      </c>
      <c r="U352" s="287">
        <v>8682008.0600000005</v>
      </c>
      <c r="V352" s="287">
        <v>0</v>
      </c>
      <c r="W352" s="287">
        <v>0</v>
      </c>
      <c r="X352" s="287">
        <v>50729.919999999998</v>
      </c>
      <c r="Y352" s="287">
        <v>0</v>
      </c>
      <c r="Z352" s="287">
        <v>0</v>
      </c>
      <c r="AA352" s="287">
        <v>167.86</v>
      </c>
      <c r="AB352" s="287">
        <v>0</v>
      </c>
      <c r="AC352" s="287">
        <v>0</v>
      </c>
      <c r="AD352" s="287">
        <v>0</v>
      </c>
    </row>
    <row r="353" spans="1:30" x14ac:dyDescent="0.15">
      <c r="A353" s="287">
        <v>5614</v>
      </c>
      <c r="B353" s="287" t="s">
        <v>811</v>
      </c>
      <c r="C353" s="287">
        <v>163744.39000000001</v>
      </c>
      <c r="D353" s="287">
        <v>0</v>
      </c>
      <c r="E353" s="287">
        <v>0</v>
      </c>
      <c r="F353" s="287">
        <v>0</v>
      </c>
      <c r="G353" s="287">
        <v>0</v>
      </c>
      <c r="H353" s="287">
        <v>0</v>
      </c>
      <c r="I353" s="287">
        <v>0</v>
      </c>
      <c r="J353" s="287">
        <v>0</v>
      </c>
      <c r="K353" s="287">
        <v>0</v>
      </c>
      <c r="L353" s="287">
        <v>0</v>
      </c>
      <c r="M353" s="287">
        <v>0</v>
      </c>
      <c r="N353" s="287">
        <v>0</v>
      </c>
      <c r="O353" s="287">
        <v>0</v>
      </c>
      <c r="P353" s="287">
        <v>0</v>
      </c>
      <c r="Q353" s="287">
        <v>0</v>
      </c>
      <c r="R353" s="287">
        <v>0</v>
      </c>
      <c r="S353" s="287">
        <v>0</v>
      </c>
      <c r="T353" s="287">
        <v>0</v>
      </c>
      <c r="U353" s="287">
        <v>163239.25</v>
      </c>
      <c r="V353" s="287">
        <v>0.38</v>
      </c>
      <c r="W353" s="287">
        <v>0</v>
      </c>
      <c r="X353" s="287">
        <v>504.76</v>
      </c>
      <c r="Y353" s="287">
        <v>0</v>
      </c>
      <c r="Z353" s="287">
        <v>0</v>
      </c>
      <c r="AA353" s="287">
        <v>0</v>
      </c>
      <c r="AB353" s="287">
        <v>0</v>
      </c>
      <c r="AC353" s="287">
        <v>0</v>
      </c>
      <c r="AD353" s="287">
        <v>0</v>
      </c>
    </row>
    <row r="354" spans="1:30" x14ac:dyDescent="0.15">
      <c r="A354" s="287">
        <v>3542</v>
      </c>
      <c r="B354" s="287" t="s">
        <v>684</v>
      </c>
      <c r="C354" s="287">
        <v>239350.16</v>
      </c>
      <c r="D354" s="287">
        <v>0</v>
      </c>
      <c r="E354" s="287">
        <v>0</v>
      </c>
      <c r="F354" s="287">
        <v>0</v>
      </c>
      <c r="G354" s="287">
        <v>0</v>
      </c>
      <c r="H354" s="287">
        <v>0</v>
      </c>
      <c r="I354" s="287">
        <v>0</v>
      </c>
      <c r="J354" s="287">
        <v>0</v>
      </c>
      <c r="K354" s="287">
        <v>0</v>
      </c>
      <c r="L354" s="287">
        <v>0</v>
      </c>
      <c r="M354" s="287">
        <v>0</v>
      </c>
      <c r="N354" s="287">
        <v>0</v>
      </c>
      <c r="O354" s="287">
        <v>0</v>
      </c>
      <c r="P354" s="287">
        <v>0</v>
      </c>
      <c r="Q354" s="287">
        <v>0</v>
      </c>
      <c r="R354" s="287">
        <v>0</v>
      </c>
      <c r="S354" s="287">
        <v>0</v>
      </c>
      <c r="T354" s="287">
        <v>0</v>
      </c>
      <c r="U354" s="287">
        <v>223564.98</v>
      </c>
      <c r="V354" s="287">
        <v>0</v>
      </c>
      <c r="W354" s="287">
        <v>0</v>
      </c>
      <c r="X354" s="287">
        <v>15785.18</v>
      </c>
      <c r="Y354" s="287">
        <v>0</v>
      </c>
      <c r="Z354" s="287">
        <v>0</v>
      </c>
      <c r="AA354" s="287">
        <v>0</v>
      </c>
      <c r="AB354" s="287">
        <v>0</v>
      </c>
      <c r="AC354" s="287">
        <v>0</v>
      </c>
      <c r="AD354" s="287">
        <v>0</v>
      </c>
    </row>
    <row r="355" spans="1:30" x14ac:dyDescent="0.15">
      <c r="A355" s="287">
        <v>5621</v>
      </c>
      <c r="B355" s="287" t="s">
        <v>812</v>
      </c>
      <c r="C355" s="287">
        <v>4032565.86</v>
      </c>
      <c r="D355" s="287">
        <v>0</v>
      </c>
      <c r="E355" s="287">
        <v>0</v>
      </c>
      <c r="F355" s="287">
        <v>0</v>
      </c>
      <c r="G355" s="287">
        <v>0</v>
      </c>
      <c r="H355" s="287">
        <v>0</v>
      </c>
      <c r="I355" s="287">
        <v>0</v>
      </c>
      <c r="J355" s="287">
        <v>0</v>
      </c>
      <c r="K355" s="287">
        <v>0</v>
      </c>
      <c r="L355" s="287">
        <v>0</v>
      </c>
      <c r="M355" s="287">
        <v>0</v>
      </c>
      <c r="N355" s="287">
        <v>0</v>
      </c>
      <c r="O355" s="287">
        <v>0</v>
      </c>
      <c r="P355" s="287">
        <v>0</v>
      </c>
      <c r="Q355" s="287">
        <v>0</v>
      </c>
      <c r="R355" s="287">
        <v>0</v>
      </c>
      <c r="S355" s="287">
        <v>0</v>
      </c>
      <c r="T355" s="287">
        <v>0</v>
      </c>
      <c r="U355" s="287">
        <v>3732565.86</v>
      </c>
      <c r="V355" s="287">
        <v>0</v>
      </c>
      <c r="W355" s="287">
        <v>300000</v>
      </c>
      <c r="X355" s="287">
        <v>0</v>
      </c>
      <c r="Y355" s="287">
        <v>0</v>
      </c>
      <c r="Z355" s="287">
        <v>0</v>
      </c>
      <c r="AA355" s="287">
        <v>0</v>
      </c>
      <c r="AB355" s="287">
        <v>0</v>
      </c>
      <c r="AC355" s="287">
        <v>0</v>
      </c>
      <c r="AD355" s="287">
        <v>0</v>
      </c>
    </row>
    <row r="356" spans="1:30" x14ac:dyDescent="0.15">
      <c r="A356" s="287">
        <v>5628</v>
      </c>
      <c r="B356" s="287" t="s">
        <v>813</v>
      </c>
      <c r="C356" s="287">
        <v>573150.92000000004</v>
      </c>
      <c r="D356" s="287">
        <v>0</v>
      </c>
      <c r="E356" s="287">
        <v>0</v>
      </c>
      <c r="F356" s="287">
        <v>0</v>
      </c>
      <c r="G356" s="287">
        <v>0</v>
      </c>
      <c r="H356" s="287">
        <v>0</v>
      </c>
      <c r="I356" s="287">
        <v>0</v>
      </c>
      <c r="J356" s="287">
        <v>0</v>
      </c>
      <c r="K356" s="287">
        <v>2903.81</v>
      </c>
      <c r="L356" s="287">
        <v>0</v>
      </c>
      <c r="M356" s="287">
        <v>0</v>
      </c>
      <c r="N356" s="287">
        <v>0</v>
      </c>
      <c r="O356" s="287">
        <v>0</v>
      </c>
      <c r="P356" s="287">
        <v>0</v>
      </c>
      <c r="Q356" s="287">
        <v>0</v>
      </c>
      <c r="R356" s="287">
        <v>0</v>
      </c>
      <c r="S356" s="287">
        <v>0</v>
      </c>
      <c r="T356" s="287">
        <v>0</v>
      </c>
      <c r="U356" s="287">
        <v>536150.77</v>
      </c>
      <c r="V356" s="287">
        <v>37000.15</v>
      </c>
      <c r="W356" s="287">
        <v>0</v>
      </c>
      <c r="X356" s="287">
        <v>0</v>
      </c>
      <c r="Y356" s="287">
        <v>0</v>
      </c>
      <c r="Z356" s="287">
        <v>2903.81</v>
      </c>
      <c r="AA356" s="287">
        <v>0</v>
      </c>
      <c r="AB356" s="287">
        <v>0</v>
      </c>
      <c r="AC356" s="287">
        <v>0</v>
      </c>
      <c r="AD356" s="287">
        <v>0</v>
      </c>
    </row>
    <row r="357" spans="1:30" x14ac:dyDescent="0.15">
      <c r="A357" s="287">
        <v>5642</v>
      </c>
      <c r="B357" s="287" t="s">
        <v>814</v>
      </c>
      <c r="C357" s="287">
        <v>1878497.42</v>
      </c>
      <c r="D357" s="287">
        <v>0</v>
      </c>
      <c r="E357" s="287">
        <v>0</v>
      </c>
      <c r="F357" s="287">
        <v>0</v>
      </c>
      <c r="G357" s="287">
        <v>0</v>
      </c>
      <c r="H357" s="287">
        <v>0</v>
      </c>
      <c r="I357" s="287">
        <v>0</v>
      </c>
      <c r="J357" s="287">
        <v>0</v>
      </c>
      <c r="K357" s="287">
        <v>10340.41</v>
      </c>
      <c r="L357" s="287">
        <v>0</v>
      </c>
      <c r="M357" s="287">
        <v>0</v>
      </c>
      <c r="N357" s="287">
        <v>0</v>
      </c>
      <c r="O357" s="287">
        <v>0</v>
      </c>
      <c r="P357" s="287">
        <v>0</v>
      </c>
      <c r="Q357" s="287">
        <v>0</v>
      </c>
      <c r="R357" s="287">
        <v>0</v>
      </c>
      <c r="S357" s="287">
        <v>0</v>
      </c>
      <c r="T357" s="287">
        <v>0</v>
      </c>
      <c r="U357" s="287">
        <v>1769871.22</v>
      </c>
      <c r="V357" s="287">
        <v>108626.2</v>
      </c>
      <c r="W357" s="287">
        <v>0</v>
      </c>
      <c r="X357" s="287">
        <v>0</v>
      </c>
      <c r="Y357" s="287">
        <v>0</v>
      </c>
      <c r="Z357" s="287">
        <v>10340.41</v>
      </c>
      <c r="AA357" s="287">
        <v>0</v>
      </c>
      <c r="AB357" s="287">
        <v>0</v>
      </c>
      <c r="AC357" s="287">
        <v>0</v>
      </c>
      <c r="AD357" s="287">
        <v>0</v>
      </c>
    </row>
    <row r="358" spans="1:30" x14ac:dyDescent="0.15">
      <c r="A358" s="287">
        <v>5656</v>
      </c>
      <c r="B358" s="287" t="s">
        <v>815</v>
      </c>
      <c r="C358" s="287">
        <v>12051213.289999999</v>
      </c>
      <c r="D358" s="287">
        <v>0</v>
      </c>
      <c r="E358" s="287">
        <v>0</v>
      </c>
      <c r="F358" s="287">
        <v>0</v>
      </c>
      <c r="G358" s="287">
        <v>0</v>
      </c>
      <c r="H358" s="287">
        <v>0</v>
      </c>
      <c r="I358" s="287">
        <v>0</v>
      </c>
      <c r="J358" s="287">
        <v>0</v>
      </c>
      <c r="K358" s="287">
        <v>0</v>
      </c>
      <c r="L358" s="287">
        <v>0</v>
      </c>
      <c r="M358" s="287">
        <v>0</v>
      </c>
      <c r="N358" s="287">
        <v>0</v>
      </c>
      <c r="O358" s="287">
        <v>0</v>
      </c>
      <c r="P358" s="287">
        <v>0</v>
      </c>
      <c r="Q358" s="287">
        <v>0</v>
      </c>
      <c r="R358" s="287">
        <v>0</v>
      </c>
      <c r="S358" s="287">
        <v>0</v>
      </c>
      <c r="T358" s="287">
        <v>0</v>
      </c>
      <c r="U358" s="287">
        <v>12034298.609999999</v>
      </c>
      <c r="V358" s="287">
        <v>0</v>
      </c>
      <c r="W358" s="287">
        <v>0</v>
      </c>
      <c r="X358" s="287">
        <v>0</v>
      </c>
      <c r="Y358" s="287">
        <v>16914.68</v>
      </c>
      <c r="Z358" s="287">
        <v>0</v>
      </c>
      <c r="AA358" s="287">
        <v>0</v>
      </c>
      <c r="AB358" s="287">
        <v>0</v>
      </c>
      <c r="AC358" s="287">
        <v>0</v>
      </c>
      <c r="AD358" s="287">
        <v>0</v>
      </c>
    </row>
    <row r="359" spans="1:30" x14ac:dyDescent="0.15">
      <c r="A359" s="287">
        <v>5663</v>
      </c>
      <c r="B359" s="287" t="s">
        <v>816</v>
      </c>
      <c r="C359" s="287">
        <v>5949600.6100000003</v>
      </c>
      <c r="D359" s="287">
        <v>0</v>
      </c>
      <c r="E359" s="287">
        <v>0</v>
      </c>
      <c r="F359" s="287">
        <v>0</v>
      </c>
      <c r="G359" s="287">
        <v>0</v>
      </c>
      <c r="H359" s="287">
        <v>0</v>
      </c>
      <c r="I359" s="287">
        <v>0</v>
      </c>
      <c r="J359" s="287">
        <v>0</v>
      </c>
      <c r="K359" s="287">
        <v>0</v>
      </c>
      <c r="L359" s="287">
        <v>0</v>
      </c>
      <c r="M359" s="287">
        <v>0</v>
      </c>
      <c r="N359" s="287">
        <v>0</v>
      </c>
      <c r="O359" s="287">
        <v>0</v>
      </c>
      <c r="P359" s="287">
        <v>0</v>
      </c>
      <c r="Q359" s="287">
        <v>0</v>
      </c>
      <c r="R359" s="287">
        <v>0</v>
      </c>
      <c r="S359" s="287">
        <v>0</v>
      </c>
      <c r="T359" s="287">
        <v>0</v>
      </c>
      <c r="U359" s="287">
        <v>5886322.1799999997</v>
      </c>
      <c r="V359" s="287">
        <v>0</v>
      </c>
      <c r="W359" s="287">
        <v>13083.75</v>
      </c>
      <c r="X359" s="287">
        <v>50194.68</v>
      </c>
      <c r="Y359" s="287">
        <v>0</v>
      </c>
      <c r="Z359" s="287">
        <v>0</v>
      </c>
      <c r="AA359" s="287">
        <v>0</v>
      </c>
      <c r="AB359" s="287">
        <v>0</v>
      </c>
      <c r="AC359" s="287">
        <v>0</v>
      </c>
      <c r="AD359" s="287">
        <v>0</v>
      </c>
    </row>
    <row r="360" spans="1:30" x14ac:dyDescent="0.15">
      <c r="A360" s="287">
        <v>5670</v>
      </c>
      <c r="B360" s="287" t="s">
        <v>817</v>
      </c>
      <c r="C360" s="287">
        <v>494017.56</v>
      </c>
      <c r="D360" s="287">
        <v>0</v>
      </c>
      <c r="E360" s="287">
        <v>0</v>
      </c>
      <c r="F360" s="287">
        <v>0</v>
      </c>
      <c r="G360" s="287">
        <v>0</v>
      </c>
      <c r="H360" s="287">
        <v>0</v>
      </c>
      <c r="I360" s="287">
        <v>0</v>
      </c>
      <c r="J360" s="287">
        <v>0</v>
      </c>
      <c r="K360" s="287">
        <v>0</v>
      </c>
      <c r="L360" s="287">
        <v>0</v>
      </c>
      <c r="M360" s="287">
        <v>0</v>
      </c>
      <c r="N360" s="287">
        <v>0</v>
      </c>
      <c r="O360" s="287">
        <v>0</v>
      </c>
      <c r="P360" s="287">
        <v>0</v>
      </c>
      <c r="Q360" s="287">
        <v>0</v>
      </c>
      <c r="R360" s="287">
        <v>0</v>
      </c>
      <c r="S360" s="287">
        <v>0</v>
      </c>
      <c r="T360" s="287">
        <v>0</v>
      </c>
      <c r="U360" s="287">
        <v>494017.56</v>
      </c>
      <c r="V360" s="287">
        <v>0</v>
      </c>
      <c r="W360" s="287">
        <v>0</v>
      </c>
      <c r="X360" s="287">
        <v>0</v>
      </c>
      <c r="Y360" s="287">
        <v>0</v>
      </c>
      <c r="Z360" s="287">
        <v>0</v>
      </c>
      <c r="AA360" s="287">
        <v>0</v>
      </c>
      <c r="AB360" s="287">
        <v>0</v>
      </c>
      <c r="AC360" s="287">
        <v>0</v>
      </c>
      <c r="AD360" s="287">
        <v>0</v>
      </c>
    </row>
    <row r="361" spans="1:30" x14ac:dyDescent="0.15">
      <c r="A361" s="287">
        <v>3510</v>
      </c>
      <c r="B361" s="287" t="s">
        <v>681</v>
      </c>
      <c r="C361" s="287">
        <v>338963.5</v>
      </c>
      <c r="D361" s="287">
        <v>0</v>
      </c>
      <c r="E361" s="287">
        <v>0</v>
      </c>
      <c r="F361" s="287">
        <v>0</v>
      </c>
      <c r="G361" s="287">
        <v>0</v>
      </c>
      <c r="H361" s="287">
        <v>0</v>
      </c>
      <c r="I361" s="287">
        <v>0</v>
      </c>
      <c r="J361" s="287">
        <v>0</v>
      </c>
      <c r="K361" s="287">
        <v>2253.86</v>
      </c>
      <c r="L361" s="287">
        <v>0</v>
      </c>
      <c r="M361" s="287">
        <v>0</v>
      </c>
      <c r="N361" s="287">
        <v>0</v>
      </c>
      <c r="O361" s="287">
        <v>0</v>
      </c>
      <c r="P361" s="287">
        <v>0</v>
      </c>
      <c r="Q361" s="287">
        <v>0</v>
      </c>
      <c r="R361" s="287">
        <v>0</v>
      </c>
      <c r="S361" s="287">
        <v>0</v>
      </c>
      <c r="T361" s="287">
        <v>0</v>
      </c>
      <c r="U361" s="287">
        <v>338963.5</v>
      </c>
      <c r="V361" s="287">
        <v>0</v>
      </c>
      <c r="W361" s="287">
        <v>0</v>
      </c>
      <c r="X361" s="287">
        <v>0</v>
      </c>
      <c r="Y361" s="287">
        <v>0</v>
      </c>
      <c r="Z361" s="287">
        <v>2253.86</v>
      </c>
      <c r="AA361" s="287">
        <v>0</v>
      </c>
      <c r="AB361" s="287">
        <v>0</v>
      </c>
      <c r="AC361" s="287">
        <v>0</v>
      </c>
      <c r="AD361" s="287">
        <v>0</v>
      </c>
    </row>
    <row r="362" spans="1:30" x14ac:dyDescent="0.15">
      <c r="A362" s="287">
        <v>5726</v>
      </c>
      <c r="B362" s="287" t="s">
        <v>818</v>
      </c>
      <c r="C362" s="287">
        <v>487377.21</v>
      </c>
      <c r="D362" s="287">
        <v>0</v>
      </c>
      <c r="E362" s="287">
        <v>0</v>
      </c>
      <c r="F362" s="287">
        <v>0</v>
      </c>
      <c r="G362" s="287">
        <v>0</v>
      </c>
      <c r="H362" s="287">
        <v>0</v>
      </c>
      <c r="I362" s="287">
        <v>0</v>
      </c>
      <c r="J362" s="287">
        <v>0</v>
      </c>
      <c r="K362" s="287">
        <v>0</v>
      </c>
      <c r="L362" s="287">
        <v>0</v>
      </c>
      <c r="M362" s="287">
        <v>0</v>
      </c>
      <c r="N362" s="287">
        <v>0</v>
      </c>
      <c r="O362" s="287">
        <v>0</v>
      </c>
      <c r="P362" s="287">
        <v>0</v>
      </c>
      <c r="Q362" s="287">
        <v>0</v>
      </c>
      <c r="R362" s="287">
        <v>0</v>
      </c>
      <c r="S362" s="287">
        <v>0</v>
      </c>
      <c r="T362" s="287">
        <v>0</v>
      </c>
      <c r="U362" s="287">
        <v>487377.21</v>
      </c>
      <c r="V362" s="287">
        <v>0</v>
      </c>
      <c r="W362" s="287">
        <v>0</v>
      </c>
      <c r="X362" s="287">
        <v>0</v>
      </c>
      <c r="Y362" s="287">
        <v>0</v>
      </c>
      <c r="Z362" s="287">
        <v>0</v>
      </c>
      <c r="AA362" s="287">
        <v>0</v>
      </c>
      <c r="AB362" s="287">
        <v>0</v>
      </c>
      <c r="AC362" s="287">
        <v>0</v>
      </c>
      <c r="AD362" s="287">
        <v>0</v>
      </c>
    </row>
    <row r="363" spans="1:30" x14ac:dyDescent="0.15">
      <c r="A363" s="287">
        <v>5733</v>
      </c>
      <c r="B363" s="287" t="s">
        <v>819</v>
      </c>
      <c r="C363" s="287">
        <v>1189655.95</v>
      </c>
      <c r="D363" s="287">
        <v>0</v>
      </c>
      <c r="E363" s="287">
        <v>0</v>
      </c>
      <c r="F363" s="287">
        <v>0</v>
      </c>
      <c r="G363" s="287">
        <v>0</v>
      </c>
      <c r="H363" s="287">
        <v>0</v>
      </c>
      <c r="I363" s="287">
        <v>0</v>
      </c>
      <c r="J363" s="287">
        <v>0</v>
      </c>
      <c r="K363" s="287">
        <v>0</v>
      </c>
      <c r="L363" s="287">
        <v>0</v>
      </c>
      <c r="M363" s="287">
        <v>0</v>
      </c>
      <c r="N363" s="287">
        <v>0</v>
      </c>
      <c r="O363" s="287">
        <v>0</v>
      </c>
      <c r="P363" s="287">
        <v>0</v>
      </c>
      <c r="Q363" s="287">
        <v>0</v>
      </c>
      <c r="R363" s="287">
        <v>0</v>
      </c>
      <c r="S363" s="287">
        <v>0</v>
      </c>
      <c r="T363" s="287">
        <v>0</v>
      </c>
      <c r="U363" s="287">
        <v>983893.83000000007</v>
      </c>
      <c r="V363" s="287">
        <v>188284.05000000002</v>
      </c>
      <c r="W363" s="287">
        <v>0</v>
      </c>
      <c r="X363" s="287">
        <v>17478.07</v>
      </c>
      <c r="Y363" s="287">
        <v>0</v>
      </c>
      <c r="Z363" s="287">
        <v>0</v>
      </c>
      <c r="AA363" s="287">
        <v>0</v>
      </c>
      <c r="AB363" s="287">
        <v>0</v>
      </c>
      <c r="AC363" s="287">
        <v>0</v>
      </c>
      <c r="AD363" s="287">
        <v>0</v>
      </c>
    </row>
    <row r="364" spans="1:30" x14ac:dyDescent="0.15">
      <c r="A364" s="287">
        <v>5740</v>
      </c>
      <c r="B364" s="287" t="s">
        <v>820</v>
      </c>
      <c r="C364" s="287">
        <v>224100.17</v>
      </c>
      <c r="D364" s="287">
        <v>0</v>
      </c>
      <c r="E364" s="287">
        <v>0</v>
      </c>
      <c r="F364" s="287">
        <v>0</v>
      </c>
      <c r="G364" s="287">
        <v>0</v>
      </c>
      <c r="H364" s="287">
        <v>0</v>
      </c>
      <c r="I364" s="287">
        <v>0</v>
      </c>
      <c r="J364" s="287">
        <v>0</v>
      </c>
      <c r="K364" s="287">
        <v>0</v>
      </c>
      <c r="L364" s="287">
        <v>0</v>
      </c>
      <c r="M364" s="287">
        <v>0</v>
      </c>
      <c r="N364" s="287">
        <v>0</v>
      </c>
      <c r="O364" s="287">
        <v>0</v>
      </c>
      <c r="P364" s="287">
        <v>0</v>
      </c>
      <c r="Q364" s="287">
        <v>0</v>
      </c>
      <c r="R364" s="287">
        <v>0</v>
      </c>
      <c r="S364" s="287">
        <v>0</v>
      </c>
      <c r="T364" s="287">
        <v>0</v>
      </c>
      <c r="U364" s="287">
        <v>224100.17</v>
      </c>
      <c r="V364" s="287">
        <v>0</v>
      </c>
      <c r="W364" s="287">
        <v>0</v>
      </c>
      <c r="X364" s="287">
        <v>0</v>
      </c>
      <c r="Y364" s="287">
        <v>0</v>
      </c>
      <c r="Z364" s="287">
        <v>0</v>
      </c>
      <c r="AA364" s="287">
        <v>0</v>
      </c>
      <c r="AB364" s="287">
        <v>0</v>
      </c>
      <c r="AC364" s="287">
        <v>0</v>
      </c>
      <c r="AD364" s="287">
        <v>0</v>
      </c>
    </row>
    <row r="365" spans="1:30" x14ac:dyDescent="0.15">
      <c r="A365" s="287">
        <v>5747</v>
      </c>
      <c r="B365" s="287" t="s">
        <v>821</v>
      </c>
      <c r="C365" s="287">
        <v>2804565.04</v>
      </c>
      <c r="D365" s="287">
        <v>0</v>
      </c>
      <c r="E365" s="287">
        <v>0</v>
      </c>
      <c r="F365" s="287">
        <v>0</v>
      </c>
      <c r="G365" s="287">
        <v>0</v>
      </c>
      <c r="H365" s="287">
        <v>0</v>
      </c>
      <c r="I365" s="287">
        <v>0</v>
      </c>
      <c r="J365" s="287">
        <v>0</v>
      </c>
      <c r="K365" s="287">
        <v>0</v>
      </c>
      <c r="L365" s="287">
        <v>0</v>
      </c>
      <c r="M365" s="287">
        <v>0</v>
      </c>
      <c r="N365" s="287">
        <v>0</v>
      </c>
      <c r="O365" s="287">
        <v>0</v>
      </c>
      <c r="P365" s="287">
        <v>0</v>
      </c>
      <c r="Q365" s="287">
        <v>0</v>
      </c>
      <c r="R365" s="287">
        <v>0</v>
      </c>
      <c r="S365" s="287">
        <v>0</v>
      </c>
      <c r="T365" s="287">
        <v>0</v>
      </c>
      <c r="U365" s="287">
        <v>2799565.04</v>
      </c>
      <c r="V365" s="287">
        <v>0</v>
      </c>
      <c r="W365" s="287">
        <v>5000</v>
      </c>
      <c r="X365" s="287">
        <v>0</v>
      </c>
      <c r="Y365" s="287">
        <v>0</v>
      </c>
      <c r="Z365" s="287">
        <v>0</v>
      </c>
      <c r="AA365" s="287">
        <v>0</v>
      </c>
      <c r="AB365" s="287">
        <v>0</v>
      </c>
      <c r="AC365" s="287">
        <v>0</v>
      </c>
      <c r="AD365" s="287">
        <v>0</v>
      </c>
    </row>
    <row r="366" spans="1:30" x14ac:dyDescent="0.15">
      <c r="A366" s="287">
        <v>5754</v>
      </c>
      <c r="B366" s="287" t="s">
        <v>822</v>
      </c>
      <c r="C366" s="287">
        <v>1159882.6000000001</v>
      </c>
      <c r="D366" s="287">
        <v>0</v>
      </c>
      <c r="E366" s="287">
        <v>0</v>
      </c>
      <c r="F366" s="287">
        <v>0</v>
      </c>
      <c r="G366" s="287">
        <v>0</v>
      </c>
      <c r="H366" s="287">
        <v>0</v>
      </c>
      <c r="I366" s="287">
        <v>0</v>
      </c>
      <c r="J366" s="287">
        <v>0</v>
      </c>
      <c r="K366" s="287">
        <v>0</v>
      </c>
      <c r="L366" s="287">
        <v>0</v>
      </c>
      <c r="M366" s="287">
        <v>0</v>
      </c>
      <c r="N366" s="287">
        <v>0</v>
      </c>
      <c r="O366" s="287">
        <v>0</v>
      </c>
      <c r="P366" s="287">
        <v>0</v>
      </c>
      <c r="Q366" s="287">
        <v>0</v>
      </c>
      <c r="R366" s="287">
        <v>0</v>
      </c>
      <c r="S366" s="287">
        <v>0</v>
      </c>
      <c r="T366" s="287">
        <v>0</v>
      </c>
      <c r="U366" s="287">
        <v>1159682.6000000001</v>
      </c>
      <c r="V366" s="287">
        <v>0</v>
      </c>
      <c r="W366" s="287">
        <v>200</v>
      </c>
      <c r="X366" s="287">
        <v>0</v>
      </c>
      <c r="Y366" s="287">
        <v>0</v>
      </c>
      <c r="Z366" s="287">
        <v>0</v>
      </c>
      <c r="AA366" s="287">
        <v>0</v>
      </c>
      <c r="AB366" s="287">
        <v>0</v>
      </c>
      <c r="AC366" s="287">
        <v>0</v>
      </c>
      <c r="AD366" s="287">
        <v>0</v>
      </c>
    </row>
    <row r="367" spans="1:30" x14ac:dyDescent="0.15">
      <c r="A367" s="287">
        <v>126</v>
      </c>
      <c r="B367" s="287" t="s">
        <v>467</v>
      </c>
      <c r="C367" s="287">
        <v>710241.94000000006</v>
      </c>
      <c r="D367" s="287">
        <v>0</v>
      </c>
      <c r="E367" s="287">
        <v>0</v>
      </c>
      <c r="F367" s="287">
        <v>0</v>
      </c>
      <c r="G367" s="287">
        <v>0</v>
      </c>
      <c r="H367" s="287">
        <v>525.28</v>
      </c>
      <c r="I367" s="287">
        <v>0</v>
      </c>
      <c r="J367" s="287">
        <v>0</v>
      </c>
      <c r="K367" s="287">
        <v>0</v>
      </c>
      <c r="L367" s="287">
        <v>0</v>
      </c>
      <c r="M367" s="287">
        <v>0</v>
      </c>
      <c r="N367" s="287">
        <v>0</v>
      </c>
      <c r="O367" s="287">
        <v>0</v>
      </c>
      <c r="P367" s="287">
        <v>0</v>
      </c>
      <c r="Q367" s="287">
        <v>0</v>
      </c>
      <c r="R367" s="287">
        <v>0</v>
      </c>
      <c r="S367" s="287">
        <v>0</v>
      </c>
      <c r="T367" s="287">
        <v>0</v>
      </c>
      <c r="U367" s="287">
        <v>710241.94000000006</v>
      </c>
      <c r="V367" s="287">
        <v>0</v>
      </c>
      <c r="W367" s="287">
        <v>0</v>
      </c>
      <c r="X367" s="287">
        <v>525.28</v>
      </c>
      <c r="Y367" s="287">
        <v>0</v>
      </c>
      <c r="Z367" s="287">
        <v>0</v>
      </c>
      <c r="AA367" s="287">
        <v>0</v>
      </c>
      <c r="AB367" s="287">
        <v>0</v>
      </c>
      <c r="AC367" s="287">
        <v>0</v>
      </c>
      <c r="AD367" s="287">
        <v>0</v>
      </c>
    </row>
    <row r="368" spans="1:30" x14ac:dyDescent="0.15">
      <c r="A368" s="287">
        <v>5780</v>
      </c>
      <c r="B368" s="287" t="s">
        <v>824</v>
      </c>
      <c r="C368" s="287">
        <v>691278.85</v>
      </c>
      <c r="D368" s="287">
        <v>0</v>
      </c>
      <c r="E368" s="287">
        <v>0</v>
      </c>
      <c r="F368" s="287">
        <v>0</v>
      </c>
      <c r="G368" s="287">
        <v>0</v>
      </c>
      <c r="H368" s="287">
        <v>0</v>
      </c>
      <c r="I368" s="287">
        <v>0</v>
      </c>
      <c r="J368" s="287">
        <v>0</v>
      </c>
      <c r="K368" s="287">
        <v>0</v>
      </c>
      <c r="L368" s="287">
        <v>0</v>
      </c>
      <c r="M368" s="287">
        <v>0</v>
      </c>
      <c r="N368" s="287">
        <v>0</v>
      </c>
      <c r="O368" s="287">
        <v>0</v>
      </c>
      <c r="P368" s="287">
        <v>0</v>
      </c>
      <c r="Q368" s="287">
        <v>0</v>
      </c>
      <c r="R368" s="287">
        <v>0</v>
      </c>
      <c r="S368" s="287">
        <v>0</v>
      </c>
      <c r="T368" s="287">
        <v>0</v>
      </c>
      <c r="U368" s="287">
        <v>678944.77</v>
      </c>
      <c r="V368" s="287">
        <v>0</v>
      </c>
      <c r="W368" s="287">
        <v>100</v>
      </c>
      <c r="X368" s="287">
        <v>0</v>
      </c>
      <c r="Y368" s="287">
        <v>12234.08</v>
      </c>
      <c r="Z368" s="287">
        <v>0</v>
      </c>
      <c r="AA368" s="287">
        <v>0</v>
      </c>
      <c r="AB368" s="287">
        <v>0</v>
      </c>
      <c r="AC368" s="287">
        <v>0</v>
      </c>
      <c r="AD368" s="287">
        <v>0</v>
      </c>
    </row>
    <row r="369" spans="1:30" x14ac:dyDescent="0.15">
      <c r="A369" s="287">
        <v>4375</v>
      </c>
      <c r="B369" s="287" t="s">
        <v>744</v>
      </c>
      <c r="C369" s="287">
        <v>441528.66000000003</v>
      </c>
      <c r="D369" s="287">
        <v>0</v>
      </c>
      <c r="E369" s="287">
        <v>0</v>
      </c>
      <c r="F369" s="287">
        <v>0</v>
      </c>
      <c r="G369" s="287">
        <v>0</v>
      </c>
      <c r="H369" s="287">
        <v>0</v>
      </c>
      <c r="I369" s="287">
        <v>0</v>
      </c>
      <c r="J369" s="287">
        <v>0</v>
      </c>
      <c r="K369" s="287">
        <v>0</v>
      </c>
      <c r="L369" s="287">
        <v>0</v>
      </c>
      <c r="M369" s="287">
        <v>0</v>
      </c>
      <c r="N369" s="287">
        <v>0</v>
      </c>
      <c r="O369" s="287">
        <v>0</v>
      </c>
      <c r="P369" s="287">
        <v>0</v>
      </c>
      <c r="Q369" s="287">
        <v>0</v>
      </c>
      <c r="R369" s="287">
        <v>0</v>
      </c>
      <c r="S369" s="287">
        <v>0</v>
      </c>
      <c r="T369" s="287">
        <v>0</v>
      </c>
      <c r="U369" s="287">
        <v>438973.36</v>
      </c>
      <c r="V369" s="287">
        <v>0</v>
      </c>
      <c r="W369" s="287">
        <v>0</v>
      </c>
      <c r="X369" s="287">
        <v>2555.3000000000002</v>
      </c>
      <c r="Y369" s="287">
        <v>0</v>
      </c>
      <c r="Z369" s="287">
        <v>0</v>
      </c>
      <c r="AA369" s="287">
        <v>0</v>
      </c>
      <c r="AB369" s="287">
        <v>0</v>
      </c>
      <c r="AC369" s="287">
        <v>0</v>
      </c>
      <c r="AD369" s="287">
        <v>0</v>
      </c>
    </row>
    <row r="370" spans="1:30" x14ac:dyDescent="0.15">
      <c r="A370" s="287">
        <v>5810</v>
      </c>
      <c r="B370" s="287" t="s">
        <v>825</v>
      </c>
      <c r="C370" s="287">
        <v>403111.36</v>
      </c>
      <c r="D370" s="287">
        <v>0</v>
      </c>
      <c r="E370" s="287">
        <v>0</v>
      </c>
      <c r="F370" s="287">
        <v>0</v>
      </c>
      <c r="G370" s="287">
        <v>0</v>
      </c>
      <c r="H370" s="287">
        <v>0</v>
      </c>
      <c r="I370" s="287">
        <v>0</v>
      </c>
      <c r="J370" s="287">
        <v>0</v>
      </c>
      <c r="K370" s="287">
        <v>0</v>
      </c>
      <c r="L370" s="287">
        <v>0</v>
      </c>
      <c r="M370" s="287">
        <v>0</v>
      </c>
      <c r="N370" s="287">
        <v>0</v>
      </c>
      <c r="O370" s="287">
        <v>0</v>
      </c>
      <c r="P370" s="287">
        <v>0</v>
      </c>
      <c r="Q370" s="287">
        <v>0</v>
      </c>
      <c r="R370" s="287">
        <v>0</v>
      </c>
      <c r="S370" s="287">
        <v>0</v>
      </c>
      <c r="T370" s="287">
        <v>0</v>
      </c>
      <c r="U370" s="287">
        <v>398111.36</v>
      </c>
      <c r="V370" s="287">
        <v>0</v>
      </c>
      <c r="W370" s="287">
        <v>5000</v>
      </c>
      <c r="X370" s="287">
        <v>0</v>
      </c>
      <c r="Y370" s="287">
        <v>0</v>
      </c>
      <c r="Z370" s="287">
        <v>0</v>
      </c>
      <c r="AA370" s="287">
        <v>0</v>
      </c>
      <c r="AB370" s="287">
        <v>0</v>
      </c>
      <c r="AC370" s="287">
        <v>0</v>
      </c>
      <c r="AD370" s="287">
        <v>0</v>
      </c>
    </row>
    <row r="371" spans="1:30" x14ac:dyDescent="0.15">
      <c r="A371" s="287">
        <v>5817</v>
      </c>
      <c r="B371" s="287" t="s">
        <v>826</v>
      </c>
      <c r="C371" s="287">
        <v>460972.67</v>
      </c>
      <c r="D371" s="287">
        <v>0</v>
      </c>
      <c r="E371" s="287">
        <v>0</v>
      </c>
      <c r="F371" s="287">
        <v>0</v>
      </c>
      <c r="G371" s="287">
        <v>0</v>
      </c>
      <c r="H371" s="287">
        <v>0</v>
      </c>
      <c r="I371" s="287">
        <v>0</v>
      </c>
      <c r="J371" s="287">
        <v>0</v>
      </c>
      <c r="K371" s="287">
        <v>0</v>
      </c>
      <c r="L371" s="287">
        <v>0</v>
      </c>
      <c r="M371" s="287">
        <v>0</v>
      </c>
      <c r="N371" s="287">
        <v>0</v>
      </c>
      <c r="O371" s="287">
        <v>0</v>
      </c>
      <c r="P371" s="287">
        <v>0</v>
      </c>
      <c r="Q371" s="287">
        <v>0</v>
      </c>
      <c r="R371" s="287">
        <v>0</v>
      </c>
      <c r="S371" s="287">
        <v>0</v>
      </c>
      <c r="T371" s="287">
        <v>0</v>
      </c>
      <c r="U371" s="287">
        <v>459872.65</v>
      </c>
      <c r="V371" s="287">
        <v>1100.02</v>
      </c>
      <c r="W371" s="287">
        <v>0</v>
      </c>
      <c r="X371" s="287">
        <v>0</v>
      </c>
      <c r="Y371" s="287">
        <v>0</v>
      </c>
      <c r="Z371" s="287">
        <v>0</v>
      </c>
      <c r="AA371" s="287">
        <v>0</v>
      </c>
      <c r="AB371" s="287">
        <v>0</v>
      </c>
      <c r="AC371" s="287">
        <v>0</v>
      </c>
      <c r="AD371" s="287">
        <v>0</v>
      </c>
    </row>
    <row r="372" spans="1:30" x14ac:dyDescent="0.15">
      <c r="A372" s="287">
        <v>5824</v>
      </c>
      <c r="B372" s="287" t="s">
        <v>827</v>
      </c>
      <c r="C372" s="287">
        <v>2190973.5699999998</v>
      </c>
      <c r="D372" s="287">
        <v>0</v>
      </c>
      <c r="E372" s="287">
        <v>0</v>
      </c>
      <c r="F372" s="287">
        <v>0</v>
      </c>
      <c r="G372" s="287">
        <v>0</v>
      </c>
      <c r="H372" s="287">
        <v>0</v>
      </c>
      <c r="I372" s="287">
        <v>0</v>
      </c>
      <c r="J372" s="287">
        <v>0</v>
      </c>
      <c r="K372" s="287">
        <v>0</v>
      </c>
      <c r="L372" s="287">
        <v>0</v>
      </c>
      <c r="M372" s="287">
        <v>0</v>
      </c>
      <c r="N372" s="287">
        <v>0</v>
      </c>
      <c r="O372" s="287">
        <v>0</v>
      </c>
      <c r="P372" s="287">
        <v>0</v>
      </c>
      <c r="Q372" s="287">
        <v>0</v>
      </c>
      <c r="R372" s="287">
        <v>0</v>
      </c>
      <c r="S372" s="287">
        <v>0</v>
      </c>
      <c r="T372" s="287">
        <v>0</v>
      </c>
      <c r="U372" s="287">
        <v>2180973.5699999998</v>
      </c>
      <c r="V372" s="287">
        <v>0</v>
      </c>
      <c r="W372" s="287">
        <v>10000</v>
      </c>
      <c r="X372" s="287">
        <v>0</v>
      </c>
      <c r="Y372" s="287">
        <v>0</v>
      </c>
      <c r="Z372" s="287">
        <v>0</v>
      </c>
      <c r="AA372" s="287">
        <v>0</v>
      </c>
      <c r="AB372" s="287">
        <v>0</v>
      </c>
      <c r="AC372" s="287">
        <v>0</v>
      </c>
      <c r="AD372" s="287">
        <v>0</v>
      </c>
    </row>
    <row r="373" spans="1:30" x14ac:dyDescent="0.15">
      <c r="A373" s="287">
        <v>5859</v>
      </c>
      <c r="B373" s="287" t="s">
        <v>829</v>
      </c>
      <c r="C373" s="287">
        <v>1319958.79</v>
      </c>
      <c r="D373" s="287">
        <v>0</v>
      </c>
      <c r="E373" s="287">
        <v>0</v>
      </c>
      <c r="F373" s="287">
        <v>0</v>
      </c>
      <c r="G373" s="287">
        <v>0</v>
      </c>
      <c r="H373" s="287">
        <v>0</v>
      </c>
      <c r="I373" s="287">
        <v>0</v>
      </c>
      <c r="J373" s="287">
        <v>0</v>
      </c>
      <c r="K373" s="287">
        <v>0</v>
      </c>
      <c r="L373" s="287">
        <v>0</v>
      </c>
      <c r="M373" s="287">
        <v>0</v>
      </c>
      <c r="N373" s="287">
        <v>0</v>
      </c>
      <c r="O373" s="287">
        <v>0</v>
      </c>
      <c r="P373" s="287">
        <v>0</v>
      </c>
      <c r="Q373" s="287">
        <v>0</v>
      </c>
      <c r="R373" s="287">
        <v>0</v>
      </c>
      <c r="S373" s="287">
        <v>0</v>
      </c>
      <c r="T373" s="287">
        <v>0</v>
      </c>
      <c r="U373" s="287">
        <v>1257992.1499999999</v>
      </c>
      <c r="V373" s="287">
        <v>53507.66</v>
      </c>
      <c r="W373" s="287">
        <v>0</v>
      </c>
      <c r="X373" s="287">
        <v>8458.98</v>
      </c>
      <c r="Y373" s="287">
        <v>0</v>
      </c>
      <c r="Z373" s="287">
        <v>0</v>
      </c>
      <c r="AA373" s="287">
        <v>0</v>
      </c>
      <c r="AB373" s="287">
        <v>0</v>
      </c>
      <c r="AC373" s="287">
        <v>0</v>
      </c>
      <c r="AD373" s="287">
        <v>0</v>
      </c>
    </row>
    <row r="374" spans="1:30" x14ac:dyDescent="0.15">
      <c r="A374" s="287">
        <v>5852</v>
      </c>
      <c r="B374" s="287" t="s">
        <v>828</v>
      </c>
      <c r="C374" s="287">
        <v>656350.95000000007</v>
      </c>
      <c r="D374" s="287">
        <v>0</v>
      </c>
      <c r="E374" s="287">
        <v>0</v>
      </c>
      <c r="F374" s="287">
        <v>0</v>
      </c>
      <c r="G374" s="287">
        <v>0</v>
      </c>
      <c r="H374" s="287">
        <v>0</v>
      </c>
      <c r="I374" s="287">
        <v>0</v>
      </c>
      <c r="J374" s="287">
        <v>0</v>
      </c>
      <c r="K374" s="287">
        <v>0</v>
      </c>
      <c r="L374" s="287">
        <v>0</v>
      </c>
      <c r="M374" s="287">
        <v>0</v>
      </c>
      <c r="N374" s="287">
        <v>0</v>
      </c>
      <c r="O374" s="287">
        <v>0</v>
      </c>
      <c r="P374" s="287">
        <v>0</v>
      </c>
      <c r="Q374" s="287">
        <v>0</v>
      </c>
      <c r="R374" s="287">
        <v>0</v>
      </c>
      <c r="S374" s="287">
        <v>0</v>
      </c>
      <c r="T374" s="287">
        <v>0</v>
      </c>
      <c r="U374" s="287">
        <v>656350.95000000007</v>
      </c>
      <c r="V374" s="287">
        <v>0</v>
      </c>
      <c r="W374" s="287">
        <v>0</v>
      </c>
      <c r="X374" s="287">
        <v>0</v>
      </c>
      <c r="Y374" s="287">
        <v>0</v>
      </c>
      <c r="Z374" s="287">
        <v>0</v>
      </c>
      <c r="AA374" s="287">
        <v>0</v>
      </c>
      <c r="AB374" s="287">
        <v>0</v>
      </c>
      <c r="AC374" s="287">
        <v>0</v>
      </c>
      <c r="AD374" s="287">
        <v>0</v>
      </c>
    </row>
    <row r="375" spans="1:30" x14ac:dyDescent="0.15">
      <c r="A375" s="287">
        <v>238</v>
      </c>
      <c r="B375" s="287" t="s">
        <v>478</v>
      </c>
      <c r="C375" s="287">
        <v>1013234.47</v>
      </c>
      <c r="D375" s="287">
        <v>0</v>
      </c>
      <c r="E375" s="287">
        <v>0</v>
      </c>
      <c r="F375" s="287">
        <v>0</v>
      </c>
      <c r="G375" s="287">
        <v>0</v>
      </c>
      <c r="H375" s="287">
        <v>0</v>
      </c>
      <c r="I375" s="287">
        <v>0</v>
      </c>
      <c r="J375" s="287">
        <v>0</v>
      </c>
      <c r="K375" s="287">
        <v>0</v>
      </c>
      <c r="L375" s="287">
        <v>0</v>
      </c>
      <c r="M375" s="287">
        <v>0</v>
      </c>
      <c r="N375" s="287">
        <v>0</v>
      </c>
      <c r="O375" s="287">
        <v>0</v>
      </c>
      <c r="P375" s="287">
        <v>0</v>
      </c>
      <c r="Q375" s="287">
        <v>0</v>
      </c>
      <c r="R375" s="287">
        <v>0</v>
      </c>
      <c r="S375" s="287">
        <v>0</v>
      </c>
      <c r="T375" s="287">
        <v>0</v>
      </c>
      <c r="U375" s="287">
        <v>962863.35</v>
      </c>
      <c r="V375" s="287">
        <v>71.12</v>
      </c>
      <c r="W375" s="287">
        <v>50300</v>
      </c>
      <c r="X375" s="287">
        <v>0</v>
      </c>
      <c r="Y375" s="287">
        <v>0</v>
      </c>
      <c r="Z375" s="287">
        <v>0</v>
      </c>
      <c r="AA375" s="287">
        <v>0</v>
      </c>
      <c r="AB375" s="287">
        <v>0</v>
      </c>
      <c r="AC375" s="287">
        <v>0</v>
      </c>
      <c r="AD375" s="287">
        <v>0</v>
      </c>
    </row>
    <row r="376" spans="1:30" x14ac:dyDescent="0.15">
      <c r="A376" s="287">
        <v>5866</v>
      </c>
      <c r="B376" s="287" t="s">
        <v>830</v>
      </c>
      <c r="C376" s="287">
        <v>1139142.24</v>
      </c>
      <c r="D376" s="287">
        <v>0</v>
      </c>
      <c r="E376" s="287">
        <v>0</v>
      </c>
      <c r="F376" s="287">
        <v>0</v>
      </c>
      <c r="G376" s="287">
        <v>0</v>
      </c>
      <c r="H376" s="287">
        <v>0</v>
      </c>
      <c r="I376" s="287">
        <v>0</v>
      </c>
      <c r="J376" s="287">
        <v>0</v>
      </c>
      <c r="K376" s="287">
        <v>0</v>
      </c>
      <c r="L376" s="287">
        <v>0</v>
      </c>
      <c r="M376" s="287">
        <v>0</v>
      </c>
      <c r="N376" s="287">
        <v>0</v>
      </c>
      <c r="O376" s="287">
        <v>0</v>
      </c>
      <c r="P376" s="287">
        <v>0</v>
      </c>
      <c r="Q376" s="287">
        <v>0</v>
      </c>
      <c r="R376" s="287">
        <v>0</v>
      </c>
      <c r="S376" s="287">
        <v>0</v>
      </c>
      <c r="T376" s="287">
        <v>0</v>
      </c>
      <c r="U376" s="287">
        <v>1139142.24</v>
      </c>
      <c r="V376" s="287">
        <v>0</v>
      </c>
      <c r="W376" s="287">
        <v>0</v>
      </c>
      <c r="X376" s="287">
        <v>0</v>
      </c>
      <c r="Y376" s="287">
        <v>0</v>
      </c>
      <c r="Z376" s="287">
        <v>0</v>
      </c>
      <c r="AA376" s="287">
        <v>0</v>
      </c>
      <c r="AB376" s="287">
        <v>0</v>
      </c>
      <c r="AC376" s="287">
        <v>0</v>
      </c>
      <c r="AD376" s="287">
        <v>0</v>
      </c>
    </row>
    <row r="377" spans="1:30" x14ac:dyDescent="0.15">
      <c r="A377" s="287">
        <v>5901</v>
      </c>
      <c r="B377" s="287" t="s">
        <v>831</v>
      </c>
      <c r="C377" s="287">
        <v>9235371.0099999998</v>
      </c>
      <c r="D377" s="287">
        <v>0</v>
      </c>
      <c r="E377" s="287">
        <v>0</v>
      </c>
      <c r="F377" s="287">
        <v>0</v>
      </c>
      <c r="G377" s="287">
        <v>0</v>
      </c>
      <c r="H377" s="287">
        <v>0</v>
      </c>
      <c r="I377" s="287">
        <v>0</v>
      </c>
      <c r="J377" s="287">
        <v>0</v>
      </c>
      <c r="K377" s="287">
        <v>12269.7</v>
      </c>
      <c r="L377" s="287">
        <v>0</v>
      </c>
      <c r="M377" s="287">
        <v>0</v>
      </c>
      <c r="N377" s="287">
        <v>0</v>
      </c>
      <c r="O377" s="287">
        <v>0</v>
      </c>
      <c r="P377" s="287">
        <v>58100.41</v>
      </c>
      <c r="Q377" s="287">
        <v>0</v>
      </c>
      <c r="R377" s="287">
        <v>0</v>
      </c>
      <c r="S377" s="287">
        <v>0</v>
      </c>
      <c r="T377" s="287">
        <v>0</v>
      </c>
      <c r="U377" s="287">
        <v>6836360.8799999999</v>
      </c>
      <c r="V377" s="287">
        <v>2399010.13</v>
      </c>
      <c r="W377" s="287">
        <v>0</v>
      </c>
      <c r="X377" s="287">
        <v>0</v>
      </c>
      <c r="Y377" s="287">
        <v>0</v>
      </c>
      <c r="Z377" s="287">
        <v>12269.7</v>
      </c>
      <c r="AA377" s="287">
        <v>0</v>
      </c>
      <c r="AB377" s="287">
        <v>58100.41</v>
      </c>
      <c r="AC377" s="287">
        <v>0</v>
      </c>
      <c r="AD377" s="287">
        <v>0</v>
      </c>
    </row>
    <row r="378" spans="1:30" x14ac:dyDescent="0.15">
      <c r="A378" s="287">
        <v>5985</v>
      </c>
      <c r="B378" s="287" t="s">
        <v>833</v>
      </c>
      <c r="C378" s="287">
        <v>1523586.27</v>
      </c>
      <c r="D378" s="287">
        <v>0</v>
      </c>
      <c r="E378" s="287">
        <v>0</v>
      </c>
      <c r="F378" s="287">
        <v>0</v>
      </c>
      <c r="G378" s="287">
        <v>0</v>
      </c>
      <c r="H378" s="287">
        <v>0</v>
      </c>
      <c r="I378" s="287">
        <v>0</v>
      </c>
      <c r="J378" s="287">
        <v>0</v>
      </c>
      <c r="K378" s="287">
        <v>0</v>
      </c>
      <c r="L378" s="287">
        <v>0</v>
      </c>
      <c r="M378" s="287">
        <v>6481</v>
      </c>
      <c r="N378" s="287">
        <v>0</v>
      </c>
      <c r="O378" s="287">
        <v>0</v>
      </c>
      <c r="P378" s="287">
        <v>0</v>
      </c>
      <c r="Q378" s="287">
        <v>0</v>
      </c>
      <c r="R378" s="287">
        <v>0</v>
      </c>
      <c r="S378" s="287">
        <v>0</v>
      </c>
      <c r="T378" s="287">
        <v>0</v>
      </c>
      <c r="U378" s="287">
        <v>1404255.25</v>
      </c>
      <c r="V378" s="287">
        <v>0</v>
      </c>
      <c r="W378" s="287">
        <v>0</v>
      </c>
      <c r="X378" s="287">
        <v>0</v>
      </c>
      <c r="Y378" s="287">
        <v>119331.02</v>
      </c>
      <c r="Z378" s="287">
        <v>6481</v>
      </c>
      <c r="AA378" s="287">
        <v>0</v>
      </c>
      <c r="AB378" s="287">
        <v>0</v>
      </c>
      <c r="AC378" s="287">
        <v>0</v>
      </c>
      <c r="AD378" s="287">
        <v>0</v>
      </c>
    </row>
    <row r="379" spans="1:30" x14ac:dyDescent="0.15">
      <c r="A379" s="287">
        <v>5992</v>
      </c>
      <c r="B379" s="287" t="s">
        <v>834</v>
      </c>
      <c r="C379" s="287">
        <v>802505.03</v>
      </c>
      <c r="D379" s="287">
        <v>0</v>
      </c>
      <c r="E379" s="287">
        <v>0</v>
      </c>
      <c r="F379" s="287">
        <v>0</v>
      </c>
      <c r="G379" s="287">
        <v>0</v>
      </c>
      <c r="H379" s="287">
        <v>0</v>
      </c>
      <c r="I379" s="287">
        <v>0</v>
      </c>
      <c r="J379" s="287">
        <v>0</v>
      </c>
      <c r="K379" s="287">
        <v>0</v>
      </c>
      <c r="L379" s="287">
        <v>0</v>
      </c>
      <c r="M379" s="287">
        <v>0</v>
      </c>
      <c r="N379" s="287">
        <v>0</v>
      </c>
      <c r="O379" s="287">
        <v>0</v>
      </c>
      <c r="P379" s="287">
        <v>0</v>
      </c>
      <c r="Q379" s="287">
        <v>0</v>
      </c>
      <c r="R379" s="287">
        <v>0</v>
      </c>
      <c r="S379" s="287">
        <v>0</v>
      </c>
      <c r="T379" s="287">
        <v>0</v>
      </c>
      <c r="U379" s="287">
        <v>592567.95000000007</v>
      </c>
      <c r="V379" s="287">
        <v>0</v>
      </c>
      <c r="W379" s="287">
        <v>0</v>
      </c>
      <c r="X379" s="287">
        <v>209937.08000000002</v>
      </c>
      <c r="Y379" s="287">
        <v>0</v>
      </c>
      <c r="Z379" s="287">
        <v>0</v>
      </c>
      <c r="AA379" s="287">
        <v>0</v>
      </c>
      <c r="AB379" s="287">
        <v>0</v>
      </c>
      <c r="AC379" s="287">
        <v>0</v>
      </c>
      <c r="AD379" s="287">
        <v>0</v>
      </c>
    </row>
    <row r="380" spans="1:30" x14ac:dyDescent="0.15">
      <c r="A380" s="287">
        <v>6022</v>
      </c>
      <c r="B380" s="287" t="s">
        <v>836</v>
      </c>
      <c r="C380" s="287">
        <v>312052.87</v>
      </c>
      <c r="D380" s="287">
        <v>0</v>
      </c>
      <c r="E380" s="287">
        <v>0</v>
      </c>
      <c r="F380" s="287">
        <v>0</v>
      </c>
      <c r="G380" s="287">
        <v>0</v>
      </c>
      <c r="H380" s="287">
        <v>0</v>
      </c>
      <c r="I380" s="287">
        <v>0</v>
      </c>
      <c r="J380" s="287">
        <v>0</v>
      </c>
      <c r="K380" s="287">
        <v>0</v>
      </c>
      <c r="L380" s="287">
        <v>0</v>
      </c>
      <c r="M380" s="287">
        <v>0</v>
      </c>
      <c r="N380" s="287">
        <v>0</v>
      </c>
      <c r="O380" s="287">
        <v>0</v>
      </c>
      <c r="P380" s="287">
        <v>0</v>
      </c>
      <c r="Q380" s="287">
        <v>0</v>
      </c>
      <c r="R380" s="287">
        <v>0</v>
      </c>
      <c r="S380" s="287">
        <v>0</v>
      </c>
      <c r="T380" s="287">
        <v>0</v>
      </c>
      <c r="U380" s="287">
        <v>312052.87</v>
      </c>
      <c r="V380" s="287">
        <v>0</v>
      </c>
      <c r="W380" s="287">
        <v>0</v>
      </c>
      <c r="X380" s="287">
        <v>0</v>
      </c>
      <c r="Y380" s="287">
        <v>0</v>
      </c>
      <c r="Z380" s="287">
        <v>0</v>
      </c>
      <c r="AA380" s="287">
        <v>0</v>
      </c>
      <c r="AB380" s="287">
        <v>0</v>
      </c>
      <c r="AC380" s="287">
        <v>0</v>
      </c>
      <c r="AD380" s="287">
        <v>0</v>
      </c>
    </row>
    <row r="381" spans="1:30" x14ac:dyDescent="0.15">
      <c r="A381" s="287">
        <v>6027</v>
      </c>
      <c r="B381" s="287" t="s">
        <v>837</v>
      </c>
      <c r="C381" s="287">
        <v>1062418.6499999999</v>
      </c>
      <c r="D381" s="287">
        <v>0</v>
      </c>
      <c r="E381" s="287">
        <v>0</v>
      </c>
      <c r="F381" s="287">
        <v>0</v>
      </c>
      <c r="G381" s="287">
        <v>0</v>
      </c>
      <c r="H381" s="287">
        <v>0</v>
      </c>
      <c r="I381" s="287">
        <v>0</v>
      </c>
      <c r="J381" s="287">
        <v>0</v>
      </c>
      <c r="K381" s="287">
        <v>0</v>
      </c>
      <c r="L381" s="287">
        <v>0</v>
      </c>
      <c r="M381" s="287">
        <v>0</v>
      </c>
      <c r="N381" s="287">
        <v>0</v>
      </c>
      <c r="O381" s="287">
        <v>0</v>
      </c>
      <c r="P381" s="287">
        <v>0</v>
      </c>
      <c r="Q381" s="287">
        <v>0</v>
      </c>
      <c r="R381" s="287">
        <v>0</v>
      </c>
      <c r="S381" s="287">
        <v>0</v>
      </c>
      <c r="T381" s="287">
        <v>0</v>
      </c>
      <c r="U381" s="287">
        <v>971140.03</v>
      </c>
      <c r="V381" s="287">
        <v>0</v>
      </c>
      <c r="W381" s="287">
        <v>40000</v>
      </c>
      <c r="X381" s="287">
        <v>51278.62</v>
      </c>
      <c r="Y381" s="287">
        <v>0</v>
      </c>
      <c r="Z381" s="287">
        <v>0</v>
      </c>
      <c r="AA381" s="287">
        <v>0</v>
      </c>
      <c r="AB381" s="287">
        <v>0</v>
      </c>
      <c r="AC381" s="287">
        <v>0</v>
      </c>
      <c r="AD381" s="287">
        <v>0</v>
      </c>
    </row>
    <row r="382" spans="1:30" x14ac:dyDescent="0.15">
      <c r="A382" s="287">
        <v>6069</v>
      </c>
      <c r="B382" s="287" t="s">
        <v>838</v>
      </c>
      <c r="C382" s="287">
        <v>111686.71</v>
      </c>
      <c r="D382" s="287">
        <v>0</v>
      </c>
      <c r="E382" s="287">
        <v>0</v>
      </c>
      <c r="F382" s="287">
        <v>0</v>
      </c>
      <c r="G382" s="287">
        <v>0</v>
      </c>
      <c r="H382" s="287">
        <v>0</v>
      </c>
      <c r="I382" s="287">
        <v>0</v>
      </c>
      <c r="J382" s="287">
        <v>0</v>
      </c>
      <c r="K382" s="287">
        <v>0</v>
      </c>
      <c r="L382" s="287">
        <v>0</v>
      </c>
      <c r="M382" s="287">
        <v>0</v>
      </c>
      <c r="N382" s="287">
        <v>0</v>
      </c>
      <c r="O382" s="287">
        <v>0</v>
      </c>
      <c r="P382" s="287">
        <v>0</v>
      </c>
      <c r="Q382" s="287">
        <v>0</v>
      </c>
      <c r="R382" s="287">
        <v>0</v>
      </c>
      <c r="S382" s="287">
        <v>0</v>
      </c>
      <c r="T382" s="287">
        <v>0</v>
      </c>
      <c r="U382" s="287">
        <v>106272.59</v>
      </c>
      <c r="V382" s="287">
        <v>5414.12</v>
      </c>
      <c r="W382" s="287">
        <v>0</v>
      </c>
      <c r="X382" s="287">
        <v>0</v>
      </c>
      <c r="Y382" s="287">
        <v>0</v>
      </c>
      <c r="Z382" s="287">
        <v>0</v>
      </c>
      <c r="AA382" s="287">
        <v>0</v>
      </c>
      <c r="AB382" s="287">
        <v>0</v>
      </c>
      <c r="AC382" s="287">
        <v>0</v>
      </c>
      <c r="AD382" s="287">
        <v>0</v>
      </c>
    </row>
    <row r="383" spans="1:30" x14ac:dyDescent="0.15">
      <c r="A383" s="287">
        <v>6104</v>
      </c>
      <c r="B383" s="287" t="s">
        <v>840</v>
      </c>
      <c r="C383" s="287">
        <v>222139.35</v>
      </c>
      <c r="D383" s="287">
        <v>0</v>
      </c>
      <c r="E383" s="287">
        <v>0</v>
      </c>
      <c r="F383" s="287">
        <v>0</v>
      </c>
      <c r="G383" s="287">
        <v>0</v>
      </c>
      <c r="H383" s="287">
        <v>0</v>
      </c>
      <c r="I383" s="287">
        <v>0</v>
      </c>
      <c r="J383" s="287">
        <v>0</v>
      </c>
      <c r="K383" s="287">
        <v>0</v>
      </c>
      <c r="L383" s="287">
        <v>0</v>
      </c>
      <c r="M383" s="287">
        <v>0</v>
      </c>
      <c r="N383" s="287">
        <v>0</v>
      </c>
      <c r="O383" s="287">
        <v>0</v>
      </c>
      <c r="P383" s="287">
        <v>0</v>
      </c>
      <c r="Q383" s="287">
        <v>0</v>
      </c>
      <c r="R383" s="287">
        <v>0</v>
      </c>
      <c r="S383" s="287">
        <v>0</v>
      </c>
      <c r="T383" s="287">
        <v>0</v>
      </c>
      <c r="U383" s="287">
        <v>222139.35</v>
      </c>
      <c r="V383" s="287">
        <v>0</v>
      </c>
      <c r="W383" s="287">
        <v>0</v>
      </c>
      <c r="X383" s="287">
        <v>0</v>
      </c>
      <c r="Y383" s="287">
        <v>0</v>
      </c>
      <c r="Z383" s="287">
        <v>0</v>
      </c>
      <c r="AA383" s="287">
        <v>0</v>
      </c>
      <c r="AB383" s="287">
        <v>0</v>
      </c>
      <c r="AC383" s="287">
        <v>0</v>
      </c>
      <c r="AD383" s="287">
        <v>0</v>
      </c>
    </row>
    <row r="384" spans="1:30" x14ac:dyDescent="0.15">
      <c r="A384" s="287">
        <v>6113</v>
      </c>
      <c r="B384" s="287" t="s">
        <v>841</v>
      </c>
      <c r="C384" s="287">
        <v>2109861.2200000002</v>
      </c>
      <c r="D384" s="287">
        <v>0</v>
      </c>
      <c r="E384" s="287">
        <v>0</v>
      </c>
      <c r="F384" s="287">
        <v>0</v>
      </c>
      <c r="G384" s="287">
        <v>0</v>
      </c>
      <c r="H384" s="287">
        <v>0</v>
      </c>
      <c r="I384" s="287">
        <v>0</v>
      </c>
      <c r="J384" s="287">
        <v>0</v>
      </c>
      <c r="K384" s="287">
        <v>0</v>
      </c>
      <c r="L384" s="287">
        <v>0</v>
      </c>
      <c r="M384" s="287">
        <v>0</v>
      </c>
      <c r="N384" s="287">
        <v>0</v>
      </c>
      <c r="O384" s="287">
        <v>0</v>
      </c>
      <c r="P384" s="287">
        <v>0</v>
      </c>
      <c r="Q384" s="287">
        <v>0</v>
      </c>
      <c r="R384" s="287">
        <v>0</v>
      </c>
      <c r="S384" s="287">
        <v>0</v>
      </c>
      <c r="T384" s="287">
        <v>0</v>
      </c>
      <c r="U384" s="287">
        <v>2107114.96</v>
      </c>
      <c r="V384" s="287">
        <v>0</v>
      </c>
      <c r="W384" s="287">
        <v>0</v>
      </c>
      <c r="X384" s="287">
        <v>2746.26</v>
      </c>
      <c r="Y384" s="287">
        <v>0</v>
      </c>
      <c r="Z384" s="287">
        <v>0</v>
      </c>
      <c r="AA384" s="287">
        <v>0</v>
      </c>
      <c r="AB384" s="287">
        <v>0</v>
      </c>
      <c r="AC384" s="287">
        <v>0</v>
      </c>
      <c r="AD384" s="287">
        <v>0</v>
      </c>
    </row>
    <row r="385" spans="1:30" x14ac:dyDescent="0.15">
      <c r="A385" s="287">
        <v>6083</v>
      </c>
      <c r="B385" s="287" t="s">
        <v>839</v>
      </c>
      <c r="C385" s="287">
        <v>1853884.79</v>
      </c>
      <c r="D385" s="287">
        <v>0</v>
      </c>
      <c r="E385" s="287">
        <v>0</v>
      </c>
      <c r="F385" s="287">
        <v>0</v>
      </c>
      <c r="G385" s="287">
        <v>0</v>
      </c>
      <c r="H385" s="287">
        <v>0</v>
      </c>
      <c r="I385" s="287">
        <v>0</v>
      </c>
      <c r="J385" s="287">
        <v>0</v>
      </c>
      <c r="K385" s="287">
        <v>0</v>
      </c>
      <c r="L385" s="287">
        <v>0</v>
      </c>
      <c r="M385" s="287">
        <v>0</v>
      </c>
      <c r="N385" s="287">
        <v>0</v>
      </c>
      <c r="O385" s="287">
        <v>0</v>
      </c>
      <c r="P385" s="287">
        <v>0</v>
      </c>
      <c r="Q385" s="287">
        <v>0</v>
      </c>
      <c r="R385" s="287">
        <v>0</v>
      </c>
      <c r="S385" s="287">
        <v>0</v>
      </c>
      <c r="T385" s="287">
        <v>0</v>
      </c>
      <c r="U385" s="287">
        <v>1275482.29</v>
      </c>
      <c r="V385" s="287">
        <v>578402.5</v>
      </c>
      <c r="W385" s="287">
        <v>0</v>
      </c>
      <c r="X385" s="287">
        <v>0</v>
      </c>
      <c r="Y385" s="287">
        <v>0</v>
      </c>
      <c r="Z385" s="287">
        <v>0</v>
      </c>
      <c r="AA385" s="287">
        <v>0</v>
      </c>
      <c r="AB385" s="287">
        <v>0</v>
      </c>
      <c r="AC385" s="287">
        <v>0</v>
      </c>
      <c r="AD385" s="287">
        <v>0</v>
      </c>
    </row>
    <row r="386" spans="1:30" x14ac:dyDescent="0.15">
      <c r="A386" s="287">
        <v>6118</v>
      </c>
      <c r="B386" s="287" t="s">
        <v>842</v>
      </c>
      <c r="C386" s="287">
        <v>804330.76</v>
      </c>
      <c r="D386" s="287">
        <v>0</v>
      </c>
      <c r="E386" s="287">
        <v>0</v>
      </c>
      <c r="F386" s="287">
        <v>0</v>
      </c>
      <c r="G386" s="287">
        <v>0</v>
      </c>
      <c r="H386" s="287">
        <v>0</v>
      </c>
      <c r="I386" s="287">
        <v>0</v>
      </c>
      <c r="J386" s="287">
        <v>0</v>
      </c>
      <c r="K386" s="287">
        <v>0</v>
      </c>
      <c r="L386" s="287">
        <v>0</v>
      </c>
      <c r="M386" s="287">
        <v>0</v>
      </c>
      <c r="N386" s="287">
        <v>0</v>
      </c>
      <c r="O386" s="287">
        <v>0</v>
      </c>
      <c r="P386" s="287">
        <v>0</v>
      </c>
      <c r="Q386" s="287">
        <v>0</v>
      </c>
      <c r="R386" s="287">
        <v>0</v>
      </c>
      <c r="S386" s="287">
        <v>0</v>
      </c>
      <c r="T386" s="287">
        <v>0</v>
      </c>
      <c r="U386" s="287">
        <v>803738.01</v>
      </c>
      <c r="V386" s="287">
        <v>0</v>
      </c>
      <c r="W386" s="287">
        <v>0</v>
      </c>
      <c r="X386" s="287">
        <v>592.75</v>
      </c>
      <c r="Y386" s="287">
        <v>0</v>
      </c>
      <c r="Z386" s="287">
        <v>0</v>
      </c>
      <c r="AA386" s="287">
        <v>0</v>
      </c>
      <c r="AB386" s="287">
        <v>0</v>
      </c>
      <c r="AC386" s="287">
        <v>0</v>
      </c>
      <c r="AD386" s="287">
        <v>0</v>
      </c>
    </row>
    <row r="387" spans="1:30" x14ac:dyDescent="0.15">
      <c r="A387" s="287">
        <v>6125</v>
      </c>
      <c r="B387" s="287" t="s">
        <v>843</v>
      </c>
      <c r="C387" s="287">
        <v>4901418.42</v>
      </c>
      <c r="D387" s="287">
        <v>0</v>
      </c>
      <c r="E387" s="287">
        <v>0</v>
      </c>
      <c r="F387" s="287">
        <v>0</v>
      </c>
      <c r="G387" s="287">
        <v>0</v>
      </c>
      <c r="H387" s="287">
        <v>0</v>
      </c>
      <c r="I387" s="287">
        <v>0</v>
      </c>
      <c r="J387" s="287">
        <v>0</v>
      </c>
      <c r="K387" s="287">
        <v>0</v>
      </c>
      <c r="L387" s="287">
        <v>0</v>
      </c>
      <c r="M387" s="287">
        <v>0</v>
      </c>
      <c r="N387" s="287">
        <v>0</v>
      </c>
      <c r="O387" s="287">
        <v>0</v>
      </c>
      <c r="P387" s="287">
        <v>0</v>
      </c>
      <c r="Q387" s="287">
        <v>0</v>
      </c>
      <c r="R387" s="287">
        <v>0</v>
      </c>
      <c r="S387" s="287">
        <v>0</v>
      </c>
      <c r="T387" s="287">
        <v>0</v>
      </c>
      <c r="U387" s="287">
        <v>4492451.34</v>
      </c>
      <c r="V387" s="287">
        <v>333967.08</v>
      </c>
      <c r="W387" s="287">
        <v>75000</v>
      </c>
      <c r="X387" s="287">
        <v>0</v>
      </c>
      <c r="Y387" s="287">
        <v>0</v>
      </c>
      <c r="Z387" s="287">
        <v>0</v>
      </c>
      <c r="AA387" s="287">
        <v>0</v>
      </c>
      <c r="AB387" s="287">
        <v>0</v>
      </c>
      <c r="AC387" s="287">
        <v>0</v>
      </c>
      <c r="AD387" s="287">
        <v>0</v>
      </c>
    </row>
    <row r="388" spans="1:30" x14ac:dyDescent="0.15">
      <c r="A388" s="287">
        <v>6174</v>
      </c>
      <c r="B388" s="287" t="s">
        <v>844</v>
      </c>
      <c r="C388" s="287">
        <v>17929849.949999999</v>
      </c>
      <c r="D388" s="287">
        <v>0</v>
      </c>
      <c r="E388" s="287">
        <v>0</v>
      </c>
      <c r="F388" s="287">
        <v>0</v>
      </c>
      <c r="G388" s="287">
        <v>0</v>
      </c>
      <c r="H388" s="287">
        <v>0</v>
      </c>
      <c r="I388" s="287">
        <v>0</v>
      </c>
      <c r="J388" s="287">
        <v>0</v>
      </c>
      <c r="K388" s="287">
        <v>0</v>
      </c>
      <c r="L388" s="287">
        <v>0</v>
      </c>
      <c r="M388" s="287">
        <v>0</v>
      </c>
      <c r="N388" s="287">
        <v>0</v>
      </c>
      <c r="O388" s="287">
        <v>0</v>
      </c>
      <c r="P388" s="287">
        <v>0</v>
      </c>
      <c r="Q388" s="287">
        <v>0</v>
      </c>
      <c r="R388" s="287">
        <v>0</v>
      </c>
      <c r="S388" s="287">
        <v>0</v>
      </c>
      <c r="T388" s="287">
        <v>0</v>
      </c>
      <c r="U388" s="287">
        <v>16739712.949999999</v>
      </c>
      <c r="V388" s="287">
        <v>1189137</v>
      </c>
      <c r="W388" s="287">
        <v>1000</v>
      </c>
      <c r="X388" s="287">
        <v>0</v>
      </c>
      <c r="Y388" s="287">
        <v>0</v>
      </c>
      <c r="Z388" s="287">
        <v>0</v>
      </c>
      <c r="AA388" s="287">
        <v>0</v>
      </c>
      <c r="AB388" s="287">
        <v>0</v>
      </c>
      <c r="AC388" s="287">
        <v>0</v>
      </c>
      <c r="AD388" s="287">
        <v>0</v>
      </c>
    </row>
    <row r="389" spans="1:30" x14ac:dyDescent="0.15">
      <c r="A389" s="287">
        <v>6181</v>
      </c>
      <c r="B389" s="287" t="s">
        <v>845</v>
      </c>
      <c r="C389" s="287">
        <v>4392777.87</v>
      </c>
      <c r="D389" s="287">
        <v>0</v>
      </c>
      <c r="E389" s="287">
        <v>0</v>
      </c>
      <c r="F389" s="287">
        <v>0</v>
      </c>
      <c r="G389" s="287">
        <v>0</v>
      </c>
      <c r="H389" s="287">
        <v>0</v>
      </c>
      <c r="I389" s="287">
        <v>0</v>
      </c>
      <c r="J389" s="287">
        <v>0</v>
      </c>
      <c r="K389" s="287">
        <v>0</v>
      </c>
      <c r="L389" s="287">
        <v>0</v>
      </c>
      <c r="M389" s="287">
        <v>0</v>
      </c>
      <c r="N389" s="287">
        <v>0</v>
      </c>
      <c r="O389" s="287">
        <v>0</v>
      </c>
      <c r="P389" s="287">
        <v>0</v>
      </c>
      <c r="Q389" s="287">
        <v>0</v>
      </c>
      <c r="R389" s="287">
        <v>0</v>
      </c>
      <c r="S389" s="287">
        <v>0</v>
      </c>
      <c r="T389" s="287">
        <v>0</v>
      </c>
      <c r="U389" s="287">
        <v>4392777.87</v>
      </c>
      <c r="V389" s="287">
        <v>0</v>
      </c>
      <c r="W389" s="287">
        <v>0</v>
      </c>
      <c r="X389" s="287">
        <v>0</v>
      </c>
      <c r="Y389" s="287">
        <v>0</v>
      </c>
      <c r="Z389" s="287">
        <v>0</v>
      </c>
      <c r="AA389" s="287">
        <v>0</v>
      </c>
      <c r="AB389" s="287">
        <v>0</v>
      </c>
      <c r="AC389" s="287">
        <v>0</v>
      </c>
      <c r="AD389" s="287">
        <v>0</v>
      </c>
    </row>
    <row r="390" spans="1:30" x14ac:dyDescent="0.15">
      <c r="A390" s="287">
        <v>6195</v>
      </c>
      <c r="B390" s="287" t="s">
        <v>846</v>
      </c>
      <c r="C390" s="287">
        <v>2301019.21</v>
      </c>
      <c r="D390" s="287">
        <v>0</v>
      </c>
      <c r="E390" s="287">
        <v>0</v>
      </c>
      <c r="F390" s="287">
        <v>0</v>
      </c>
      <c r="G390" s="287">
        <v>0</v>
      </c>
      <c r="H390" s="287">
        <v>0</v>
      </c>
      <c r="I390" s="287">
        <v>0</v>
      </c>
      <c r="J390" s="287">
        <v>0</v>
      </c>
      <c r="K390" s="287">
        <v>0</v>
      </c>
      <c r="L390" s="287">
        <v>0</v>
      </c>
      <c r="M390" s="287">
        <v>0</v>
      </c>
      <c r="N390" s="287">
        <v>0</v>
      </c>
      <c r="O390" s="287">
        <v>0</v>
      </c>
      <c r="P390" s="287">
        <v>0</v>
      </c>
      <c r="Q390" s="287">
        <v>0</v>
      </c>
      <c r="R390" s="287">
        <v>0</v>
      </c>
      <c r="S390" s="287">
        <v>0</v>
      </c>
      <c r="T390" s="287">
        <v>0</v>
      </c>
      <c r="U390" s="287">
        <v>2011656.21</v>
      </c>
      <c r="V390" s="287">
        <v>289363</v>
      </c>
      <c r="W390" s="287">
        <v>0</v>
      </c>
      <c r="X390" s="287">
        <v>0</v>
      </c>
      <c r="Y390" s="287">
        <v>0</v>
      </c>
      <c r="Z390" s="287">
        <v>0</v>
      </c>
      <c r="AA390" s="287">
        <v>0</v>
      </c>
      <c r="AB390" s="287">
        <v>0</v>
      </c>
      <c r="AC390" s="287">
        <v>0</v>
      </c>
      <c r="AD390" s="287">
        <v>0</v>
      </c>
    </row>
    <row r="391" spans="1:30" x14ac:dyDescent="0.15">
      <c r="A391" s="287">
        <v>6216</v>
      </c>
      <c r="B391" s="287" t="s">
        <v>847</v>
      </c>
      <c r="C391" s="287">
        <v>1754566.69</v>
      </c>
      <c r="D391" s="287">
        <v>0</v>
      </c>
      <c r="E391" s="287">
        <v>0</v>
      </c>
      <c r="F391" s="287">
        <v>0</v>
      </c>
      <c r="G391" s="287">
        <v>0</v>
      </c>
      <c r="H391" s="287">
        <v>0</v>
      </c>
      <c r="I391" s="287">
        <v>0</v>
      </c>
      <c r="J391" s="287">
        <v>0</v>
      </c>
      <c r="K391" s="287">
        <v>0</v>
      </c>
      <c r="L391" s="287">
        <v>0</v>
      </c>
      <c r="M391" s="287">
        <v>0</v>
      </c>
      <c r="N391" s="287">
        <v>0</v>
      </c>
      <c r="O391" s="287">
        <v>0</v>
      </c>
      <c r="P391" s="287">
        <v>0</v>
      </c>
      <c r="Q391" s="287">
        <v>0</v>
      </c>
      <c r="R391" s="287">
        <v>0</v>
      </c>
      <c r="S391" s="287">
        <v>0</v>
      </c>
      <c r="T391" s="287">
        <v>0</v>
      </c>
      <c r="U391" s="287">
        <v>1754566.69</v>
      </c>
      <c r="V391" s="287">
        <v>0</v>
      </c>
      <c r="W391" s="287">
        <v>0</v>
      </c>
      <c r="X391" s="287">
        <v>0</v>
      </c>
      <c r="Y391" s="287">
        <v>0</v>
      </c>
      <c r="Z391" s="287">
        <v>0</v>
      </c>
      <c r="AA391" s="287">
        <v>0</v>
      </c>
      <c r="AB391" s="287">
        <v>0</v>
      </c>
      <c r="AC391" s="287">
        <v>0</v>
      </c>
      <c r="AD391" s="287">
        <v>0</v>
      </c>
    </row>
    <row r="392" spans="1:30" x14ac:dyDescent="0.15">
      <c r="A392" s="287">
        <v>6223</v>
      </c>
      <c r="B392" s="287" t="s">
        <v>848</v>
      </c>
      <c r="C392" s="287">
        <v>8834498.8300000001</v>
      </c>
      <c r="D392" s="287">
        <v>0</v>
      </c>
      <c r="E392" s="287">
        <v>0</v>
      </c>
      <c r="F392" s="287">
        <v>0</v>
      </c>
      <c r="G392" s="287">
        <v>0</v>
      </c>
      <c r="H392" s="287">
        <v>0</v>
      </c>
      <c r="I392" s="287">
        <v>0</v>
      </c>
      <c r="J392" s="287">
        <v>33852.559999999998</v>
      </c>
      <c r="K392" s="287">
        <v>0</v>
      </c>
      <c r="L392" s="287">
        <v>0</v>
      </c>
      <c r="M392" s="287">
        <v>0</v>
      </c>
      <c r="N392" s="287">
        <v>0</v>
      </c>
      <c r="O392" s="287">
        <v>0</v>
      </c>
      <c r="P392" s="287">
        <v>0</v>
      </c>
      <c r="Q392" s="287">
        <v>0</v>
      </c>
      <c r="R392" s="287">
        <v>0</v>
      </c>
      <c r="S392" s="287">
        <v>0</v>
      </c>
      <c r="T392" s="287">
        <v>0</v>
      </c>
      <c r="U392" s="287">
        <v>8634498.8300000001</v>
      </c>
      <c r="V392" s="287">
        <v>0</v>
      </c>
      <c r="W392" s="287">
        <v>200000</v>
      </c>
      <c r="X392" s="287">
        <v>0</v>
      </c>
      <c r="Y392" s="287">
        <v>0</v>
      </c>
      <c r="Z392" s="287">
        <v>33852.559999999998</v>
      </c>
      <c r="AA392" s="287">
        <v>0</v>
      </c>
      <c r="AB392" s="287">
        <v>0</v>
      </c>
      <c r="AC392" s="287">
        <v>0</v>
      </c>
      <c r="AD392" s="287">
        <v>0</v>
      </c>
    </row>
    <row r="393" spans="1:30" x14ac:dyDescent="0.15">
      <c r="A393" s="287">
        <v>6230</v>
      </c>
      <c r="B393" s="287" t="s">
        <v>849</v>
      </c>
      <c r="C393" s="287">
        <v>593397.72</v>
      </c>
      <c r="D393" s="287">
        <v>0</v>
      </c>
      <c r="E393" s="287">
        <v>0</v>
      </c>
      <c r="F393" s="287">
        <v>0</v>
      </c>
      <c r="G393" s="287">
        <v>0</v>
      </c>
      <c r="H393" s="287">
        <v>0</v>
      </c>
      <c r="I393" s="287">
        <v>0</v>
      </c>
      <c r="J393" s="287">
        <v>0</v>
      </c>
      <c r="K393" s="287">
        <v>0</v>
      </c>
      <c r="L393" s="287">
        <v>0</v>
      </c>
      <c r="M393" s="287">
        <v>0</v>
      </c>
      <c r="N393" s="287">
        <v>0</v>
      </c>
      <c r="O393" s="287">
        <v>0</v>
      </c>
      <c r="P393" s="287">
        <v>0</v>
      </c>
      <c r="Q393" s="287">
        <v>0</v>
      </c>
      <c r="R393" s="287">
        <v>0</v>
      </c>
      <c r="S393" s="287">
        <v>0</v>
      </c>
      <c r="T393" s="287">
        <v>0</v>
      </c>
      <c r="U393" s="287">
        <v>584172.6</v>
      </c>
      <c r="V393" s="287">
        <v>0</v>
      </c>
      <c r="W393" s="287">
        <v>0</v>
      </c>
      <c r="X393" s="287">
        <v>9225.1200000000008</v>
      </c>
      <c r="Y393" s="287">
        <v>0</v>
      </c>
      <c r="Z393" s="287">
        <v>0</v>
      </c>
      <c r="AA393" s="287">
        <v>0</v>
      </c>
      <c r="AB393" s="287">
        <v>0</v>
      </c>
      <c r="AC393" s="287">
        <v>0</v>
      </c>
      <c r="AD393" s="287">
        <v>0</v>
      </c>
    </row>
    <row r="394" spans="1:30" x14ac:dyDescent="0.15">
      <c r="A394" s="287">
        <v>6237</v>
      </c>
      <c r="B394" s="287" t="s">
        <v>850</v>
      </c>
      <c r="C394" s="287">
        <v>1386400.19</v>
      </c>
      <c r="D394" s="287">
        <v>0</v>
      </c>
      <c r="E394" s="287">
        <v>0</v>
      </c>
      <c r="F394" s="287">
        <v>0</v>
      </c>
      <c r="G394" s="287">
        <v>0</v>
      </c>
      <c r="H394" s="287">
        <v>0</v>
      </c>
      <c r="I394" s="287">
        <v>0</v>
      </c>
      <c r="J394" s="287">
        <v>0</v>
      </c>
      <c r="K394" s="287">
        <v>8532.0499999999993</v>
      </c>
      <c r="L394" s="287">
        <v>0</v>
      </c>
      <c r="M394" s="287">
        <v>0</v>
      </c>
      <c r="N394" s="287">
        <v>0</v>
      </c>
      <c r="O394" s="287">
        <v>10132.68</v>
      </c>
      <c r="P394" s="287">
        <v>0</v>
      </c>
      <c r="Q394" s="287">
        <v>0</v>
      </c>
      <c r="R394" s="287">
        <v>0</v>
      </c>
      <c r="S394" s="287">
        <v>0</v>
      </c>
      <c r="T394" s="287">
        <v>0</v>
      </c>
      <c r="U394" s="287">
        <v>1386400.19</v>
      </c>
      <c r="V394" s="287">
        <v>0</v>
      </c>
      <c r="W394" s="287">
        <v>0</v>
      </c>
      <c r="X394" s="287">
        <v>0</v>
      </c>
      <c r="Y394" s="287">
        <v>0</v>
      </c>
      <c r="Z394" s="287">
        <v>8532.0499999999993</v>
      </c>
      <c r="AA394" s="287">
        <v>10132.68</v>
      </c>
      <c r="AB394" s="287">
        <v>0</v>
      </c>
      <c r="AC394" s="287">
        <v>0</v>
      </c>
      <c r="AD394" s="287">
        <v>0</v>
      </c>
    </row>
    <row r="395" spans="1:30" x14ac:dyDescent="0.15">
      <c r="A395" s="287">
        <v>6244</v>
      </c>
      <c r="B395" s="287" t="s">
        <v>851</v>
      </c>
      <c r="C395" s="287">
        <v>6507094.79</v>
      </c>
      <c r="D395" s="287">
        <v>0</v>
      </c>
      <c r="E395" s="287">
        <v>0</v>
      </c>
      <c r="F395" s="287">
        <v>0</v>
      </c>
      <c r="G395" s="287">
        <v>0</v>
      </c>
      <c r="H395" s="287">
        <v>0</v>
      </c>
      <c r="I395" s="287">
        <v>0</v>
      </c>
      <c r="J395" s="287">
        <v>0</v>
      </c>
      <c r="K395" s="287">
        <v>0</v>
      </c>
      <c r="L395" s="287">
        <v>0</v>
      </c>
      <c r="M395" s="287">
        <v>0</v>
      </c>
      <c r="N395" s="287">
        <v>0</v>
      </c>
      <c r="O395" s="287">
        <v>0</v>
      </c>
      <c r="P395" s="287">
        <v>0</v>
      </c>
      <c r="Q395" s="287">
        <v>0</v>
      </c>
      <c r="R395" s="287">
        <v>0</v>
      </c>
      <c r="S395" s="287">
        <v>0</v>
      </c>
      <c r="T395" s="287">
        <v>0</v>
      </c>
      <c r="U395" s="287">
        <v>6507094.79</v>
      </c>
      <c r="V395" s="287">
        <v>0</v>
      </c>
      <c r="W395" s="287">
        <v>0</v>
      </c>
      <c r="X395" s="287">
        <v>0</v>
      </c>
      <c r="Y395" s="287">
        <v>0</v>
      </c>
      <c r="Z395" s="287">
        <v>0</v>
      </c>
      <c r="AA395" s="287">
        <v>0</v>
      </c>
      <c r="AB395" s="287">
        <v>0</v>
      </c>
      <c r="AC395" s="287">
        <v>0</v>
      </c>
      <c r="AD395" s="287">
        <v>0</v>
      </c>
    </row>
    <row r="396" spans="1:30" x14ac:dyDescent="0.15">
      <c r="A396" s="287">
        <v>6251</v>
      </c>
      <c r="B396" s="287" t="s">
        <v>852</v>
      </c>
      <c r="C396" s="287">
        <v>349124.66000000003</v>
      </c>
      <c r="D396" s="287">
        <v>0</v>
      </c>
      <c r="E396" s="287">
        <v>0</v>
      </c>
      <c r="F396" s="287">
        <v>0</v>
      </c>
      <c r="G396" s="287">
        <v>0</v>
      </c>
      <c r="H396" s="287">
        <v>0</v>
      </c>
      <c r="I396" s="287">
        <v>0</v>
      </c>
      <c r="J396" s="287">
        <v>0</v>
      </c>
      <c r="K396" s="287">
        <v>0</v>
      </c>
      <c r="L396" s="287">
        <v>0</v>
      </c>
      <c r="M396" s="287">
        <v>0</v>
      </c>
      <c r="N396" s="287">
        <v>0</v>
      </c>
      <c r="O396" s="287">
        <v>0</v>
      </c>
      <c r="P396" s="287">
        <v>0</v>
      </c>
      <c r="Q396" s="287">
        <v>0</v>
      </c>
      <c r="R396" s="287">
        <v>0</v>
      </c>
      <c r="S396" s="287">
        <v>0</v>
      </c>
      <c r="T396" s="287">
        <v>0</v>
      </c>
      <c r="U396" s="287">
        <v>345437.78</v>
      </c>
      <c r="V396" s="287">
        <v>0</v>
      </c>
      <c r="W396" s="287">
        <v>0</v>
      </c>
      <c r="X396" s="287">
        <v>3686.88</v>
      </c>
      <c r="Y396" s="287">
        <v>0</v>
      </c>
      <c r="Z396" s="287">
        <v>0</v>
      </c>
      <c r="AA396" s="287">
        <v>0</v>
      </c>
      <c r="AB396" s="287">
        <v>0</v>
      </c>
      <c r="AC396" s="287">
        <v>0</v>
      </c>
      <c r="AD396" s="287">
        <v>0</v>
      </c>
    </row>
    <row r="397" spans="1:30" x14ac:dyDescent="0.15">
      <c r="A397" s="287">
        <v>6293</v>
      </c>
      <c r="B397" s="287" t="s">
        <v>853</v>
      </c>
      <c r="C397" s="287">
        <v>740589.08</v>
      </c>
      <c r="D397" s="287">
        <v>0</v>
      </c>
      <c r="E397" s="287">
        <v>0</v>
      </c>
      <c r="F397" s="287">
        <v>0</v>
      </c>
      <c r="G397" s="287">
        <v>0</v>
      </c>
      <c r="H397" s="287">
        <v>0</v>
      </c>
      <c r="I397" s="287">
        <v>0</v>
      </c>
      <c r="J397" s="287">
        <v>0</v>
      </c>
      <c r="K397" s="287">
        <v>0</v>
      </c>
      <c r="L397" s="287">
        <v>0</v>
      </c>
      <c r="M397" s="287">
        <v>0</v>
      </c>
      <c r="N397" s="287">
        <v>0</v>
      </c>
      <c r="O397" s="287">
        <v>0</v>
      </c>
      <c r="P397" s="287">
        <v>0</v>
      </c>
      <c r="Q397" s="287">
        <v>0</v>
      </c>
      <c r="R397" s="287">
        <v>0</v>
      </c>
      <c r="S397" s="287">
        <v>0</v>
      </c>
      <c r="T397" s="287">
        <v>0</v>
      </c>
      <c r="U397" s="287">
        <v>740589.08</v>
      </c>
      <c r="V397" s="287">
        <v>0</v>
      </c>
      <c r="W397" s="287">
        <v>0</v>
      </c>
      <c r="X397" s="287">
        <v>0</v>
      </c>
      <c r="Y397" s="287">
        <v>0</v>
      </c>
      <c r="Z397" s="287">
        <v>0</v>
      </c>
      <c r="AA397" s="287">
        <v>0</v>
      </c>
      <c r="AB397" s="287">
        <v>0</v>
      </c>
      <c r="AC397" s="287">
        <v>0</v>
      </c>
      <c r="AD397" s="287">
        <v>0</v>
      </c>
    </row>
    <row r="398" spans="1:30" x14ac:dyDescent="0.15">
      <c r="A398" s="287">
        <v>6300</v>
      </c>
      <c r="B398" s="287" t="s">
        <v>854</v>
      </c>
      <c r="C398" s="287">
        <v>12193211.529999999</v>
      </c>
      <c r="D398" s="287">
        <v>0</v>
      </c>
      <c r="E398" s="287">
        <v>0</v>
      </c>
      <c r="F398" s="287">
        <v>0</v>
      </c>
      <c r="G398" s="287">
        <v>0</v>
      </c>
      <c r="H398" s="287">
        <v>0</v>
      </c>
      <c r="I398" s="287">
        <v>0</v>
      </c>
      <c r="J398" s="287">
        <v>0</v>
      </c>
      <c r="K398" s="287">
        <v>0</v>
      </c>
      <c r="L398" s="287">
        <v>0</v>
      </c>
      <c r="M398" s="287">
        <v>0</v>
      </c>
      <c r="N398" s="287">
        <v>0</v>
      </c>
      <c r="O398" s="287">
        <v>0</v>
      </c>
      <c r="P398" s="287">
        <v>0</v>
      </c>
      <c r="Q398" s="287">
        <v>0</v>
      </c>
      <c r="R398" s="287">
        <v>0</v>
      </c>
      <c r="S398" s="287">
        <v>0</v>
      </c>
      <c r="T398" s="287">
        <v>0</v>
      </c>
      <c r="U398" s="287">
        <v>9396806.2100000009</v>
      </c>
      <c r="V398" s="287">
        <v>2796405.32</v>
      </c>
      <c r="W398" s="287">
        <v>0</v>
      </c>
      <c r="X398" s="287">
        <v>0</v>
      </c>
      <c r="Y398" s="287">
        <v>0</v>
      </c>
      <c r="Z398" s="287">
        <v>0</v>
      </c>
      <c r="AA398" s="287">
        <v>0</v>
      </c>
      <c r="AB398" s="287">
        <v>0</v>
      </c>
      <c r="AC398" s="287">
        <v>0</v>
      </c>
      <c r="AD398" s="287">
        <v>0</v>
      </c>
    </row>
    <row r="399" spans="1:30" x14ac:dyDescent="0.15">
      <c r="A399" s="287">
        <v>6307</v>
      </c>
      <c r="B399" s="287" t="s">
        <v>855</v>
      </c>
      <c r="C399" s="287">
        <v>6907680.7700000005</v>
      </c>
      <c r="D399" s="287">
        <v>0</v>
      </c>
      <c r="E399" s="287">
        <v>0</v>
      </c>
      <c r="F399" s="287">
        <v>0</v>
      </c>
      <c r="G399" s="287">
        <v>0</v>
      </c>
      <c r="H399" s="287">
        <v>0</v>
      </c>
      <c r="I399" s="287">
        <v>0</v>
      </c>
      <c r="J399" s="287">
        <v>0</v>
      </c>
      <c r="K399" s="287">
        <v>0</v>
      </c>
      <c r="L399" s="287">
        <v>0</v>
      </c>
      <c r="M399" s="287">
        <v>0</v>
      </c>
      <c r="N399" s="287">
        <v>0</v>
      </c>
      <c r="O399" s="287">
        <v>0</v>
      </c>
      <c r="P399" s="287">
        <v>0</v>
      </c>
      <c r="Q399" s="287">
        <v>0</v>
      </c>
      <c r="R399" s="287">
        <v>0</v>
      </c>
      <c r="S399" s="287">
        <v>0</v>
      </c>
      <c r="T399" s="287">
        <v>0</v>
      </c>
      <c r="U399" s="287">
        <v>6657680.7699999996</v>
      </c>
      <c r="V399" s="287">
        <v>0</v>
      </c>
      <c r="W399" s="287">
        <v>250000</v>
      </c>
      <c r="X399" s="287">
        <v>0</v>
      </c>
      <c r="Y399" s="287">
        <v>0</v>
      </c>
      <c r="Z399" s="287">
        <v>0</v>
      </c>
      <c r="AA399" s="287">
        <v>0</v>
      </c>
      <c r="AB399" s="287">
        <v>0</v>
      </c>
      <c r="AC399" s="287">
        <v>0</v>
      </c>
      <c r="AD399" s="287">
        <v>0</v>
      </c>
    </row>
    <row r="400" spans="1:30" x14ac:dyDescent="0.15">
      <c r="A400" s="287">
        <v>6328</v>
      </c>
      <c r="B400" s="287" t="s">
        <v>857</v>
      </c>
      <c r="C400" s="287">
        <v>2436484.37</v>
      </c>
      <c r="D400" s="287">
        <v>0</v>
      </c>
      <c r="E400" s="287">
        <v>0</v>
      </c>
      <c r="F400" s="287">
        <v>0</v>
      </c>
      <c r="G400" s="287">
        <v>0</v>
      </c>
      <c r="H400" s="287">
        <v>0</v>
      </c>
      <c r="I400" s="287">
        <v>0</v>
      </c>
      <c r="J400" s="287">
        <v>0</v>
      </c>
      <c r="K400" s="287">
        <v>0</v>
      </c>
      <c r="L400" s="287">
        <v>0</v>
      </c>
      <c r="M400" s="287">
        <v>0</v>
      </c>
      <c r="N400" s="287">
        <v>0</v>
      </c>
      <c r="O400" s="287">
        <v>0</v>
      </c>
      <c r="P400" s="287">
        <v>0</v>
      </c>
      <c r="Q400" s="287">
        <v>0</v>
      </c>
      <c r="R400" s="287">
        <v>0</v>
      </c>
      <c r="S400" s="287">
        <v>0</v>
      </c>
      <c r="T400" s="287">
        <v>0</v>
      </c>
      <c r="U400" s="287">
        <v>2435380.5</v>
      </c>
      <c r="V400" s="287">
        <v>0</v>
      </c>
      <c r="W400" s="287">
        <v>0</v>
      </c>
      <c r="X400" s="287">
        <v>0</v>
      </c>
      <c r="Y400" s="287">
        <v>1103.8700000000001</v>
      </c>
      <c r="Z400" s="287">
        <v>0</v>
      </c>
      <c r="AA400" s="287">
        <v>0</v>
      </c>
      <c r="AB400" s="287">
        <v>0</v>
      </c>
      <c r="AC400" s="287">
        <v>0</v>
      </c>
      <c r="AD400" s="287">
        <v>0</v>
      </c>
    </row>
    <row r="401" spans="1:30" x14ac:dyDescent="0.15">
      <c r="A401" s="287">
        <v>6370</v>
      </c>
      <c r="B401" s="287" t="s">
        <v>860</v>
      </c>
      <c r="C401" s="287">
        <v>1763484.74</v>
      </c>
      <c r="D401" s="287">
        <v>0</v>
      </c>
      <c r="E401" s="287">
        <v>0</v>
      </c>
      <c r="F401" s="287">
        <v>0</v>
      </c>
      <c r="G401" s="287">
        <v>0</v>
      </c>
      <c r="H401" s="287">
        <v>0</v>
      </c>
      <c r="I401" s="287">
        <v>0</v>
      </c>
      <c r="J401" s="287">
        <v>0</v>
      </c>
      <c r="K401" s="287">
        <v>0</v>
      </c>
      <c r="L401" s="287">
        <v>0</v>
      </c>
      <c r="M401" s="287">
        <v>0</v>
      </c>
      <c r="N401" s="287">
        <v>0</v>
      </c>
      <c r="O401" s="287">
        <v>0</v>
      </c>
      <c r="P401" s="287">
        <v>0</v>
      </c>
      <c r="Q401" s="287">
        <v>0</v>
      </c>
      <c r="R401" s="287">
        <v>0</v>
      </c>
      <c r="S401" s="287">
        <v>0</v>
      </c>
      <c r="T401" s="287">
        <v>0</v>
      </c>
      <c r="U401" s="287">
        <v>1760597.44</v>
      </c>
      <c r="V401" s="287">
        <v>0</v>
      </c>
      <c r="W401" s="287">
        <v>2500</v>
      </c>
      <c r="X401" s="287">
        <v>387.3</v>
      </c>
      <c r="Y401" s="287">
        <v>0</v>
      </c>
      <c r="Z401" s="287">
        <v>0</v>
      </c>
      <c r="AA401" s="287">
        <v>0</v>
      </c>
      <c r="AB401" s="287">
        <v>0</v>
      </c>
      <c r="AC401" s="287">
        <v>0</v>
      </c>
      <c r="AD401" s="287">
        <v>0</v>
      </c>
    </row>
    <row r="402" spans="1:30" x14ac:dyDescent="0.15">
      <c r="A402" s="287">
        <v>6321</v>
      </c>
      <c r="B402" s="287" t="s">
        <v>856</v>
      </c>
      <c r="C402" s="287">
        <v>1032210.73</v>
      </c>
      <c r="D402" s="287">
        <v>0</v>
      </c>
      <c r="E402" s="287">
        <v>0</v>
      </c>
      <c r="F402" s="287">
        <v>25675.54</v>
      </c>
      <c r="G402" s="287">
        <v>0</v>
      </c>
      <c r="H402" s="287">
        <v>0</v>
      </c>
      <c r="I402" s="287">
        <v>0</v>
      </c>
      <c r="J402" s="287">
        <v>0</v>
      </c>
      <c r="K402" s="287">
        <v>0</v>
      </c>
      <c r="L402" s="287">
        <v>0</v>
      </c>
      <c r="M402" s="287">
        <v>0</v>
      </c>
      <c r="N402" s="287">
        <v>0</v>
      </c>
      <c r="O402" s="287">
        <v>0</v>
      </c>
      <c r="P402" s="287">
        <v>0</v>
      </c>
      <c r="Q402" s="287">
        <v>0</v>
      </c>
      <c r="R402" s="287">
        <v>0</v>
      </c>
      <c r="S402" s="287">
        <v>0</v>
      </c>
      <c r="T402" s="287">
        <v>0</v>
      </c>
      <c r="U402" s="287">
        <v>942058.61</v>
      </c>
      <c r="V402" s="287">
        <v>40827.660000000003</v>
      </c>
      <c r="W402" s="287">
        <v>75000</v>
      </c>
      <c r="X402" s="287">
        <v>0</v>
      </c>
      <c r="Y402" s="287">
        <v>0</v>
      </c>
      <c r="Z402" s="287">
        <v>0</v>
      </c>
      <c r="AA402" s="287">
        <v>0</v>
      </c>
      <c r="AB402" s="287">
        <v>0</v>
      </c>
      <c r="AC402" s="287">
        <v>0</v>
      </c>
      <c r="AD402" s="287">
        <v>0</v>
      </c>
    </row>
    <row r="403" spans="1:30" x14ac:dyDescent="0.15">
      <c r="A403" s="287">
        <v>6335</v>
      </c>
      <c r="B403" s="287" t="s">
        <v>858</v>
      </c>
      <c r="C403" s="287">
        <v>876682.57000000007</v>
      </c>
      <c r="D403" s="287">
        <v>0</v>
      </c>
      <c r="E403" s="287">
        <v>0</v>
      </c>
      <c r="F403" s="287">
        <v>0</v>
      </c>
      <c r="G403" s="287">
        <v>0</v>
      </c>
      <c r="H403" s="287">
        <v>0</v>
      </c>
      <c r="I403" s="287">
        <v>0</v>
      </c>
      <c r="J403" s="287">
        <v>0</v>
      </c>
      <c r="K403" s="287">
        <v>8891.64</v>
      </c>
      <c r="L403" s="287">
        <v>0</v>
      </c>
      <c r="M403" s="287">
        <v>0</v>
      </c>
      <c r="N403" s="287">
        <v>0</v>
      </c>
      <c r="O403" s="287">
        <v>0</v>
      </c>
      <c r="P403" s="287">
        <v>0</v>
      </c>
      <c r="Q403" s="287">
        <v>0</v>
      </c>
      <c r="R403" s="287">
        <v>0</v>
      </c>
      <c r="S403" s="287">
        <v>0</v>
      </c>
      <c r="T403" s="287">
        <v>0</v>
      </c>
      <c r="U403" s="287">
        <v>876682.57000000007</v>
      </c>
      <c r="V403" s="287">
        <v>0</v>
      </c>
      <c r="W403" s="287">
        <v>0</v>
      </c>
      <c r="X403" s="287">
        <v>0</v>
      </c>
      <c r="Y403" s="287">
        <v>0</v>
      </c>
      <c r="Z403" s="287">
        <v>8891.64</v>
      </c>
      <c r="AA403" s="287">
        <v>0</v>
      </c>
      <c r="AB403" s="287">
        <v>0</v>
      </c>
      <c r="AC403" s="287">
        <v>0</v>
      </c>
      <c r="AD403" s="287">
        <v>0</v>
      </c>
    </row>
    <row r="404" spans="1:30" x14ac:dyDescent="0.15">
      <c r="A404" s="287">
        <v>6354</v>
      </c>
      <c r="B404" s="287" t="s">
        <v>859</v>
      </c>
      <c r="C404" s="287">
        <v>412848.97000000003</v>
      </c>
      <c r="D404" s="287">
        <v>0</v>
      </c>
      <c r="E404" s="287">
        <v>0</v>
      </c>
      <c r="F404" s="287">
        <v>0</v>
      </c>
      <c r="G404" s="287">
        <v>0</v>
      </c>
      <c r="H404" s="287">
        <v>0</v>
      </c>
      <c r="I404" s="287">
        <v>0</v>
      </c>
      <c r="J404" s="287">
        <v>0</v>
      </c>
      <c r="K404" s="287">
        <v>0</v>
      </c>
      <c r="L404" s="287">
        <v>0</v>
      </c>
      <c r="M404" s="287">
        <v>0</v>
      </c>
      <c r="N404" s="287">
        <v>0</v>
      </c>
      <c r="O404" s="287">
        <v>0</v>
      </c>
      <c r="P404" s="287">
        <v>0</v>
      </c>
      <c r="Q404" s="287">
        <v>0</v>
      </c>
      <c r="R404" s="287">
        <v>0</v>
      </c>
      <c r="S404" s="287">
        <v>0</v>
      </c>
      <c r="T404" s="287">
        <v>0</v>
      </c>
      <c r="U404" s="287">
        <v>382637.97000000003</v>
      </c>
      <c r="V404" s="287">
        <v>14420.36</v>
      </c>
      <c r="W404" s="287">
        <v>0</v>
      </c>
      <c r="X404" s="287">
        <v>15790.640000000001</v>
      </c>
      <c r="Y404" s="287">
        <v>0</v>
      </c>
      <c r="Z404" s="287">
        <v>0</v>
      </c>
      <c r="AA404" s="287">
        <v>0</v>
      </c>
      <c r="AB404" s="287">
        <v>0</v>
      </c>
      <c r="AC404" s="287">
        <v>0</v>
      </c>
      <c r="AD404" s="287">
        <v>0</v>
      </c>
    </row>
    <row r="405" spans="1:30" x14ac:dyDescent="0.15">
      <c r="A405" s="287">
        <v>6384</v>
      </c>
      <c r="B405" s="287" t="s">
        <v>861</v>
      </c>
      <c r="C405" s="287">
        <v>978846.77</v>
      </c>
      <c r="D405" s="287">
        <v>0</v>
      </c>
      <c r="E405" s="287">
        <v>0</v>
      </c>
      <c r="F405" s="287">
        <v>0</v>
      </c>
      <c r="G405" s="287">
        <v>0</v>
      </c>
      <c r="H405" s="287">
        <v>0</v>
      </c>
      <c r="I405" s="287">
        <v>0</v>
      </c>
      <c r="J405" s="287">
        <v>0</v>
      </c>
      <c r="K405" s="287">
        <v>0</v>
      </c>
      <c r="L405" s="287">
        <v>0</v>
      </c>
      <c r="M405" s="287">
        <v>0</v>
      </c>
      <c r="N405" s="287">
        <v>0</v>
      </c>
      <c r="O405" s="287">
        <v>0</v>
      </c>
      <c r="P405" s="287">
        <v>0</v>
      </c>
      <c r="Q405" s="287">
        <v>0</v>
      </c>
      <c r="R405" s="287">
        <v>0</v>
      </c>
      <c r="S405" s="287">
        <v>0</v>
      </c>
      <c r="T405" s="287">
        <v>0</v>
      </c>
      <c r="U405" s="287">
        <v>890817.55</v>
      </c>
      <c r="V405" s="287">
        <v>0</v>
      </c>
      <c r="W405" s="287">
        <v>0</v>
      </c>
      <c r="X405" s="287">
        <v>88029.22</v>
      </c>
      <c r="Y405" s="287">
        <v>0</v>
      </c>
      <c r="Z405" s="287">
        <v>0</v>
      </c>
      <c r="AA405" s="287">
        <v>0</v>
      </c>
      <c r="AB405" s="287">
        <v>0</v>
      </c>
      <c r="AC405" s="287">
        <v>0</v>
      </c>
      <c r="AD405" s="287">
        <v>0</v>
      </c>
    </row>
    <row r="406" spans="1:30" x14ac:dyDescent="0.15">
      <c r="A406" s="287">
        <v>6412</v>
      </c>
      <c r="B406" s="287" t="s">
        <v>862</v>
      </c>
      <c r="C406" s="287">
        <v>735044.22</v>
      </c>
      <c r="D406" s="287">
        <v>0</v>
      </c>
      <c r="E406" s="287">
        <v>0</v>
      </c>
      <c r="F406" s="287">
        <v>0</v>
      </c>
      <c r="G406" s="287">
        <v>0</v>
      </c>
      <c r="H406" s="287">
        <v>0</v>
      </c>
      <c r="I406" s="287">
        <v>0</v>
      </c>
      <c r="J406" s="287">
        <v>0</v>
      </c>
      <c r="K406" s="287">
        <v>3004.56</v>
      </c>
      <c r="L406" s="287">
        <v>0</v>
      </c>
      <c r="M406" s="287">
        <v>0</v>
      </c>
      <c r="N406" s="287">
        <v>0</v>
      </c>
      <c r="O406" s="287">
        <v>0</v>
      </c>
      <c r="P406" s="287">
        <v>0</v>
      </c>
      <c r="Q406" s="287">
        <v>0</v>
      </c>
      <c r="R406" s="287">
        <v>0</v>
      </c>
      <c r="S406" s="287">
        <v>0</v>
      </c>
      <c r="T406" s="287">
        <v>0</v>
      </c>
      <c r="U406" s="287">
        <v>664086.23</v>
      </c>
      <c r="V406" s="287">
        <v>61576</v>
      </c>
      <c r="W406" s="287">
        <v>0</v>
      </c>
      <c r="X406" s="287">
        <v>9381.99</v>
      </c>
      <c r="Y406" s="287">
        <v>0</v>
      </c>
      <c r="Z406" s="287">
        <v>3004.56</v>
      </c>
      <c r="AA406" s="287">
        <v>0</v>
      </c>
      <c r="AB406" s="287">
        <v>0</v>
      </c>
      <c r="AC406" s="287">
        <v>0</v>
      </c>
      <c r="AD406" s="287">
        <v>0</v>
      </c>
    </row>
    <row r="407" spans="1:30" x14ac:dyDescent="0.15">
      <c r="A407" s="287">
        <v>6440</v>
      </c>
      <c r="B407" s="287" t="s">
        <v>865</v>
      </c>
      <c r="C407" s="287">
        <v>261167.24000000002</v>
      </c>
      <c r="D407" s="287">
        <v>0</v>
      </c>
      <c r="E407" s="287">
        <v>0</v>
      </c>
      <c r="F407" s="287">
        <v>0</v>
      </c>
      <c r="G407" s="287">
        <v>0</v>
      </c>
      <c r="H407" s="287">
        <v>0</v>
      </c>
      <c r="I407" s="287">
        <v>0</v>
      </c>
      <c r="J407" s="287">
        <v>0</v>
      </c>
      <c r="K407" s="287">
        <v>0</v>
      </c>
      <c r="L407" s="287">
        <v>0</v>
      </c>
      <c r="M407" s="287">
        <v>0</v>
      </c>
      <c r="N407" s="287">
        <v>0</v>
      </c>
      <c r="O407" s="287">
        <v>0</v>
      </c>
      <c r="P407" s="287">
        <v>0</v>
      </c>
      <c r="Q407" s="287">
        <v>0</v>
      </c>
      <c r="R407" s="287">
        <v>0</v>
      </c>
      <c r="S407" s="287">
        <v>0</v>
      </c>
      <c r="T407" s="287">
        <v>0</v>
      </c>
      <c r="U407" s="287">
        <v>238091.68</v>
      </c>
      <c r="V407" s="287">
        <v>0</v>
      </c>
      <c r="W407" s="287">
        <v>0</v>
      </c>
      <c r="X407" s="287">
        <v>23075.56</v>
      </c>
      <c r="Y407" s="287">
        <v>0</v>
      </c>
      <c r="Z407" s="287">
        <v>0</v>
      </c>
      <c r="AA407" s="287">
        <v>0</v>
      </c>
      <c r="AB407" s="287">
        <v>0</v>
      </c>
      <c r="AC407" s="287">
        <v>0</v>
      </c>
      <c r="AD407" s="287">
        <v>0</v>
      </c>
    </row>
    <row r="408" spans="1:30" x14ac:dyDescent="0.15">
      <c r="A408" s="287">
        <v>6419</v>
      </c>
      <c r="B408" s="287" t="s">
        <v>863</v>
      </c>
      <c r="C408" s="287">
        <v>2770415.64</v>
      </c>
      <c r="D408" s="287">
        <v>0</v>
      </c>
      <c r="E408" s="287">
        <v>0</v>
      </c>
      <c r="F408" s="287">
        <v>0</v>
      </c>
      <c r="G408" s="287">
        <v>0</v>
      </c>
      <c r="H408" s="287">
        <v>0</v>
      </c>
      <c r="I408" s="287">
        <v>0</v>
      </c>
      <c r="J408" s="287">
        <v>0</v>
      </c>
      <c r="K408" s="287">
        <v>0</v>
      </c>
      <c r="L408" s="287">
        <v>0</v>
      </c>
      <c r="M408" s="287">
        <v>0</v>
      </c>
      <c r="N408" s="287">
        <v>0</v>
      </c>
      <c r="O408" s="287">
        <v>0</v>
      </c>
      <c r="P408" s="287">
        <v>0</v>
      </c>
      <c r="Q408" s="287">
        <v>0</v>
      </c>
      <c r="R408" s="287">
        <v>0</v>
      </c>
      <c r="S408" s="287">
        <v>0</v>
      </c>
      <c r="T408" s="287">
        <v>0</v>
      </c>
      <c r="U408" s="287">
        <v>2770415.64</v>
      </c>
      <c r="V408" s="287">
        <v>0</v>
      </c>
      <c r="W408" s="287">
        <v>0</v>
      </c>
      <c r="X408" s="287">
        <v>0</v>
      </c>
      <c r="Y408" s="287">
        <v>0</v>
      </c>
      <c r="Z408" s="287">
        <v>0</v>
      </c>
      <c r="AA408" s="287">
        <v>0</v>
      </c>
      <c r="AB408" s="287">
        <v>0</v>
      </c>
      <c r="AC408" s="287">
        <v>0</v>
      </c>
      <c r="AD408" s="287">
        <v>0</v>
      </c>
    </row>
    <row r="409" spans="1:30" x14ac:dyDescent="0.15">
      <c r="A409" s="287">
        <v>6426</v>
      </c>
      <c r="B409" s="287" t="s">
        <v>864</v>
      </c>
      <c r="C409" s="287">
        <v>641026.86</v>
      </c>
      <c r="D409" s="287">
        <v>0</v>
      </c>
      <c r="E409" s="287">
        <v>0</v>
      </c>
      <c r="F409" s="287">
        <v>0</v>
      </c>
      <c r="G409" s="287">
        <v>0</v>
      </c>
      <c r="H409" s="287">
        <v>0</v>
      </c>
      <c r="I409" s="287">
        <v>0</v>
      </c>
      <c r="J409" s="287">
        <v>0</v>
      </c>
      <c r="K409" s="287">
        <v>0</v>
      </c>
      <c r="L409" s="287">
        <v>0</v>
      </c>
      <c r="M409" s="287">
        <v>0</v>
      </c>
      <c r="N409" s="287">
        <v>0</v>
      </c>
      <c r="O409" s="287">
        <v>0</v>
      </c>
      <c r="P409" s="287">
        <v>12.280000000000001</v>
      </c>
      <c r="Q409" s="287">
        <v>0</v>
      </c>
      <c r="R409" s="287">
        <v>0</v>
      </c>
      <c r="S409" s="287">
        <v>0</v>
      </c>
      <c r="T409" s="287">
        <v>0</v>
      </c>
      <c r="U409" s="287">
        <v>535943.52</v>
      </c>
      <c r="V409" s="287">
        <v>105083.34</v>
      </c>
      <c r="W409" s="287">
        <v>0</v>
      </c>
      <c r="X409" s="287">
        <v>0</v>
      </c>
      <c r="Y409" s="287">
        <v>0</v>
      </c>
      <c r="Z409" s="287">
        <v>0</v>
      </c>
      <c r="AA409" s="287">
        <v>12.280000000000001</v>
      </c>
      <c r="AB409" s="287">
        <v>0</v>
      </c>
      <c r="AC409" s="287">
        <v>0</v>
      </c>
      <c r="AD409" s="287">
        <v>0</v>
      </c>
    </row>
    <row r="410" spans="1:30" x14ac:dyDescent="0.15">
      <c r="A410" s="287">
        <v>6461</v>
      </c>
      <c r="B410" s="287" t="s">
        <v>866</v>
      </c>
      <c r="C410" s="287">
        <v>1968756.36</v>
      </c>
      <c r="D410" s="287">
        <v>0</v>
      </c>
      <c r="E410" s="287">
        <v>0</v>
      </c>
      <c r="F410" s="287">
        <v>0</v>
      </c>
      <c r="G410" s="287">
        <v>0</v>
      </c>
      <c r="H410" s="287">
        <v>0</v>
      </c>
      <c r="I410" s="287">
        <v>0</v>
      </c>
      <c r="J410" s="287">
        <v>0</v>
      </c>
      <c r="K410" s="287">
        <v>0</v>
      </c>
      <c r="L410" s="287">
        <v>0</v>
      </c>
      <c r="M410" s="287">
        <v>0</v>
      </c>
      <c r="N410" s="287">
        <v>0</v>
      </c>
      <c r="O410" s="287">
        <v>0</v>
      </c>
      <c r="P410" s="287">
        <v>1485</v>
      </c>
      <c r="Q410" s="287">
        <v>0</v>
      </c>
      <c r="R410" s="287">
        <v>0</v>
      </c>
      <c r="S410" s="287">
        <v>0</v>
      </c>
      <c r="T410" s="287">
        <v>0</v>
      </c>
      <c r="U410" s="287">
        <v>1968756.36</v>
      </c>
      <c r="V410" s="287">
        <v>0</v>
      </c>
      <c r="W410" s="287">
        <v>0</v>
      </c>
      <c r="X410" s="287">
        <v>0</v>
      </c>
      <c r="Y410" s="287">
        <v>0</v>
      </c>
      <c r="Z410" s="287">
        <v>0</v>
      </c>
      <c r="AA410" s="287">
        <v>0</v>
      </c>
      <c r="AB410" s="287">
        <v>1485</v>
      </c>
      <c r="AC410" s="287">
        <v>0</v>
      </c>
      <c r="AD410" s="287">
        <v>0</v>
      </c>
    </row>
    <row r="411" spans="1:30" x14ac:dyDescent="0.15">
      <c r="A411" s="287">
        <v>6470</v>
      </c>
      <c r="B411" s="287" t="s">
        <v>867</v>
      </c>
      <c r="C411" s="287">
        <v>3492203.52</v>
      </c>
      <c r="D411" s="287">
        <v>0</v>
      </c>
      <c r="E411" s="287">
        <v>0</v>
      </c>
      <c r="F411" s="287">
        <v>0</v>
      </c>
      <c r="G411" s="287">
        <v>0</v>
      </c>
      <c r="H411" s="287">
        <v>0</v>
      </c>
      <c r="I411" s="287">
        <v>0</v>
      </c>
      <c r="J411" s="287">
        <v>0</v>
      </c>
      <c r="K411" s="287">
        <v>0</v>
      </c>
      <c r="L411" s="287">
        <v>0</v>
      </c>
      <c r="M411" s="287">
        <v>2952.83</v>
      </c>
      <c r="N411" s="287">
        <v>0</v>
      </c>
      <c r="O411" s="287">
        <v>0</v>
      </c>
      <c r="P411" s="287">
        <v>0</v>
      </c>
      <c r="Q411" s="287">
        <v>0</v>
      </c>
      <c r="R411" s="287">
        <v>0</v>
      </c>
      <c r="S411" s="287">
        <v>0</v>
      </c>
      <c r="T411" s="287">
        <v>0</v>
      </c>
      <c r="U411" s="287">
        <v>3492203.52</v>
      </c>
      <c r="V411" s="287">
        <v>0</v>
      </c>
      <c r="W411" s="287">
        <v>0</v>
      </c>
      <c r="X411" s="287">
        <v>0</v>
      </c>
      <c r="Y411" s="287">
        <v>0</v>
      </c>
      <c r="Z411" s="287">
        <v>2952.83</v>
      </c>
      <c r="AA411" s="287">
        <v>0</v>
      </c>
      <c r="AB411" s="287">
        <v>0</v>
      </c>
      <c r="AC411" s="287">
        <v>0</v>
      </c>
      <c r="AD411" s="287">
        <v>0</v>
      </c>
    </row>
    <row r="412" spans="1:30" x14ac:dyDescent="0.15">
      <c r="A412" s="287">
        <v>6475</v>
      </c>
      <c r="B412" s="287" t="s">
        <v>868</v>
      </c>
      <c r="C412" s="287">
        <v>352405.45</v>
      </c>
      <c r="D412" s="287">
        <v>0</v>
      </c>
      <c r="E412" s="287">
        <v>0</v>
      </c>
      <c r="F412" s="287">
        <v>0</v>
      </c>
      <c r="G412" s="287">
        <v>0</v>
      </c>
      <c r="H412" s="287">
        <v>0</v>
      </c>
      <c r="I412" s="287">
        <v>0</v>
      </c>
      <c r="J412" s="287">
        <v>0</v>
      </c>
      <c r="K412" s="287">
        <v>5680.55</v>
      </c>
      <c r="L412" s="287">
        <v>0</v>
      </c>
      <c r="M412" s="287">
        <v>0</v>
      </c>
      <c r="N412" s="287">
        <v>0</v>
      </c>
      <c r="O412" s="287">
        <v>0</v>
      </c>
      <c r="P412" s="287">
        <v>0</v>
      </c>
      <c r="Q412" s="287">
        <v>0</v>
      </c>
      <c r="R412" s="287">
        <v>0</v>
      </c>
      <c r="S412" s="287">
        <v>0</v>
      </c>
      <c r="T412" s="287">
        <v>0</v>
      </c>
      <c r="U412" s="287">
        <v>339066.23</v>
      </c>
      <c r="V412" s="287">
        <v>0</v>
      </c>
      <c r="W412" s="287">
        <v>0</v>
      </c>
      <c r="X412" s="287">
        <v>13339.220000000001</v>
      </c>
      <c r="Y412" s="287">
        <v>0</v>
      </c>
      <c r="Z412" s="287">
        <v>5680.55</v>
      </c>
      <c r="AA412" s="287">
        <v>0</v>
      </c>
      <c r="AB412" s="287">
        <v>0</v>
      </c>
      <c r="AC412" s="287">
        <v>0</v>
      </c>
      <c r="AD412" s="287">
        <v>0</v>
      </c>
    </row>
    <row r="413" spans="1:30" x14ac:dyDescent="0.15">
      <c r="A413" s="287">
        <v>6482</v>
      </c>
      <c r="B413" s="287" t="s">
        <v>869</v>
      </c>
      <c r="C413" s="287">
        <v>392574.87</v>
      </c>
      <c r="D413" s="287">
        <v>0</v>
      </c>
      <c r="E413" s="287">
        <v>0</v>
      </c>
      <c r="F413" s="287">
        <v>0</v>
      </c>
      <c r="G413" s="287">
        <v>0</v>
      </c>
      <c r="H413" s="287">
        <v>0</v>
      </c>
      <c r="I413" s="287">
        <v>0</v>
      </c>
      <c r="J413" s="287">
        <v>0</v>
      </c>
      <c r="K413" s="287">
        <v>0</v>
      </c>
      <c r="L413" s="287">
        <v>0</v>
      </c>
      <c r="M413" s="287">
        <v>0</v>
      </c>
      <c r="N413" s="287">
        <v>0</v>
      </c>
      <c r="O413" s="287">
        <v>0</v>
      </c>
      <c r="P413" s="287">
        <v>0</v>
      </c>
      <c r="Q413" s="287">
        <v>0</v>
      </c>
      <c r="R413" s="287">
        <v>0</v>
      </c>
      <c r="S413" s="287">
        <v>0</v>
      </c>
      <c r="T413" s="287">
        <v>0</v>
      </c>
      <c r="U413" s="287">
        <v>392574.87</v>
      </c>
      <c r="V413" s="287">
        <v>0</v>
      </c>
      <c r="W413" s="287">
        <v>0</v>
      </c>
      <c r="X413" s="287">
        <v>0</v>
      </c>
      <c r="Y413" s="287">
        <v>0</v>
      </c>
      <c r="Z413" s="287">
        <v>0</v>
      </c>
      <c r="AA413" s="287">
        <v>0</v>
      </c>
      <c r="AB413" s="287">
        <v>0</v>
      </c>
      <c r="AC413" s="287">
        <v>0</v>
      </c>
      <c r="AD413" s="287">
        <v>0</v>
      </c>
    </row>
    <row r="414" spans="1:30" x14ac:dyDescent="0.15">
      <c r="A414" s="287">
        <v>6545</v>
      </c>
      <c r="B414" s="287" t="s">
        <v>870</v>
      </c>
      <c r="C414" s="287">
        <v>1622193.89</v>
      </c>
      <c r="D414" s="287">
        <v>0</v>
      </c>
      <c r="E414" s="287">
        <v>0</v>
      </c>
      <c r="F414" s="287">
        <v>0</v>
      </c>
      <c r="G414" s="287">
        <v>0</v>
      </c>
      <c r="H414" s="287">
        <v>0</v>
      </c>
      <c r="I414" s="287">
        <v>0</v>
      </c>
      <c r="J414" s="287">
        <v>0</v>
      </c>
      <c r="K414" s="287">
        <v>0</v>
      </c>
      <c r="L414" s="287">
        <v>0</v>
      </c>
      <c r="M414" s="287">
        <v>0</v>
      </c>
      <c r="N414" s="287">
        <v>0</v>
      </c>
      <c r="O414" s="287">
        <v>0</v>
      </c>
      <c r="P414" s="287">
        <v>0</v>
      </c>
      <c r="Q414" s="287">
        <v>0</v>
      </c>
      <c r="R414" s="287">
        <v>0</v>
      </c>
      <c r="S414" s="287">
        <v>0</v>
      </c>
      <c r="T414" s="287">
        <v>0</v>
      </c>
      <c r="U414" s="287">
        <v>1622193.89</v>
      </c>
      <c r="V414" s="287">
        <v>0</v>
      </c>
      <c r="W414" s="287">
        <v>0</v>
      </c>
      <c r="X414" s="287">
        <v>0</v>
      </c>
      <c r="Y414" s="287">
        <v>0</v>
      </c>
      <c r="Z414" s="287">
        <v>0</v>
      </c>
      <c r="AA414" s="287">
        <v>0</v>
      </c>
      <c r="AB414" s="287">
        <v>0</v>
      </c>
      <c r="AC414" s="287">
        <v>0</v>
      </c>
      <c r="AD414" s="287">
        <v>0</v>
      </c>
    </row>
    <row r="415" spans="1:30" x14ac:dyDescent="0.15">
      <c r="A415" s="287">
        <v>6608</v>
      </c>
      <c r="B415" s="287" t="s">
        <v>871</v>
      </c>
      <c r="C415" s="287">
        <v>1295014.8</v>
      </c>
      <c r="D415" s="287">
        <v>0</v>
      </c>
      <c r="E415" s="287">
        <v>0</v>
      </c>
      <c r="F415" s="287">
        <v>40675</v>
      </c>
      <c r="G415" s="287">
        <v>0</v>
      </c>
      <c r="H415" s="287">
        <v>0</v>
      </c>
      <c r="I415" s="287">
        <v>0</v>
      </c>
      <c r="J415" s="287">
        <v>0</v>
      </c>
      <c r="K415" s="287">
        <v>0</v>
      </c>
      <c r="L415" s="287">
        <v>0</v>
      </c>
      <c r="M415" s="287">
        <v>0</v>
      </c>
      <c r="N415" s="287">
        <v>0</v>
      </c>
      <c r="O415" s="287">
        <v>0</v>
      </c>
      <c r="P415" s="287">
        <v>0</v>
      </c>
      <c r="Q415" s="287">
        <v>0</v>
      </c>
      <c r="R415" s="287">
        <v>0</v>
      </c>
      <c r="S415" s="287">
        <v>0</v>
      </c>
      <c r="T415" s="287">
        <v>0</v>
      </c>
      <c r="U415" s="287">
        <v>1294651.8</v>
      </c>
      <c r="V415" s="287">
        <v>41038</v>
      </c>
      <c r="W415" s="287">
        <v>0</v>
      </c>
      <c r="X415" s="287">
        <v>0</v>
      </c>
      <c r="Y415" s="287">
        <v>0</v>
      </c>
      <c r="Z415" s="287">
        <v>0</v>
      </c>
      <c r="AA415" s="287">
        <v>0</v>
      </c>
      <c r="AB415" s="287">
        <v>0</v>
      </c>
      <c r="AC415" s="287">
        <v>0</v>
      </c>
      <c r="AD415" s="287">
        <v>0</v>
      </c>
    </row>
    <row r="416" spans="1:30" x14ac:dyDescent="0.15">
      <c r="A416" s="287">
        <v>6615</v>
      </c>
      <c r="B416" s="287" t="s">
        <v>872</v>
      </c>
      <c r="C416" s="287">
        <v>685403.95000000007</v>
      </c>
      <c r="D416" s="287">
        <v>0</v>
      </c>
      <c r="E416" s="287">
        <v>0</v>
      </c>
      <c r="F416" s="287">
        <v>0</v>
      </c>
      <c r="G416" s="287">
        <v>0</v>
      </c>
      <c r="H416" s="287">
        <v>0</v>
      </c>
      <c r="I416" s="287">
        <v>0</v>
      </c>
      <c r="J416" s="287">
        <v>0</v>
      </c>
      <c r="K416" s="287">
        <v>0</v>
      </c>
      <c r="L416" s="287">
        <v>0</v>
      </c>
      <c r="M416" s="287">
        <v>0</v>
      </c>
      <c r="N416" s="287">
        <v>0</v>
      </c>
      <c r="O416" s="287">
        <v>1647.92</v>
      </c>
      <c r="P416" s="287">
        <v>0</v>
      </c>
      <c r="Q416" s="287">
        <v>0</v>
      </c>
      <c r="R416" s="287">
        <v>0</v>
      </c>
      <c r="S416" s="287">
        <v>0</v>
      </c>
      <c r="T416" s="287">
        <v>0</v>
      </c>
      <c r="U416" s="287">
        <v>348986.33</v>
      </c>
      <c r="V416" s="287">
        <v>313636.87</v>
      </c>
      <c r="W416" s="287">
        <v>0</v>
      </c>
      <c r="X416" s="287">
        <v>22780.75</v>
      </c>
      <c r="Y416" s="287">
        <v>0</v>
      </c>
      <c r="Z416" s="287">
        <v>0</v>
      </c>
      <c r="AA416" s="287">
        <v>1647.92</v>
      </c>
      <c r="AB416" s="287">
        <v>0</v>
      </c>
      <c r="AC416" s="287">
        <v>0</v>
      </c>
      <c r="AD416" s="287">
        <v>0</v>
      </c>
    </row>
    <row r="417" spans="1:30" x14ac:dyDescent="0.15">
      <c r="A417" s="287">
        <v>6678</v>
      </c>
      <c r="B417" s="287" t="s">
        <v>873</v>
      </c>
      <c r="C417" s="287">
        <v>1476218.39</v>
      </c>
      <c r="D417" s="287">
        <v>0</v>
      </c>
      <c r="E417" s="287">
        <v>0</v>
      </c>
      <c r="F417" s="287">
        <v>0</v>
      </c>
      <c r="G417" s="287">
        <v>0</v>
      </c>
      <c r="H417" s="287">
        <v>0</v>
      </c>
      <c r="I417" s="287">
        <v>0</v>
      </c>
      <c r="J417" s="287">
        <v>0</v>
      </c>
      <c r="K417" s="287">
        <v>0</v>
      </c>
      <c r="L417" s="287">
        <v>0</v>
      </c>
      <c r="M417" s="287">
        <v>0</v>
      </c>
      <c r="N417" s="287">
        <v>0</v>
      </c>
      <c r="O417" s="287">
        <v>0</v>
      </c>
      <c r="P417" s="287">
        <v>0</v>
      </c>
      <c r="Q417" s="287">
        <v>0</v>
      </c>
      <c r="R417" s="287">
        <v>0</v>
      </c>
      <c r="S417" s="287">
        <v>0</v>
      </c>
      <c r="T417" s="287">
        <v>0</v>
      </c>
      <c r="U417" s="287">
        <v>1476218.39</v>
      </c>
      <c r="V417" s="287">
        <v>0</v>
      </c>
      <c r="W417" s="287">
        <v>0</v>
      </c>
      <c r="X417" s="287">
        <v>0</v>
      </c>
      <c r="Y417" s="287">
        <v>0</v>
      </c>
      <c r="Z417" s="287">
        <v>0</v>
      </c>
      <c r="AA417" s="287">
        <v>0</v>
      </c>
      <c r="AB417" s="287">
        <v>0</v>
      </c>
      <c r="AC417" s="287">
        <v>0</v>
      </c>
      <c r="AD417" s="287">
        <v>0</v>
      </c>
    </row>
    <row r="418" spans="1:30" x14ac:dyDescent="0.15">
      <c r="A418" s="287">
        <v>469</v>
      </c>
      <c r="B418" s="287" t="s">
        <v>492</v>
      </c>
      <c r="C418" s="287">
        <v>707644.88</v>
      </c>
      <c r="D418" s="287">
        <v>0</v>
      </c>
      <c r="E418" s="287">
        <v>0</v>
      </c>
      <c r="F418" s="287">
        <v>0</v>
      </c>
      <c r="G418" s="287">
        <v>0</v>
      </c>
      <c r="H418" s="287">
        <v>0</v>
      </c>
      <c r="I418" s="287">
        <v>0</v>
      </c>
      <c r="J418" s="287">
        <v>0</v>
      </c>
      <c r="K418" s="287">
        <v>0</v>
      </c>
      <c r="L418" s="287">
        <v>0</v>
      </c>
      <c r="M418" s="287">
        <v>0</v>
      </c>
      <c r="N418" s="287">
        <v>0</v>
      </c>
      <c r="O418" s="287">
        <v>0</v>
      </c>
      <c r="P418" s="287">
        <v>0</v>
      </c>
      <c r="Q418" s="287">
        <v>0</v>
      </c>
      <c r="R418" s="287">
        <v>0</v>
      </c>
      <c r="S418" s="287">
        <v>0</v>
      </c>
      <c r="T418" s="287">
        <v>0</v>
      </c>
      <c r="U418" s="287">
        <v>691637.32000000007</v>
      </c>
      <c r="V418" s="287">
        <v>694.7</v>
      </c>
      <c r="W418" s="287">
        <v>0</v>
      </c>
      <c r="X418" s="287">
        <v>15312.86</v>
      </c>
      <c r="Y418" s="287">
        <v>0</v>
      </c>
      <c r="Z418" s="287">
        <v>0</v>
      </c>
      <c r="AA418" s="287">
        <v>0</v>
      </c>
      <c r="AB418" s="287">
        <v>0</v>
      </c>
      <c r="AC418" s="287">
        <v>0</v>
      </c>
      <c r="AD418" s="287">
        <v>0</v>
      </c>
    </row>
    <row r="419" spans="1:30" x14ac:dyDescent="0.15">
      <c r="A419" s="287">
        <v>6685</v>
      </c>
      <c r="B419" s="287" t="s">
        <v>874</v>
      </c>
      <c r="C419" s="287">
        <v>8290580.1500000004</v>
      </c>
      <c r="D419" s="287">
        <v>0</v>
      </c>
      <c r="E419" s="287">
        <v>0</v>
      </c>
      <c r="F419" s="287">
        <v>0</v>
      </c>
      <c r="G419" s="287">
        <v>0</v>
      </c>
      <c r="H419" s="287">
        <v>0</v>
      </c>
      <c r="I419" s="287">
        <v>0</v>
      </c>
      <c r="J419" s="287">
        <v>0</v>
      </c>
      <c r="K419" s="287">
        <v>40267.19</v>
      </c>
      <c r="L419" s="287">
        <v>0</v>
      </c>
      <c r="M419" s="287">
        <v>0</v>
      </c>
      <c r="N419" s="287">
        <v>0</v>
      </c>
      <c r="O419" s="287">
        <v>0</v>
      </c>
      <c r="P419" s="287">
        <v>0</v>
      </c>
      <c r="Q419" s="287">
        <v>0</v>
      </c>
      <c r="R419" s="287">
        <v>0</v>
      </c>
      <c r="S419" s="287">
        <v>0</v>
      </c>
      <c r="T419" s="287">
        <v>0</v>
      </c>
      <c r="U419" s="287">
        <v>6433772.9699999997</v>
      </c>
      <c r="V419" s="287">
        <v>1831807.18</v>
      </c>
      <c r="W419" s="287">
        <v>25000</v>
      </c>
      <c r="X419" s="287">
        <v>0</v>
      </c>
      <c r="Y419" s="287">
        <v>0</v>
      </c>
      <c r="Z419" s="287">
        <v>40267.19</v>
      </c>
      <c r="AA419" s="287">
        <v>0</v>
      </c>
      <c r="AB419" s="287">
        <v>0</v>
      </c>
      <c r="AC419" s="287">
        <v>0</v>
      </c>
      <c r="AD419" s="287">
        <v>0</v>
      </c>
    </row>
    <row r="420" spans="1:30" x14ac:dyDescent="0.15">
      <c r="A420" s="287">
        <v>6692</v>
      </c>
      <c r="B420" s="287" t="s">
        <v>875</v>
      </c>
      <c r="C420" s="287">
        <v>1708986.19</v>
      </c>
      <c r="D420" s="287">
        <v>0</v>
      </c>
      <c r="E420" s="287">
        <v>0</v>
      </c>
      <c r="F420" s="287">
        <v>0</v>
      </c>
      <c r="G420" s="287">
        <v>0</v>
      </c>
      <c r="H420" s="287">
        <v>0</v>
      </c>
      <c r="I420" s="287">
        <v>0</v>
      </c>
      <c r="J420" s="287">
        <v>0</v>
      </c>
      <c r="K420" s="287">
        <v>0</v>
      </c>
      <c r="L420" s="287">
        <v>0</v>
      </c>
      <c r="M420" s="287">
        <v>0</v>
      </c>
      <c r="N420" s="287">
        <v>0</v>
      </c>
      <c r="O420" s="287">
        <v>0</v>
      </c>
      <c r="P420" s="287">
        <v>0</v>
      </c>
      <c r="Q420" s="287">
        <v>0</v>
      </c>
      <c r="R420" s="287">
        <v>0</v>
      </c>
      <c r="S420" s="287">
        <v>0</v>
      </c>
      <c r="T420" s="287">
        <v>0</v>
      </c>
      <c r="U420" s="287">
        <v>1108986.19</v>
      </c>
      <c r="V420" s="287">
        <v>0</v>
      </c>
      <c r="W420" s="287">
        <v>600000</v>
      </c>
      <c r="X420" s="287">
        <v>0</v>
      </c>
      <c r="Y420" s="287">
        <v>0</v>
      </c>
      <c r="Z420" s="287">
        <v>0</v>
      </c>
      <c r="AA420" s="287">
        <v>0</v>
      </c>
      <c r="AB420" s="287">
        <v>0</v>
      </c>
      <c r="AC420" s="287">
        <v>0</v>
      </c>
      <c r="AD420" s="287">
        <v>0</v>
      </c>
    </row>
    <row r="421" spans="1:30" x14ac:dyDescent="0.15">
      <c r="A421" s="287">
        <v>6713</v>
      </c>
      <c r="B421" s="287" t="s">
        <v>876</v>
      </c>
      <c r="C421" s="287">
        <v>453476.01</v>
      </c>
      <c r="D421" s="287">
        <v>0</v>
      </c>
      <c r="E421" s="287">
        <v>0</v>
      </c>
      <c r="F421" s="287">
        <v>0</v>
      </c>
      <c r="G421" s="287">
        <v>0</v>
      </c>
      <c r="H421" s="287">
        <v>0</v>
      </c>
      <c r="I421" s="287">
        <v>0</v>
      </c>
      <c r="J421" s="287">
        <v>0</v>
      </c>
      <c r="K421" s="287">
        <v>0</v>
      </c>
      <c r="L421" s="287">
        <v>0</v>
      </c>
      <c r="M421" s="287">
        <v>0</v>
      </c>
      <c r="N421" s="287">
        <v>0</v>
      </c>
      <c r="O421" s="287">
        <v>0</v>
      </c>
      <c r="P421" s="287">
        <v>0</v>
      </c>
      <c r="Q421" s="287">
        <v>0</v>
      </c>
      <c r="R421" s="287">
        <v>0</v>
      </c>
      <c r="S421" s="287">
        <v>0</v>
      </c>
      <c r="T421" s="287">
        <v>0</v>
      </c>
      <c r="U421" s="287">
        <v>453476.01</v>
      </c>
      <c r="V421" s="287">
        <v>0</v>
      </c>
      <c r="W421" s="287">
        <v>0</v>
      </c>
      <c r="X421" s="287">
        <v>0</v>
      </c>
      <c r="Y421" s="287">
        <v>0</v>
      </c>
      <c r="Z421" s="287">
        <v>0</v>
      </c>
      <c r="AA421" s="287">
        <v>0</v>
      </c>
      <c r="AB421" s="287">
        <v>0</v>
      </c>
      <c r="AC421" s="287">
        <v>0</v>
      </c>
      <c r="AD421" s="287">
        <v>0</v>
      </c>
    </row>
    <row r="422" spans="1:30" x14ac:dyDescent="0.15">
      <c r="A422" s="287">
        <v>6720</v>
      </c>
      <c r="B422" s="287" t="s">
        <v>877</v>
      </c>
      <c r="C422" s="287">
        <v>787768.32000000007</v>
      </c>
      <c r="D422" s="287">
        <v>0</v>
      </c>
      <c r="E422" s="287">
        <v>0</v>
      </c>
      <c r="F422" s="287">
        <v>0</v>
      </c>
      <c r="G422" s="287">
        <v>0</v>
      </c>
      <c r="H422" s="287">
        <v>0</v>
      </c>
      <c r="I422" s="287">
        <v>0</v>
      </c>
      <c r="J422" s="287">
        <v>0</v>
      </c>
      <c r="K422" s="287">
        <v>0</v>
      </c>
      <c r="L422" s="287">
        <v>0</v>
      </c>
      <c r="M422" s="287">
        <v>0</v>
      </c>
      <c r="N422" s="287">
        <v>0</v>
      </c>
      <c r="O422" s="287">
        <v>1.56</v>
      </c>
      <c r="P422" s="287">
        <v>0</v>
      </c>
      <c r="Q422" s="287">
        <v>0</v>
      </c>
      <c r="R422" s="287">
        <v>0</v>
      </c>
      <c r="S422" s="287">
        <v>0</v>
      </c>
      <c r="T422" s="287">
        <v>0</v>
      </c>
      <c r="U422" s="287">
        <v>761582.62</v>
      </c>
      <c r="V422" s="287">
        <v>26185.7</v>
      </c>
      <c r="W422" s="287">
        <v>0</v>
      </c>
      <c r="X422" s="287">
        <v>0</v>
      </c>
      <c r="Y422" s="287">
        <v>0</v>
      </c>
      <c r="Z422" s="287">
        <v>0</v>
      </c>
      <c r="AA422" s="287">
        <v>1.56</v>
      </c>
      <c r="AB422" s="287">
        <v>0</v>
      </c>
      <c r="AC422" s="287">
        <v>0</v>
      </c>
      <c r="AD422" s="287">
        <v>0</v>
      </c>
    </row>
    <row r="423" spans="1:30" x14ac:dyDescent="0.15">
      <c r="A423" s="287">
        <v>6734</v>
      </c>
      <c r="B423" s="287" t="s">
        <v>878</v>
      </c>
      <c r="C423" s="287">
        <v>768070.74</v>
      </c>
      <c r="D423" s="287">
        <v>0</v>
      </c>
      <c r="E423" s="287">
        <v>0</v>
      </c>
      <c r="F423" s="287">
        <v>0</v>
      </c>
      <c r="G423" s="287">
        <v>0</v>
      </c>
      <c r="H423" s="287">
        <v>0</v>
      </c>
      <c r="I423" s="287">
        <v>0</v>
      </c>
      <c r="J423" s="287">
        <v>0</v>
      </c>
      <c r="K423" s="287">
        <v>0</v>
      </c>
      <c r="L423" s="287">
        <v>0</v>
      </c>
      <c r="M423" s="287">
        <v>0</v>
      </c>
      <c r="N423" s="287">
        <v>0</v>
      </c>
      <c r="O423" s="287">
        <v>0</v>
      </c>
      <c r="P423" s="287">
        <v>0</v>
      </c>
      <c r="Q423" s="287">
        <v>0</v>
      </c>
      <c r="R423" s="287">
        <v>0</v>
      </c>
      <c r="S423" s="287">
        <v>0</v>
      </c>
      <c r="T423" s="287">
        <v>0</v>
      </c>
      <c r="U423" s="287">
        <v>768070.74</v>
      </c>
      <c r="V423" s="287">
        <v>0</v>
      </c>
      <c r="W423" s="287">
        <v>0</v>
      </c>
      <c r="X423" s="287">
        <v>0</v>
      </c>
      <c r="Y423" s="287">
        <v>0</v>
      </c>
      <c r="Z423" s="287">
        <v>0</v>
      </c>
      <c r="AA423" s="287">
        <v>0</v>
      </c>
      <c r="AB423" s="287">
        <v>0</v>
      </c>
      <c r="AC423" s="287">
        <v>0</v>
      </c>
      <c r="AD423" s="287">
        <v>0</v>
      </c>
    </row>
    <row r="424" spans="1:30" x14ac:dyDescent="0.15">
      <c r="A424" s="287">
        <v>6748</v>
      </c>
      <c r="B424" s="287" t="s">
        <v>879</v>
      </c>
      <c r="C424" s="287">
        <v>381869.43</v>
      </c>
      <c r="D424" s="287">
        <v>0</v>
      </c>
      <c r="E424" s="287">
        <v>0</v>
      </c>
      <c r="F424" s="287">
        <v>0</v>
      </c>
      <c r="G424" s="287">
        <v>0</v>
      </c>
      <c r="H424" s="287">
        <v>0</v>
      </c>
      <c r="I424" s="287">
        <v>0</v>
      </c>
      <c r="J424" s="287">
        <v>0</v>
      </c>
      <c r="K424" s="287">
        <v>0</v>
      </c>
      <c r="L424" s="287">
        <v>0</v>
      </c>
      <c r="M424" s="287">
        <v>0</v>
      </c>
      <c r="N424" s="287">
        <v>0</v>
      </c>
      <c r="O424" s="287">
        <v>0</v>
      </c>
      <c r="P424" s="287">
        <v>0</v>
      </c>
      <c r="Q424" s="287">
        <v>0</v>
      </c>
      <c r="R424" s="287">
        <v>0</v>
      </c>
      <c r="S424" s="287">
        <v>0</v>
      </c>
      <c r="T424" s="287">
        <v>0</v>
      </c>
      <c r="U424" s="287">
        <v>380301.43</v>
      </c>
      <c r="V424" s="287">
        <v>0</v>
      </c>
      <c r="W424" s="287">
        <v>0</v>
      </c>
      <c r="X424" s="287">
        <v>1568</v>
      </c>
      <c r="Y424" s="287">
        <v>0</v>
      </c>
      <c r="Z424" s="287">
        <v>0</v>
      </c>
      <c r="AA424" s="287">
        <v>0</v>
      </c>
      <c r="AB424" s="287">
        <v>0</v>
      </c>
      <c r="AC424" s="287">
        <v>0</v>
      </c>
      <c r="AD424" s="287">
        <v>0</v>
      </c>
    </row>
    <row r="425" spans="1:30" x14ac:dyDescent="0.15">
      <c r="A425" s="287"/>
      <c r="B425" s="287"/>
      <c r="C425" s="287"/>
      <c r="D425" s="287"/>
      <c r="E425" s="287"/>
      <c r="F425" s="287"/>
      <c r="G425" s="287"/>
      <c r="H425" s="287"/>
      <c r="I425" s="287"/>
      <c r="J425" s="287"/>
      <c r="K425" s="287"/>
      <c r="L425" s="287"/>
      <c r="M425" s="287"/>
      <c r="N425" s="287"/>
      <c r="O425" s="287"/>
      <c r="P425" s="287"/>
      <c r="Q425" s="287"/>
      <c r="R425" s="287"/>
      <c r="S425" s="287"/>
      <c r="T425" s="287"/>
      <c r="U425" s="287"/>
      <c r="V425" s="287"/>
      <c r="W425" s="287"/>
      <c r="X425" s="287"/>
      <c r="Y425" s="287"/>
      <c r="Z425" s="287"/>
      <c r="AA425" s="287"/>
      <c r="AB425" s="287"/>
      <c r="AC425" s="287"/>
    </row>
    <row r="426" spans="1:30" x14ac:dyDescent="0.15">
      <c r="A426" s="287"/>
      <c r="B426" s="287"/>
      <c r="C426" s="287"/>
      <c r="D426" s="287"/>
      <c r="E426" s="287"/>
      <c r="F426" s="287"/>
      <c r="G426" s="287"/>
      <c r="H426" s="287"/>
      <c r="I426" s="287"/>
      <c r="J426" s="287"/>
      <c r="K426" s="287"/>
      <c r="L426" s="287"/>
      <c r="M426" s="287"/>
      <c r="N426" s="287"/>
      <c r="O426" s="287"/>
      <c r="P426" s="287"/>
      <c r="Q426" s="287"/>
      <c r="R426" s="287"/>
      <c r="S426" s="287"/>
      <c r="T426" s="287"/>
      <c r="U426" s="287"/>
      <c r="V426" s="287"/>
      <c r="W426" s="287"/>
      <c r="X426" s="287"/>
      <c r="Y426" s="287"/>
      <c r="Z426" s="287"/>
      <c r="AA426" s="287"/>
      <c r="AB426" s="287"/>
      <c r="AC426" s="287"/>
    </row>
    <row r="432" spans="1:30" x14ac:dyDescent="0.15">
      <c r="C432" s="287" t="s">
        <v>428</v>
      </c>
      <c r="D432" s="287" t="s">
        <v>429</v>
      </c>
      <c r="E432" s="287" t="s">
        <v>452</v>
      </c>
      <c r="F432" s="287" t="s">
        <v>430</v>
      </c>
      <c r="G432" s="287" t="s">
        <v>431</v>
      </c>
      <c r="H432" s="287" t="s">
        <v>432</v>
      </c>
      <c r="I432" s="287" t="s">
        <v>433</v>
      </c>
      <c r="J432" s="287" t="s">
        <v>434</v>
      </c>
      <c r="K432" s="287" t="s">
        <v>453</v>
      </c>
      <c r="L432" s="287" t="s">
        <v>435</v>
      </c>
      <c r="M432" s="287" t="s">
        <v>436</v>
      </c>
      <c r="N432" s="287" t="s">
        <v>437</v>
      </c>
      <c r="O432" s="287" t="s">
        <v>438</v>
      </c>
      <c r="P432" s="287" t="s">
        <v>439</v>
      </c>
      <c r="Q432" s="287" t="s">
        <v>440</v>
      </c>
      <c r="R432" s="287" t="s">
        <v>441</v>
      </c>
      <c r="S432" s="287" t="s">
        <v>442</v>
      </c>
      <c r="T432" s="287" t="s">
        <v>454</v>
      </c>
      <c r="U432" s="287" t="s">
        <v>376</v>
      </c>
      <c r="V432" s="287" t="s">
        <v>443</v>
      </c>
      <c r="W432" s="287" t="s">
        <v>455</v>
      </c>
      <c r="X432" s="287" t="s">
        <v>444</v>
      </c>
      <c r="Y432" s="287" t="s">
        <v>445</v>
      </c>
      <c r="Z432" s="287" t="s">
        <v>446</v>
      </c>
      <c r="AA432" s="287" t="s">
        <v>447</v>
      </c>
      <c r="AB432" s="287" t="s">
        <v>448</v>
      </c>
      <c r="AC432" s="287" t="s">
        <v>449</v>
      </c>
      <c r="AD432" s="287" t="s">
        <v>457</v>
      </c>
    </row>
    <row r="434" spans="3:30" x14ac:dyDescent="0.15">
      <c r="C434" s="290">
        <f>IF(C1=C432,0,1)</f>
        <v>0</v>
      </c>
      <c r="D434" s="290">
        <f t="shared" ref="D434:AD434" si="0">IF(D1=D432,0,1)</f>
        <v>0</v>
      </c>
      <c r="E434" s="290">
        <f t="shared" si="0"/>
        <v>0</v>
      </c>
      <c r="F434" s="290">
        <f t="shared" si="0"/>
        <v>0</v>
      </c>
      <c r="G434" s="290">
        <f t="shared" si="0"/>
        <v>0</v>
      </c>
      <c r="H434" s="290">
        <f t="shared" si="0"/>
        <v>0</v>
      </c>
      <c r="I434" s="290">
        <f t="shared" si="0"/>
        <v>0</v>
      </c>
      <c r="J434" s="290">
        <f t="shared" si="0"/>
        <v>0</v>
      </c>
      <c r="K434" s="290">
        <f t="shared" si="0"/>
        <v>0</v>
      </c>
      <c r="L434" s="290">
        <f t="shared" si="0"/>
        <v>0</v>
      </c>
      <c r="M434" s="290">
        <f t="shared" si="0"/>
        <v>0</v>
      </c>
      <c r="N434" s="290">
        <f t="shared" si="0"/>
        <v>0</v>
      </c>
      <c r="O434" s="290">
        <f t="shared" si="0"/>
        <v>0</v>
      </c>
      <c r="P434" s="290">
        <f t="shared" si="0"/>
        <v>0</v>
      </c>
      <c r="Q434" s="290">
        <f t="shared" si="0"/>
        <v>0</v>
      </c>
      <c r="R434" s="290">
        <f t="shared" si="0"/>
        <v>0</v>
      </c>
      <c r="S434" s="290">
        <f t="shared" si="0"/>
        <v>0</v>
      </c>
      <c r="T434" s="290">
        <f t="shared" si="0"/>
        <v>0</v>
      </c>
      <c r="U434" s="290">
        <f t="shared" si="0"/>
        <v>0</v>
      </c>
      <c r="V434" s="290">
        <f t="shared" si="0"/>
        <v>0</v>
      </c>
      <c r="W434" s="290">
        <f t="shared" si="0"/>
        <v>0</v>
      </c>
      <c r="X434" s="290">
        <f t="shared" si="0"/>
        <v>0</v>
      </c>
      <c r="Y434" s="290">
        <f t="shared" si="0"/>
        <v>0</v>
      </c>
      <c r="Z434" s="290">
        <f t="shared" si="0"/>
        <v>0</v>
      </c>
      <c r="AA434" s="290">
        <f t="shared" si="0"/>
        <v>0</v>
      </c>
      <c r="AB434" s="290">
        <f t="shared" si="0"/>
        <v>0</v>
      </c>
      <c r="AC434" s="290">
        <f t="shared" si="0"/>
        <v>0</v>
      </c>
      <c r="AD434" s="290">
        <f t="shared" si="0"/>
        <v>0</v>
      </c>
    </row>
    <row r="436" spans="3:30" x14ac:dyDescent="0.15">
      <c r="C436" s="290">
        <f>SUM(C434:AD434)</f>
        <v>0</v>
      </c>
    </row>
  </sheetData>
  <sortState ref="A3:AD424">
    <sortCondition ref="B3:B42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2.75" x14ac:dyDescent="0.2"/>
  <cols>
    <col min="4" max="4" width="10.28515625" customWidth="1"/>
    <col min="5" max="5" width="10.42578125" customWidth="1"/>
    <col min="6" max="6" width="10.140625" customWidth="1"/>
    <col min="8" max="8" width="11.42578125" customWidth="1"/>
  </cols>
  <sheetData/>
  <sheetProtection selectLockedCells="1" selectUnlockedCells="1"/>
  <phoneticPr fontId="10" type="noConversion"/>
  <pageMargins left="0.79" right="0.75" top="1" bottom="0.67" header="0.5" footer="0.5"/>
  <pageSetup orientation="portrait" r:id="rId1"/>
  <headerFooter alignWithMargins="0"/>
  <drawing r:id="rId2"/>
  <legacyDrawing r:id="rId3"/>
  <oleObjects>
    <mc:AlternateContent xmlns:mc="http://schemas.openxmlformats.org/markup-compatibility/2006">
      <mc:Choice Requires="x14">
        <oleObject progId="Word.Document.8" shapeId="1028" r:id="rId4">
          <objectPr defaultSize="0" r:id="rId5">
            <anchor moveWithCells="1">
              <from>
                <xdr:col>0</xdr:col>
                <xdr:colOff>0</xdr:colOff>
                <xdr:row>54</xdr:row>
                <xdr:rowOff>9525</xdr:rowOff>
              </from>
              <to>
                <xdr:col>8</xdr:col>
                <xdr:colOff>228600</xdr:colOff>
                <xdr:row>97</xdr:row>
                <xdr:rowOff>57150</xdr:rowOff>
              </to>
            </anchor>
          </objectPr>
        </oleObject>
      </mc:Choice>
      <mc:Fallback>
        <oleObject progId="Word.Document.8" shapeId="102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3"/>
  <sheetViews>
    <sheetView workbookViewId="0">
      <selection activeCell="K21" sqref="K21"/>
    </sheetView>
  </sheetViews>
  <sheetFormatPr defaultRowHeight="12.75" x14ac:dyDescent="0.2"/>
  <cols>
    <col min="1" max="16384" width="9.140625" style="167"/>
  </cols>
  <sheetData>
    <row r="53" ht="15" customHeight="1" x14ac:dyDescent="0.2"/>
  </sheetData>
  <sheetProtection selectLockedCells="1" selectUnlockedCells="1"/>
  <phoneticPr fontId="10" type="noConversion"/>
  <pageMargins left="1" right="0.56999999999999995" top="0.75" bottom="0.25" header="0" footer="0"/>
  <pageSetup scale="98" fitToHeight="2" orientation="portrait" r:id="rId1"/>
  <headerFooter alignWithMargins="0"/>
  <drawing r:id="rId2"/>
  <legacyDrawing r:id="rId3"/>
  <oleObjects>
    <mc:AlternateContent xmlns:mc="http://schemas.openxmlformats.org/markup-compatibility/2006">
      <mc:Choice Requires="x14">
        <oleObject progId="Word.Document.8" shapeId="2049" r:id="rId4">
          <objectPr defaultSize="0" r:id="rId5">
            <anchor moveWithCells="1">
              <from>
                <xdr:col>0</xdr:col>
                <xdr:colOff>0</xdr:colOff>
                <xdr:row>0</xdr:row>
                <xdr:rowOff>0</xdr:rowOff>
              </from>
              <to>
                <xdr:col>9</xdr:col>
                <xdr:colOff>381000</xdr:colOff>
                <xdr:row>56</xdr:row>
                <xdr:rowOff>38100</xdr:rowOff>
              </to>
            </anchor>
          </objectPr>
        </oleObject>
      </mc:Choice>
      <mc:Fallback>
        <oleObject progId="Word.Document.8" shapeId="204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0"/>
  <sheetViews>
    <sheetView workbookViewId="0">
      <selection activeCell="M42" sqref="M42"/>
    </sheetView>
  </sheetViews>
  <sheetFormatPr defaultRowHeight="12.75" x14ac:dyDescent="0.2"/>
  <cols>
    <col min="1" max="1" width="26.85546875" style="167" customWidth="1"/>
    <col min="2" max="2" width="12.28515625" style="167" customWidth="1"/>
    <col min="3" max="10" width="10.7109375" style="167" customWidth="1"/>
    <col min="11" max="16384" width="9.140625" style="167"/>
  </cols>
  <sheetData>
    <row r="1" spans="1:10" x14ac:dyDescent="0.2">
      <c r="A1" s="197" t="s">
        <v>882</v>
      </c>
      <c r="B1" s="174"/>
      <c r="C1" s="174"/>
      <c r="D1" s="174"/>
      <c r="E1" s="174"/>
      <c r="F1" s="174"/>
      <c r="G1" s="174"/>
      <c r="H1" s="174"/>
      <c r="I1" s="174"/>
      <c r="J1" s="174"/>
    </row>
    <row r="2" spans="1:10" x14ac:dyDescent="0.2">
      <c r="A2" s="174"/>
      <c r="B2" s="174"/>
      <c r="C2" s="174"/>
      <c r="D2" s="174"/>
      <c r="E2" s="174"/>
      <c r="F2" s="174"/>
      <c r="G2" s="174"/>
      <c r="H2" s="174"/>
      <c r="I2" s="174"/>
      <c r="J2" s="174"/>
    </row>
    <row r="3" spans="1:10" x14ac:dyDescent="0.2">
      <c r="A3" s="355" t="s">
        <v>211</v>
      </c>
      <c r="B3" s="355"/>
      <c r="C3" s="355"/>
      <c r="D3" s="355"/>
      <c r="E3" s="355"/>
      <c r="F3" s="355"/>
      <c r="G3" s="355"/>
      <c r="H3" s="355"/>
      <c r="I3" s="355"/>
      <c r="J3" s="355"/>
    </row>
    <row r="4" spans="1:10" x14ac:dyDescent="0.2">
      <c r="A4" s="355"/>
      <c r="B4" s="355"/>
      <c r="C4" s="355"/>
      <c r="D4" s="355"/>
      <c r="E4" s="355"/>
      <c r="F4" s="355"/>
      <c r="G4" s="355"/>
      <c r="H4" s="355"/>
      <c r="I4" s="355"/>
      <c r="J4" s="355"/>
    </row>
    <row r="5" spans="1:10" x14ac:dyDescent="0.2">
      <c r="A5" s="175"/>
      <c r="B5" s="175"/>
      <c r="C5" s="175"/>
      <c r="D5" s="175"/>
      <c r="E5" s="175"/>
      <c r="F5" s="175"/>
      <c r="G5" s="175"/>
      <c r="H5" s="175"/>
      <c r="I5" s="175"/>
      <c r="J5" s="175"/>
    </row>
    <row r="6" spans="1:10" x14ac:dyDescent="0.2">
      <c r="A6" s="356" t="s">
        <v>219</v>
      </c>
      <c r="B6" s="356"/>
      <c r="C6" s="356"/>
      <c r="D6" s="356"/>
      <c r="E6" s="356"/>
      <c r="F6" s="356"/>
      <c r="G6" s="356"/>
      <c r="H6" s="356"/>
      <c r="I6" s="356"/>
      <c r="J6" s="356"/>
    </row>
    <row r="7" spans="1:10" ht="13.5" thickBot="1" x14ac:dyDescent="0.25">
      <c r="A7" s="173"/>
      <c r="B7" s="173"/>
      <c r="C7" s="173"/>
      <c r="D7" s="173"/>
      <c r="E7" s="173"/>
      <c r="F7" s="173"/>
      <c r="G7" s="173"/>
      <c r="H7" s="173"/>
      <c r="I7" s="173"/>
      <c r="J7" s="173"/>
    </row>
    <row r="8" spans="1:10" s="177" customFormat="1" ht="12.75" customHeight="1" thickBot="1" x14ac:dyDescent="0.25">
      <c r="A8" s="176" t="s">
        <v>212</v>
      </c>
      <c r="B8" s="349" t="s">
        <v>883</v>
      </c>
      <c r="C8" s="350"/>
      <c r="D8" s="351"/>
      <c r="E8" s="349" t="s">
        <v>884</v>
      </c>
      <c r="F8" s="350"/>
      <c r="G8" s="351"/>
      <c r="H8" s="352" t="s">
        <v>885</v>
      </c>
      <c r="I8" s="353"/>
      <c r="J8" s="354"/>
    </row>
    <row r="9" spans="1:10" ht="78.75" x14ac:dyDescent="0.2">
      <c r="A9" s="178" t="s">
        <v>159</v>
      </c>
      <c r="B9" s="179" t="s">
        <v>892</v>
      </c>
      <c r="C9" s="179" t="s">
        <v>893</v>
      </c>
      <c r="D9" s="179" t="s">
        <v>894</v>
      </c>
      <c r="E9" s="179" t="s">
        <v>895</v>
      </c>
      <c r="F9" s="179" t="s">
        <v>896</v>
      </c>
      <c r="G9" s="179" t="s">
        <v>897</v>
      </c>
      <c r="H9" s="179" t="s">
        <v>898</v>
      </c>
      <c r="I9" s="179" t="s">
        <v>899</v>
      </c>
      <c r="J9" s="180" t="s">
        <v>900</v>
      </c>
    </row>
    <row r="10" spans="1:10" s="177" customFormat="1" x14ac:dyDescent="0.2">
      <c r="A10" s="181"/>
      <c r="B10" s="182"/>
      <c r="C10" s="182"/>
      <c r="D10" s="182"/>
      <c r="E10" s="183"/>
      <c r="F10" s="183"/>
      <c r="G10" s="183"/>
      <c r="H10" s="184"/>
      <c r="I10" s="185"/>
      <c r="J10" s="186"/>
    </row>
    <row r="11" spans="1:10" s="285" customFormat="1" ht="12.75" customHeight="1" x14ac:dyDescent="0.2">
      <c r="A11" s="244" t="s">
        <v>160</v>
      </c>
      <c r="B11" s="284" t="str">
        <f>INDEX(Transfers!S$2:S$426,Data!$A$1)</f>
        <v>15-16 Annual</v>
      </c>
      <c r="C11" s="299" t="str">
        <f>INDEX(Transfers!Z$2:Z$426,Data!$A$1)</f>
        <v>15-16 Annual</v>
      </c>
      <c r="D11" s="284" t="str">
        <f>INDEX(Transfers!AA$2:AA$426,Data!$A$1)</f>
        <v>15-16 Annual</v>
      </c>
      <c r="E11" s="279">
        <v>0</v>
      </c>
      <c r="F11" s="280">
        <v>0</v>
      </c>
      <c r="G11" s="279">
        <v>0</v>
      </c>
      <c r="H11" s="279">
        <v>0</v>
      </c>
      <c r="I11" s="280">
        <v>0</v>
      </c>
      <c r="J11" s="281">
        <v>0</v>
      </c>
    </row>
    <row r="12" spans="1:10" s="285" customFormat="1" ht="12.75" customHeight="1" x14ac:dyDescent="0.2">
      <c r="A12" s="244" t="s">
        <v>450</v>
      </c>
      <c r="B12" s="284" t="str">
        <f>INDEX(Transfers!T$2:T$426,Data!$A$1)</f>
        <v>15-16 Annual</v>
      </c>
      <c r="C12" s="282" t="s">
        <v>164</v>
      </c>
      <c r="D12" s="282" t="s">
        <v>164</v>
      </c>
      <c r="E12" s="279">
        <v>0</v>
      </c>
      <c r="F12" s="282" t="s">
        <v>164</v>
      </c>
      <c r="G12" s="282" t="s">
        <v>164</v>
      </c>
      <c r="H12" s="279">
        <v>0</v>
      </c>
      <c r="I12" s="282" t="s">
        <v>164</v>
      </c>
      <c r="J12" s="283" t="s">
        <v>164</v>
      </c>
    </row>
    <row r="13" spans="1:10" s="285" customFormat="1" ht="12.75" customHeight="1" x14ac:dyDescent="0.2">
      <c r="A13" s="244" t="s">
        <v>451</v>
      </c>
      <c r="B13" s="284" t="str">
        <f>INDEX(Transfers!U$2:U$426,Data!$A$1)</f>
        <v>15-16 Annual</v>
      </c>
      <c r="C13" s="282" t="s">
        <v>164</v>
      </c>
      <c r="D13" s="282" t="s">
        <v>164</v>
      </c>
      <c r="E13" s="279">
        <v>0</v>
      </c>
      <c r="F13" s="282" t="s">
        <v>164</v>
      </c>
      <c r="G13" s="282" t="s">
        <v>164</v>
      </c>
      <c r="H13" s="279">
        <v>0</v>
      </c>
      <c r="I13" s="282" t="s">
        <v>164</v>
      </c>
      <c r="J13" s="283" t="s">
        <v>164</v>
      </c>
    </row>
    <row r="14" spans="1:10" s="285" customFormat="1" ht="12.75" customHeight="1" x14ac:dyDescent="0.2">
      <c r="A14" s="244" t="s">
        <v>213</v>
      </c>
      <c r="B14" s="284" t="str">
        <f>INDEX(Transfers!V$2:V$426,Data!$A$1)</f>
        <v>15-16 Annual</v>
      </c>
      <c r="C14" s="282" t="s">
        <v>164</v>
      </c>
      <c r="D14" s="284" t="str">
        <f>INDEX(Transfers!AB$2:AB$426,Data!$A$1)</f>
        <v>15-16 Annual</v>
      </c>
      <c r="E14" s="279">
        <v>0</v>
      </c>
      <c r="F14" s="282" t="s">
        <v>164</v>
      </c>
      <c r="G14" s="279">
        <v>0</v>
      </c>
      <c r="H14" s="279">
        <v>0</v>
      </c>
      <c r="I14" s="282" t="s">
        <v>164</v>
      </c>
      <c r="J14" s="281">
        <v>0</v>
      </c>
    </row>
    <row r="15" spans="1:10" s="285" customFormat="1" ht="12.75" customHeight="1" x14ac:dyDescent="0.2">
      <c r="A15" s="244" t="s">
        <v>258</v>
      </c>
      <c r="B15" s="284" t="str">
        <f>INDEX(Transfers!W$2:W$426,Data!$A$1)</f>
        <v>15-16 Annual</v>
      </c>
      <c r="C15" s="282" t="s">
        <v>164</v>
      </c>
      <c r="D15" s="284" t="str">
        <f>INDEX(Transfers!AC$2:AC$426,Data!$A$1)</f>
        <v>15-16 Annual</v>
      </c>
      <c r="E15" s="243">
        <v>0</v>
      </c>
      <c r="F15" s="282" t="s">
        <v>164</v>
      </c>
      <c r="G15" s="282" t="s">
        <v>164</v>
      </c>
      <c r="H15" s="243">
        <v>0</v>
      </c>
      <c r="I15" s="282" t="s">
        <v>164</v>
      </c>
      <c r="J15" s="283" t="s">
        <v>164</v>
      </c>
    </row>
    <row r="16" spans="1:10" s="285" customFormat="1" ht="12.75" customHeight="1" x14ac:dyDescent="0.2">
      <c r="A16" s="244" t="s">
        <v>161</v>
      </c>
      <c r="B16" s="284" t="str">
        <f>INDEX(Transfers!X$2:X$426,Data!$A$1)</f>
        <v>15-16 Annual</v>
      </c>
      <c r="C16" s="282" t="s">
        <v>164</v>
      </c>
      <c r="D16" s="282" t="s">
        <v>164</v>
      </c>
      <c r="E16" s="279">
        <v>0</v>
      </c>
      <c r="F16" s="282" t="s">
        <v>164</v>
      </c>
      <c r="G16" s="282" t="s">
        <v>164</v>
      </c>
      <c r="H16" s="279">
        <v>0</v>
      </c>
      <c r="I16" s="282" t="s">
        <v>164</v>
      </c>
      <c r="J16" s="283" t="s">
        <v>164</v>
      </c>
    </row>
    <row r="17" spans="1:10" s="285" customFormat="1" ht="12.75" customHeight="1" x14ac:dyDescent="0.2">
      <c r="A17" s="244" t="s">
        <v>214</v>
      </c>
      <c r="B17" s="282" t="s">
        <v>164</v>
      </c>
      <c r="C17" s="282" t="s">
        <v>164</v>
      </c>
      <c r="D17" s="282" t="s">
        <v>164</v>
      </c>
      <c r="E17" s="282" t="s">
        <v>164</v>
      </c>
      <c r="F17" s="282" t="s">
        <v>164</v>
      </c>
      <c r="G17" s="282" t="s">
        <v>164</v>
      </c>
      <c r="H17" s="282" t="s">
        <v>164</v>
      </c>
      <c r="I17" s="282" t="s">
        <v>164</v>
      </c>
      <c r="J17" s="283" t="s">
        <v>164</v>
      </c>
    </row>
    <row r="18" spans="1:10" s="285" customFormat="1" ht="12.75" customHeight="1" x14ac:dyDescent="0.2">
      <c r="A18" s="244" t="s">
        <v>215</v>
      </c>
      <c r="B18" s="282" t="s">
        <v>164</v>
      </c>
      <c r="C18" s="282" t="s">
        <v>164</v>
      </c>
      <c r="D18" s="282" t="s">
        <v>164</v>
      </c>
      <c r="E18" s="282" t="s">
        <v>164</v>
      </c>
      <c r="F18" s="282" t="s">
        <v>164</v>
      </c>
      <c r="G18" s="282" t="s">
        <v>164</v>
      </c>
      <c r="H18" s="282" t="s">
        <v>164</v>
      </c>
      <c r="I18" s="282" t="s">
        <v>164</v>
      </c>
      <c r="J18" s="283" t="s">
        <v>164</v>
      </c>
    </row>
    <row r="19" spans="1:10" s="285" customFormat="1" ht="12.75" customHeight="1" x14ac:dyDescent="0.2">
      <c r="A19" s="244" t="s">
        <v>162</v>
      </c>
      <c r="B19" s="282" t="s">
        <v>164</v>
      </c>
      <c r="C19" s="282" t="s">
        <v>164</v>
      </c>
      <c r="D19" s="282" t="s">
        <v>164</v>
      </c>
      <c r="E19" s="282" t="s">
        <v>164</v>
      </c>
      <c r="F19" s="282" t="s">
        <v>164</v>
      </c>
      <c r="G19" s="282" t="s">
        <v>164</v>
      </c>
      <c r="H19" s="282" t="s">
        <v>164</v>
      </c>
      <c r="I19" s="282" t="s">
        <v>164</v>
      </c>
      <c r="J19" s="283" t="s">
        <v>164</v>
      </c>
    </row>
    <row r="20" spans="1:10" s="286" customFormat="1" ht="12.75" customHeight="1" x14ac:dyDescent="0.2">
      <c r="A20" s="244" t="s">
        <v>216</v>
      </c>
      <c r="B20" s="284" t="str">
        <f>INDEX(Transfers!Y$2:Y$426,Data!$A$1)</f>
        <v>15-16 Annual</v>
      </c>
      <c r="C20" s="282" t="s">
        <v>164</v>
      </c>
      <c r="D20" s="282" t="s">
        <v>164</v>
      </c>
      <c r="E20" s="279">
        <v>0</v>
      </c>
      <c r="F20" s="282" t="s">
        <v>164</v>
      </c>
      <c r="G20" s="282" t="s">
        <v>164</v>
      </c>
      <c r="H20" s="279">
        <v>0</v>
      </c>
      <c r="I20" s="282" t="s">
        <v>164</v>
      </c>
      <c r="J20" s="283" t="s">
        <v>164</v>
      </c>
    </row>
    <row r="21" spans="1:10" ht="13.5" thickBot="1" x14ac:dyDescent="0.25">
      <c r="A21" s="188"/>
      <c r="B21" s="189"/>
      <c r="C21" s="189"/>
      <c r="D21" s="189"/>
      <c r="E21" s="189"/>
      <c r="F21" s="189"/>
      <c r="G21" s="189"/>
      <c r="H21" s="189"/>
      <c r="I21" s="190"/>
      <c r="J21" s="191"/>
    </row>
    <row r="22" spans="1:10" ht="13.5" thickBot="1" x14ac:dyDescent="0.25">
      <c r="A22" s="192" t="s">
        <v>163</v>
      </c>
      <c r="B22" s="193">
        <f>SUM(B11:B20)</f>
        <v>0</v>
      </c>
      <c r="C22" s="193">
        <f t="shared" ref="C22:J22" si="0">SUM(C11:C20)</f>
        <v>0</v>
      </c>
      <c r="D22" s="193">
        <f t="shared" si="0"/>
        <v>0</v>
      </c>
      <c r="E22" s="193">
        <f t="shared" si="0"/>
        <v>0</v>
      </c>
      <c r="F22" s="193">
        <f t="shared" si="0"/>
        <v>0</v>
      </c>
      <c r="G22" s="193">
        <f t="shared" si="0"/>
        <v>0</v>
      </c>
      <c r="H22" s="193">
        <f t="shared" si="0"/>
        <v>0</v>
      </c>
      <c r="I22" s="193">
        <f t="shared" si="0"/>
        <v>0</v>
      </c>
      <c r="J22" s="193">
        <f t="shared" si="0"/>
        <v>0</v>
      </c>
    </row>
    <row r="23" spans="1:10" ht="13.5" thickBot="1" x14ac:dyDescent="0.25">
      <c r="A23" s="194"/>
      <c r="B23" s="194"/>
      <c r="C23" s="194"/>
      <c r="D23" s="194"/>
      <c r="E23" s="194"/>
      <c r="F23" s="194"/>
      <c r="G23" s="194"/>
      <c r="H23" s="194"/>
      <c r="I23" s="194"/>
      <c r="J23" s="194"/>
    </row>
    <row r="24" spans="1:10" ht="13.5" thickBot="1" x14ac:dyDescent="0.25">
      <c r="A24" s="176" t="s">
        <v>217</v>
      </c>
      <c r="B24" s="349" t="str">
        <f>+B8</f>
        <v>2015-16 Actual</v>
      </c>
      <c r="C24" s="350"/>
      <c r="D24" s="351"/>
      <c r="E24" s="349" t="str">
        <f>+E8</f>
        <v>2016-17 Unaudited</v>
      </c>
      <c r="F24" s="350"/>
      <c r="G24" s="351"/>
      <c r="H24" s="352" t="str">
        <f>+H8</f>
        <v>2017-18 Budgeted</v>
      </c>
      <c r="I24" s="353"/>
      <c r="J24" s="354"/>
    </row>
    <row r="25" spans="1:10" ht="78.75" x14ac:dyDescent="0.2">
      <c r="A25" s="178" t="s">
        <v>159</v>
      </c>
      <c r="B25" s="179" t="str">
        <f>+B9</f>
        <v>2015-16
Operating Transfers
(Function 411000)</v>
      </c>
      <c r="C25" s="179" t="str">
        <f>+C9</f>
        <v>2015-16
Indirect Cost Payments
(Function 418000)</v>
      </c>
      <c r="D25" s="179" t="str">
        <f>+D9</f>
        <v>2015-16
Residual Balance Transfers
(Function 419000)</v>
      </c>
      <c r="E25" s="179" t="str">
        <f>+E9</f>
        <v>2016-17
Unaudited
Operating Transfers
(Function 411000)</v>
      </c>
      <c r="F25" s="179" t="str">
        <f>+F9</f>
        <v>2016-17
Unaudited
Indirect Cost Payments
(Function 418000)</v>
      </c>
      <c r="G25" s="179" t="str">
        <f>+G9</f>
        <v>2016-17
Unaudited
Residual Balance Transfers
(Function 419000)</v>
      </c>
      <c r="H25" s="179" t="str">
        <f>+H9</f>
        <v>2017-18
Budgeted
Operating Transfers
(Function 411000)</v>
      </c>
      <c r="I25" s="179" t="str">
        <f>+I9</f>
        <v>2017-18
Budgeted
Indirect Cost Payments
(Function 418000)</v>
      </c>
      <c r="J25" s="180" t="str">
        <f>+J9</f>
        <v>2017-18
Budgeted
Residual Balance Transfers
(Function 419000)</v>
      </c>
    </row>
    <row r="26" spans="1:10" x14ac:dyDescent="0.2">
      <c r="A26" s="181"/>
      <c r="B26" s="183"/>
      <c r="C26" s="183"/>
      <c r="D26" s="183"/>
      <c r="E26" s="183"/>
      <c r="F26" s="183"/>
      <c r="G26" s="183"/>
      <c r="H26" s="184"/>
      <c r="I26" s="185"/>
      <c r="J26" s="195"/>
    </row>
    <row r="27" spans="1:10" ht="12.75" customHeight="1" x14ac:dyDescent="0.2">
      <c r="A27" s="187" t="s">
        <v>160</v>
      </c>
      <c r="B27" s="284" t="str">
        <f>INDEX(Transfers!C$2:C$426,Data!$A$1)</f>
        <v>15-16 Annual</v>
      </c>
      <c r="C27" s="282" t="s">
        <v>164</v>
      </c>
      <c r="D27" s="282" t="s">
        <v>164</v>
      </c>
      <c r="E27" s="279">
        <v>0</v>
      </c>
      <c r="F27" s="171" t="s">
        <v>164</v>
      </c>
      <c r="G27" s="171" t="s">
        <v>164</v>
      </c>
      <c r="H27" s="169">
        <v>0</v>
      </c>
      <c r="I27" s="171" t="s">
        <v>164</v>
      </c>
      <c r="J27" s="172" t="s">
        <v>164</v>
      </c>
    </row>
    <row r="28" spans="1:10" ht="12.75" customHeight="1" x14ac:dyDescent="0.2">
      <c r="A28" s="187" t="s">
        <v>450</v>
      </c>
      <c r="B28" s="284" t="str">
        <f>INDEX(Transfers!D$2:D$426,Data!$A$1)</f>
        <v>15-16 Annual</v>
      </c>
      <c r="C28" s="284" t="str">
        <f>INDEX(Transfers!J$2:J$426,Data!$A$1)</f>
        <v>15-16 Annual</v>
      </c>
      <c r="D28" s="284" t="str">
        <f>INDEX(Transfers!N$2:N$426,Data!$A$1)</f>
        <v>15-16 Annual</v>
      </c>
      <c r="E28" s="301">
        <v>0</v>
      </c>
      <c r="F28" s="302">
        <v>0</v>
      </c>
      <c r="G28" s="302">
        <v>0</v>
      </c>
      <c r="H28" s="301">
        <v>0</v>
      </c>
      <c r="I28" s="302">
        <v>0</v>
      </c>
      <c r="J28" s="303">
        <v>0</v>
      </c>
    </row>
    <row r="29" spans="1:10" ht="12.75" customHeight="1" x14ac:dyDescent="0.2">
      <c r="A29" s="187" t="s">
        <v>451</v>
      </c>
      <c r="B29" s="284" t="str">
        <f>INDEX(Transfers!E$2:E$426,Data!$A$1)</f>
        <v>15-16 Annual</v>
      </c>
      <c r="C29" s="284" t="str">
        <f>INDEX(Transfers!K$2:K$426,Data!$A$1)</f>
        <v>15-16 Annual</v>
      </c>
      <c r="D29" s="282" t="s">
        <v>164</v>
      </c>
      <c r="E29" s="301">
        <v>0</v>
      </c>
      <c r="F29" s="302">
        <v>0</v>
      </c>
      <c r="G29" s="282" t="s">
        <v>164</v>
      </c>
      <c r="H29" s="301">
        <v>0</v>
      </c>
      <c r="I29" s="302">
        <v>0</v>
      </c>
      <c r="J29" s="283" t="s">
        <v>164</v>
      </c>
    </row>
    <row r="30" spans="1:10" ht="12.75" customHeight="1" x14ac:dyDescent="0.2">
      <c r="A30" s="187" t="s">
        <v>213</v>
      </c>
      <c r="B30" s="282" t="s">
        <v>164</v>
      </c>
      <c r="C30" s="282" t="s">
        <v>164</v>
      </c>
      <c r="D30" s="284" t="str">
        <f>INDEX(Transfers!O$2:O$426,Data!$A$1)</f>
        <v>15-16 Annual</v>
      </c>
      <c r="E30" s="282" t="s">
        <v>164</v>
      </c>
      <c r="F30" s="171" t="s">
        <v>164</v>
      </c>
      <c r="G30" s="169">
        <v>0</v>
      </c>
      <c r="H30" s="171" t="s">
        <v>164</v>
      </c>
      <c r="I30" s="171" t="s">
        <v>164</v>
      </c>
      <c r="J30" s="170">
        <v>0</v>
      </c>
    </row>
    <row r="31" spans="1:10" ht="12.75" customHeight="1" x14ac:dyDescent="0.2">
      <c r="A31" s="244" t="s">
        <v>258</v>
      </c>
      <c r="B31" s="284" t="str">
        <f>INDEX(Transfers!F$2:F$426,Data!$A$1)</f>
        <v>15-16 Annual</v>
      </c>
      <c r="C31" s="282" t="s">
        <v>164</v>
      </c>
      <c r="D31" s="284" t="str">
        <f>INDEX(Transfers!P$2:P$426,Data!$A$1)</f>
        <v>15-16 Annual</v>
      </c>
      <c r="E31" s="279">
        <v>0</v>
      </c>
      <c r="F31" s="171" t="s">
        <v>164</v>
      </c>
      <c r="G31" s="169">
        <v>0</v>
      </c>
      <c r="H31" s="169">
        <v>0</v>
      </c>
      <c r="I31" s="171" t="s">
        <v>164</v>
      </c>
      <c r="J31" s="170">
        <v>0</v>
      </c>
    </row>
    <row r="32" spans="1:10" ht="12.75" customHeight="1" x14ac:dyDescent="0.2">
      <c r="A32" s="187" t="s">
        <v>161</v>
      </c>
      <c r="B32" s="284" t="str">
        <f>INDEX(Transfers!G$2:G$426,Data!$A$1)</f>
        <v>15-16 Annual</v>
      </c>
      <c r="C32" s="282" t="s">
        <v>164</v>
      </c>
      <c r="D32" s="284" t="str">
        <f>INDEX(Transfers!Q$2:Q$426,Data!$A$1)</f>
        <v>15-16 Annual</v>
      </c>
      <c r="E32" s="279">
        <v>0</v>
      </c>
      <c r="F32" s="171" t="s">
        <v>164</v>
      </c>
      <c r="G32" s="169">
        <v>0</v>
      </c>
      <c r="H32" s="169">
        <v>0</v>
      </c>
      <c r="I32" s="171" t="s">
        <v>164</v>
      </c>
      <c r="J32" s="170">
        <v>0</v>
      </c>
    </row>
    <row r="33" spans="1:10" ht="12.75" customHeight="1" x14ac:dyDescent="0.2">
      <c r="A33" s="187" t="s">
        <v>214</v>
      </c>
      <c r="B33" s="282" t="s">
        <v>164</v>
      </c>
      <c r="C33" s="282" t="s">
        <v>164</v>
      </c>
      <c r="D33" s="282" t="s">
        <v>164</v>
      </c>
      <c r="E33" s="282" t="s">
        <v>164</v>
      </c>
      <c r="F33" s="171" t="s">
        <v>164</v>
      </c>
      <c r="G33" s="171" t="s">
        <v>164</v>
      </c>
      <c r="H33" s="171" t="s">
        <v>164</v>
      </c>
      <c r="I33" s="171" t="s">
        <v>164</v>
      </c>
      <c r="J33" s="172" t="s">
        <v>164</v>
      </c>
    </row>
    <row r="34" spans="1:10" ht="12.75" customHeight="1" x14ac:dyDescent="0.2">
      <c r="A34" s="187" t="s">
        <v>215</v>
      </c>
      <c r="B34" s="282" t="s">
        <v>164</v>
      </c>
      <c r="C34" s="282" t="s">
        <v>164</v>
      </c>
      <c r="D34" s="282" t="s">
        <v>164</v>
      </c>
      <c r="E34" s="282" t="s">
        <v>164</v>
      </c>
      <c r="F34" s="171" t="s">
        <v>164</v>
      </c>
      <c r="G34" s="171" t="s">
        <v>164</v>
      </c>
      <c r="H34" s="171" t="s">
        <v>164</v>
      </c>
      <c r="I34" s="171" t="s">
        <v>164</v>
      </c>
      <c r="J34" s="172" t="s">
        <v>164</v>
      </c>
    </row>
    <row r="35" spans="1:10" ht="12.75" customHeight="1" x14ac:dyDescent="0.2">
      <c r="A35" s="187" t="s">
        <v>162</v>
      </c>
      <c r="B35" s="284" t="str">
        <f>INDEX(Transfers!H$2:H$426,Data!$A$1)</f>
        <v>15-16 Annual</v>
      </c>
      <c r="C35" s="284" t="str">
        <f>INDEX(Transfers!L$2:L$426,Data!$A$1)</f>
        <v>15-16 Annual</v>
      </c>
      <c r="D35" s="284" t="str">
        <f>INDEX(Transfers!R$2:R$426,Data!$A$1)</f>
        <v>15-16 Annual</v>
      </c>
      <c r="E35" s="279">
        <v>0</v>
      </c>
      <c r="F35" s="169">
        <v>0</v>
      </c>
      <c r="G35" s="169">
        <v>0</v>
      </c>
      <c r="H35" s="169">
        <v>0</v>
      </c>
      <c r="I35" s="169">
        <v>0</v>
      </c>
      <c r="J35" s="170">
        <v>0</v>
      </c>
    </row>
    <row r="36" spans="1:10" x14ac:dyDescent="0.2">
      <c r="A36" s="187" t="s">
        <v>216</v>
      </c>
      <c r="B36" s="284" t="str">
        <f>INDEX(Transfers!I$2:I$426,Data!$A$1)</f>
        <v>15-16 Annual</v>
      </c>
      <c r="C36" s="284" t="str">
        <f>INDEX(Transfers!M$2:M$426,Data!$A$1)</f>
        <v>15-16 Annual</v>
      </c>
      <c r="D36" s="282" t="s">
        <v>164</v>
      </c>
      <c r="E36" s="279">
        <v>0</v>
      </c>
      <c r="F36" s="169">
        <v>0</v>
      </c>
      <c r="G36" s="171" t="s">
        <v>164</v>
      </c>
      <c r="H36" s="169">
        <v>0</v>
      </c>
      <c r="I36" s="169">
        <v>0</v>
      </c>
      <c r="J36" s="172" t="s">
        <v>164</v>
      </c>
    </row>
    <row r="37" spans="1:10" ht="13.5" thickBot="1" x14ac:dyDescent="0.25">
      <c r="A37" s="188"/>
      <c r="B37" s="189"/>
      <c r="C37" s="189"/>
      <c r="D37" s="189"/>
      <c r="E37" s="189"/>
      <c r="F37" s="189"/>
      <c r="G37" s="189"/>
      <c r="H37" s="189"/>
      <c r="I37" s="190"/>
      <c r="J37" s="191"/>
    </row>
    <row r="38" spans="1:10" ht="13.5" thickBot="1" x14ac:dyDescent="0.25">
      <c r="A38" s="192" t="s">
        <v>163</v>
      </c>
      <c r="B38" s="193">
        <f t="shared" ref="B38:J38" si="1">SUM(B27:B36)</f>
        <v>0</v>
      </c>
      <c r="C38" s="193">
        <f t="shared" si="1"/>
        <v>0</v>
      </c>
      <c r="D38" s="193">
        <f t="shared" si="1"/>
        <v>0</v>
      </c>
      <c r="E38" s="193">
        <f t="shared" si="1"/>
        <v>0</v>
      </c>
      <c r="F38" s="193">
        <f t="shared" si="1"/>
        <v>0</v>
      </c>
      <c r="G38" s="193">
        <f t="shared" si="1"/>
        <v>0</v>
      </c>
      <c r="H38" s="193">
        <f t="shared" si="1"/>
        <v>0</v>
      </c>
      <c r="I38" s="193">
        <f t="shared" si="1"/>
        <v>0</v>
      </c>
      <c r="J38" s="326">
        <f t="shared" si="1"/>
        <v>0</v>
      </c>
    </row>
    <row r="39" spans="1:10" ht="13.5" thickBot="1" x14ac:dyDescent="0.25">
      <c r="A39" s="194"/>
      <c r="B39" s="196"/>
      <c r="C39" s="196"/>
      <c r="D39" s="196"/>
      <c r="E39" s="196"/>
      <c r="F39" s="196"/>
      <c r="G39" s="196"/>
      <c r="H39" s="196"/>
      <c r="I39" s="196"/>
      <c r="J39" s="196"/>
    </row>
    <row r="40" spans="1:10" ht="13.5" thickBot="1" x14ac:dyDescent="0.25">
      <c r="A40" s="192" t="s">
        <v>218</v>
      </c>
      <c r="B40" s="193">
        <f t="shared" ref="B40:J40" si="2">B22-B38</f>
        <v>0</v>
      </c>
      <c r="C40" s="193">
        <f t="shared" si="2"/>
        <v>0</v>
      </c>
      <c r="D40" s="193">
        <f t="shared" si="2"/>
        <v>0</v>
      </c>
      <c r="E40" s="193">
        <f t="shared" si="2"/>
        <v>0</v>
      </c>
      <c r="F40" s="193">
        <f t="shared" si="2"/>
        <v>0</v>
      </c>
      <c r="G40" s="193">
        <f t="shared" si="2"/>
        <v>0</v>
      </c>
      <c r="H40" s="193">
        <f t="shared" si="2"/>
        <v>0</v>
      </c>
      <c r="I40" s="193">
        <f t="shared" si="2"/>
        <v>0</v>
      </c>
      <c r="J40" s="326">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39" right="0.34" top="0.56000000000000005" bottom="0.41" header="0.5" footer="0.26"/>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F233"/>
  <sheetViews>
    <sheetView zoomScaleNormal="100" workbookViewId="0">
      <selection activeCell="A6" sqref="A6"/>
    </sheetView>
  </sheetViews>
  <sheetFormatPr defaultRowHeight="12.75" x14ac:dyDescent="0.2"/>
  <cols>
    <col min="1" max="1" width="51.28515625" style="34" bestFit="1" customWidth="1"/>
    <col min="2" max="2" width="16.140625" style="95" customWidth="1"/>
    <col min="3" max="3" width="14.85546875" style="95" customWidth="1"/>
    <col min="4" max="4" width="16" style="95" customWidth="1"/>
    <col min="5" max="5" width="10.7109375" style="34" bestFit="1" customWidth="1"/>
    <col min="6" max="6" width="15.140625" style="34" customWidth="1"/>
    <col min="7" max="16384" width="9.140625" style="34"/>
  </cols>
  <sheetData>
    <row r="1" spans="1:6" x14ac:dyDescent="0.2">
      <c r="A1" s="358" t="s">
        <v>886</v>
      </c>
      <c r="B1" s="359"/>
      <c r="C1" s="359"/>
      <c r="D1" s="359"/>
      <c r="E1" s="87"/>
    </row>
    <row r="2" spans="1:6" ht="15.75" x14ac:dyDescent="0.25">
      <c r="A2" s="363" t="s">
        <v>119</v>
      </c>
      <c r="B2" s="328"/>
      <c r="C2" s="328"/>
      <c r="D2" s="328"/>
      <c r="E2" s="87"/>
    </row>
    <row r="3" spans="1:6" x14ac:dyDescent="0.2">
      <c r="A3" s="364" t="s">
        <v>120</v>
      </c>
      <c r="B3" s="364"/>
      <c r="C3" s="364"/>
      <c r="D3" s="364"/>
      <c r="E3" s="87"/>
    </row>
    <row r="4" spans="1:6" x14ac:dyDescent="0.2">
      <c r="A4" s="364" t="s">
        <v>121</v>
      </c>
      <c r="B4" s="364"/>
      <c r="C4" s="364"/>
      <c r="D4" s="364"/>
      <c r="E4" s="87"/>
    </row>
    <row r="5" spans="1:6" x14ac:dyDescent="0.2">
      <c r="A5" s="364" t="s">
        <v>122</v>
      </c>
      <c r="B5" s="364"/>
      <c r="C5" s="364"/>
      <c r="D5" s="364"/>
      <c r="E5" s="87"/>
    </row>
    <row r="6" spans="1:6" x14ac:dyDescent="0.2">
      <c r="A6" s="87"/>
      <c r="B6" s="87"/>
      <c r="C6" s="87"/>
      <c r="D6" s="87"/>
      <c r="E6" s="87"/>
    </row>
    <row r="7" spans="1:6" ht="13.5" thickBot="1" x14ac:dyDescent="0.25">
      <c r="A7" s="87"/>
      <c r="B7" s="91"/>
      <c r="C7" s="91"/>
      <c r="D7" s="91"/>
      <c r="E7" s="87"/>
    </row>
    <row r="8" spans="1:6" ht="13.5" customHeight="1" x14ac:dyDescent="0.2">
      <c r="A8" s="360" t="s">
        <v>887</v>
      </c>
      <c r="B8" s="361"/>
      <c r="C8" s="361"/>
      <c r="D8" s="362"/>
    </row>
    <row r="9" spans="1:6" s="8" customFormat="1" ht="22.5" customHeight="1" x14ac:dyDescent="0.2">
      <c r="A9" s="293" t="s">
        <v>118</v>
      </c>
      <c r="B9" s="120" t="s">
        <v>888</v>
      </c>
      <c r="C9" s="120" t="s">
        <v>889</v>
      </c>
      <c r="D9" s="121" t="s">
        <v>890</v>
      </c>
    </row>
    <row r="10" spans="1:6" ht="12.75" customHeight="1" x14ac:dyDescent="0.2">
      <c r="A10" s="161" t="s">
        <v>155</v>
      </c>
      <c r="B10" s="122" t="str">
        <f>INDEX(Data!BS2:BS426,Data!$A$1)</f>
        <v>15-16 Annual</v>
      </c>
      <c r="C10" s="248" t="e">
        <f>B16</f>
        <v>#VALUE!</v>
      </c>
      <c r="D10" s="249" t="e">
        <f>C16</f>
        <v>#VALUE!</v>
      </c>
    </row>
    <row r="11" spans="1:6" ht="12.75" customHeight="1" x14ac:dyDescent="0.2">
      <c r="A11" s="161" t="s">
        <v>223</v>
      </c>
      <c r="B11" s="122" t="str">
        <f>INDEX(Data!BJ2:BJ426,Data!$A$1)</f>
        <v>15-16 Annual</v>
      </c>
      <c r="C11" s="71">
        <v>0</v>
      </c>
      <c r="D11" s="123">
        <v>0</v>
      </c>
    </row>
    <row r="12" spans="1:6" ht="12.75" customHeight="1" x14ac:dyDescent="0.2">
      <c r="A12" s="161" t="s">
        <v>226</v>
      </c>
      <c r="B12" s="122" t="str">
        <f>INDEX(Data!BL2:BL426,Data!$A$1)</f>
        <v>15-16 Annual</v>
      </c>
      <c r="C12" s="71">
        <v>0</v>
      </c>
      <c r="D12" s="123">
        <v>0</v>
      </c>
    </row>
    <row r="13" spans="1:6" ht="12.75" customHeight="1" x14ac:dyDescent="0.2">
      <c r="A13" s="161" t="s">
        <v>225</v>
      </c>
      <c r="B13" s="122" t="str">
        <f>INDEX(Data!BN2:BN426,Data!$A$1)</f>
        <v>15-16 Annual</v>
      </c>
      <c r="C13" s="71">
        <v>0</v>
      </c>
      <c r="D13" s="123">
        <v>0</v>
      </c>
    </row>
    <row r="14" spans="1:6" ht="12.75" customHeight="1" x14ac:dyDescent="0.2">
      <c r="A14" s="161" t="s">
        <v>224</v>
      </c>
      <c r="B14" s="122" t="str">
        <f>INDEX(Data!BP2:BP426,Data!$A$1)</f>
        <v>15-16 Annual</v>
      </c>
      <c r="C14" s="71">
        <v>0</v>
      </c>
      <c r="D14" s="123">
        <v>0</v>
      </c>
    </row>
    <row r="15" spans="1:6" ht="12.75" customHeight="1" thickBot="1" x14ac:dyDescent="0.25">
      <c r="A15" s="124" t="s">
        <v>222</v>
      </c>
      <c r="B15" s="122" t="str">
        <f>INDEX(Data!BR2:BR426,Data!$A$1)</f>
        <v>15-16 Annual</v>
      </c>
      <c r="C15" s="92">
        <v>0</v>
      </c>
      <c r="D15" s="126">
        <v>0</v>
      </c>
      <c r="F15" s="300"/>
    </row>
    <row r="16" spans="1:6" ht="12.75" customHeight="1" thickBot="1" x14ac:dyDescent="0.25">
      <c r="A16" s="276" t="s">
        <v>152</v>
      </c>
      <c r="B16" s="277" t="e">
        <f>(B10+B66-B89)</f>
        <v>#VALUE!</v>
      </c>
      <c r="C16" s="277" t="e">
        <f>(C10+C66 -C89)</f>
        <v>#VALUE!</v>
      </c>
      <c r="D16" s="278" t="e">
        <f>(D10+D66 -D89)</f>
        <v>#VALUE!</v>
      </c>
    </row>
    <row r="17" spans="1:4" x14ac:dyDescent="0.2">
      <c r="A17" s="128" t="s">
        <v>2</v>
      </c>
      <c r="B17" s="252"/>
      <c r="C17" s="252"/>
      <c r="D17" s="253"/>
    </row>
    <row r="18" spans="1:4" x14ac:dyDescent="0.2">
      <c r="A18" s="129" t="s">
        <v>196</v>
      </c>
      <c r="B18" s="254">
        <f>SUM('Initial Data'!B11:D11)</f>
        <v>0</v>
      </c>
      <c r="C18" s="254">
        <f>SUM('Initial Data'!E11:G11)</f>
        <v>0</v>
      </c>
      <c r="D18" s="255">
        <f>SUM('Initial Data'!H11:J11)</f>
        <v>0</v>
      </c>
    </row>
    <row r="19" spans="1:4" ht="25.5" x14ac:dyDescent="0.2">
      <c r="A19" s="130" t="s">
        <v>21</v>
      </c>
      <c r="B19" s="122" t="str">
        <f>INDEX(Data!D$2:D$426,Data!$A$1)</f>
        <v>15-16 Annual</v>
      </c>
      <c r="C19" s="122">
        <v>0</v>
      </c>
      <c r="D19" s="123">
        <v>0</v>
      </c>
    </row>
    <row r="20" spans="1:4" x14ac:dyDescent="0.2">
      <c r="A20" s="3" t="s">
        <v>12</v>
      </c>
      <c r="B20" s="122" t="str">
        <f>INDEX(Data!E$2:E$426,Data!$A$1)</f>
        <v>15-16 Annual</v>
      </c>
      <c r="C20" s="71">
        <v>0</v>
      </c>
      <c r="D20" s="96">
        <v>0</v>
      </c>
    </row>
    <row r="21" spans="1:4" x14ac:dyDescent="0.2">
      <c r="A21" s="3" t="s">
        <v>13</v>
      </c>
      <c r="B21" s="122" t="str">
        <f>INDEX(Data!F$2:F$426,Data!$A$1)</f>
        <v>15-16 Annual</v>
      </c>
      <c r="C21" s="71">
        <v>0</v>
      </c>
      <c r="D21" s="96">
        <v>0</v>
      </c>
    </row>
    <row r="22" spans="1:4" x14ac:dyDescent="0.2">
      <c r="A22" s="3" t="s">
        <v>14</v>
      </c>
      <c r="B22" s="122" t="str">
        <f>INDEX(Data!G$2:G$426,Data!$A$1)</f>
        <v>15-16 Annual</v>
      </c>
      <c r="C22" s="71">
        <v>0</v>
      </c>
      <c r="D22" s="96">
        <v>0</v>
      </c>
    </row>
    <row r="23" spans="1:4" x14ac:dyDescent="0.2">
      <c r="A23" s="3" t="s">
        <v>15</v>
      </c>
      <c r="B23" s="122" t="str">
        <f>INDEX(Data!H$2:H$426,Data!$A$1)</f>
        <v>15-16 Annual</v>
      </c>
      <c r="C23" s="71">
        <v>0</v>
      </c>
      <c r="D23" s="96">
        <v>0</v>
      </c>
    </row>
    <row r="24" spans="1:4" ht="13.5" thickBot="1" x14ac:dyDescent="0.25">
      <c r="A24" s="28" t="s">
        <v>16</v>
      </c>
      <c r="B24" s="122" t="str">
        <f>INDEX(Data!I$2:I$426,Data!$A$1)</f>
        <v>15-16 Annual</v>
      </c>
      <c r="C24" s="92">
        <v>0</v>
      </c>
      <c r="D24" s="97">
        <v>0</v>
      </c>
    </row>
    <row r="25" spans="1:4" ht="13.5" thickBot="1" x14ac:dyDescent="0.25">
      <c r="A25" s="27" t="s">
        <v>141</v>
      </c>
      <c r="B25" s="256">
        <f>SUM(B19:B24)</f>
        <v>0</v>
      </c>
      <c r="C25" s="256">
        <f>SUM(C19:C24)</f>
        <v>0</v>
      </c>
      <c r="D25" s="257">
        <f>SUM(D19:D24)</f>
        <v>0</v>
      </c>
    </row>
    <row r="26" spans="1:4" ht="25.5" x14ac:dyDescent="0.2">
      <c r="A26" s="81" t="s">
        <v>20</v>
      </c>
      <c r="B26" s="122" t="str">
        <f>INDEX(Data!J$2:J$426,Data!$A$1)</f>
        <v>15-16 Annual</v>
      </c>
      <c r="C26" s="93">
        <v>0</v>
      </c>
      <c r="D26" s="98">
        <v>0</v>
      </c>
    </row>
    <row r="27" spans="1:4" x14ac:dyDescent="0.2">
      <c r="A27" s="3" t="s">
        <v>17</v>
      </c>
      <c r="B27" s="122" t="str">
        <f>INDEX(Data!K$2:K$426,Data!$A$1)</f>
        <v>15-16 Annual</v>
      </c>
      <c r="C27" s="71">
        <v>0</v>
      </c>
      <c r="D27" s="96">
        <v>0</v>
      </c>
    </row>
    <row r="28" spans="1:4" x14ac:dyDescent="0.2">
      <c r="A28" s="3" t="s">
        <v>18</v>
      </c>
      <c r="B28" s="122" t="str">
        <f>INDEX(Data!L$2:L$426,Data!$A$1)</f>
        <v>15-16 Annual</v>
      </c>
      <c r="C28" s="71">
        <v>0</v>
      </c>
      <c r="D28" s="96">
        <v>0</v>
      </c>
    </row>
    <row r="29" spans="1:4" ht="13.5" thickBot="1" x14ac:dyDescent="0.25">
      <c r="A29" s="28" t="s">
        <v>19</v>
      </c>
      <c r="B29" s="122" t="str">
        <f>INDEX(Data!M$2:M$426,Data!$A$1)</f>
        <v>15-16 Annual</v>
      </c>
      <c r="C29" s="92">
        <v>0</v>
      </c>
      <c r="D29" s="97">
        <v>0</v>
      </c>
    </row>
    <row r="30" spans="1:4" ht="13.5" thickBot="1" x14ac:dyDescent="0.25">
      <c r="A30" s="27" t="s">
        <v>142</v>
      </c>
      <c r="B30" s="256">
        <f>SUM(B26:B29)</f>
        <v>0</v>
      </c>
      <c r="C30" s="256">
        <f>SUM(C26:C29)</f>
        <v>0</v>
      </c>
      <c r="D30" s="257">
        <f>SUM(D26:D29)</f>
        <v>0</v>
      </c>
    </row>
    <row r="31" spans="1:4" ht="25.5" x14ac:dyDescent="0.2">
      <c r="A31" s="81" t="s">
        <v>32</v>
      </c>
      <c r="B31" s="122" t="str">
        <f>INDEX(Data!N$2:N$426,Data!$A$1)</f>
        <v>15-16 Annual</v>
      </c>
      <c r="C31" s="93">
        <v>0</v>
      </c>
      <c r="D31" s="98">
        <v>0</v>
      </c>
    </row>
    <row r="32" spans="1:4" ht="13.5" thickBot="1" x14ac:dyDescent="0.25">
      <c r="A32" s="28" t="s">
        <v>22</v>
      </c>
      <c r="B32" s="122" t="str">
        <f>INDEX(Data!O$2:O$426,Data!$A$1)</f>
        <v>15-16 Annual</v>
      </c>
      <c r="C32" s="92">
        <v>0</v>
      </c>
      <c r="D32" s="97">
        <v>0</v>
      </c>
    </row>
    <row r="33" spans="1:4" ht="13.5" thickBot="1" x14ac:dyDescent="0.25">
      <c r="A33" s="27" t="s">
        <v>143</v>
      </c>
      <c r="B33" s="256">
        <f>SUM(B31:B32)</f>
        <v>0</v>
      </c>
      <c r="C33" s="256">
        <f>SUM(C31:C32)</f>
        <v>0</v>
      </c>
      <c r="D33" s="257">
        <f>SUM(D31:D32)</f>
        <v>0</v>
      </c>
    </row>
    <row r="34" spans="1:4" ht="25.5" x14ac:dyDescent="0.2">
      <c r="A34" s="81" t="s">
        <v>33</v>
      </c>
      <c r="B34" s="122" t="str">
        <f>INDEX(Data!P$2:P$426,Data!$A$1)</f>
        <v>15-16 Annual</v>
      </c>
      <c r="C34" s="93">
        <v>0</v>
      </c>
      <c r="D34" s="98">
        <v>0</v>
      </c>
    </row>
    <row r="35" spans="1:4" s="131" customFormat="1" x14ac:dyDescent="0.2">
      <c r="A35" s="29" t="s">
        <v>198</v>
      </c>
      <c r="B35" s="122" t="str">
        <f>INDEX(Data!Q$2:Q$426,Data!$A$1)</f>
        <v>15-16 Annual</v>
      </c>
      <c r="C35" s="122">
        <v>0</v>
      </c>
      <c r="D35" s="123">
        <v>0</v>
      </c>
    </row>
    <row r="36" spans="1:4" x14ac:dyDescent="0.2">
      <c r="A36" s="3" t="s">
        <v>199</v>
      </c>
      <c r="B36" s="122" t="str">
        <f>INDEX(Data!R$2:R$426,Data!$A$1)</f>
        <v>15-16 Annual</v>
      </c>
      <c r="C36" s="71">
        <v>0</v>
      </c>
      <c r="D36" s="96">
        <v>0</v>
      </c>
    </row>
    <row r="37" spans="1:4" x14ac:dyDescent="0.2">
      <c r="A37" s="3" t="s">
        <v>25</v>
      </c>
      <c r="B37" s="122" t="str">
        <f>INDEX(Data!S$2:S$426,Data!$A$1)</f>
        <v>15-16 Annual</v>
      </c>
      <c r="C37" s="71">
        <v>0</v>
      </c>
      <c r="D37" s="96">
        <v>0</v>
      </c>
    </row>
    <row r="38" spans="1:4" ht="13.5" thickBot="1" x14ac:dyDescent="0.25">
      <c r="A38" s="28" t="s">
        <v>24</v>
      </c>
      <c r="B38" s="122" t="str">
        <f>INDEX(Data!T$2:T$426,Data!$A$1)</f>
        <v>15-16 Annual</v>
      </c>
      <c r="C38" s="92">
        <v>0</v>
      </c>
      <c r="D38" s="97">
        <v>0</v>
      </c>
    </row>
    <row r="39" spans="1:4" ht="13.5" thickBot="1" x14ac:dyDescent="0.25">
      <c r="A39" s="27" t="s">
        <v>144</v>
      </c>
      <c r="B39" s="256">
        <f>SUM(B34:B38)</f>
        <v>0</v>
      </c>
      <c r="C39" s="256">
        <f>SUM(C34:C38)</f>
        <v>0</v>
      </c>
      <c r="D39" s="257">
        <f>SUM(D34:D38)</f>
        <v>0</v>
      </c>
    </row>
    <row r="40" spans="1:4" ht="25.5" x14ac:dyDescent="0.2">
      <c r="A40" s="81" t="s">
        <v>34</v>
      </c>
      <c r="B40" s="122" t="str">
        <f>INDEX(Data!U$2:U$426,Data!$A$1)</f>
        <v>15-16 Annual</v>
      </c>
      <c r="C40" s="93">
        <v>0</v>
      </c>
      <c r="D40" s="98">
        <v>0</v>
      </c>
    </row>
    <row r="41" spans="1:4" x14ac:dyDescent="0.2">
      <c r="A41" s="3" t="s">
        <v>26</v>
      </c>
      <c r="B41" s="122" t="str">
        <f>INDEX(Data!V$2:V$426,Data!$A$1)</f>
        <v>15-16 Annual</v>
      </c>
      <c r="C41" s="71">
        <v>0</v>
      </c>
      <c r="D41" s="96">
        <v>0</v>
      </c>
    </row>
    <row r="42" spans="1:4" x14ac:dyDescent="0.2">
      <c r="A42" s="3" t="s">
        <v>27</v>
      </c>
      <c r="B42" s="122" t="str">
        <f>INDEX(Data!W$2:W$426,Data!$A$1)</f>
        <v>15-16 Annual</v>
      </c>
      <c r="C42" s="71">
        <v>0</v>
      </c>
      <c r="D42" s="96">
        <v>0</v>
      </c>
    </row>
    <row r="43" spans="1:4" x14ac:dyDescent="0.2">
      <c r="A43" s="3" t="s">
        <v>28</v>
      </c>
      <c r="B43" s="122" t="str">
        <f>INDEX(Data!X$2:X$426,Data!$A$1)</f>
        <v>15-16 Annual</v>
      </c>
      <c r="C43" s="71">
        <v>0</v>
      </c>
      <c r="D43" s="96">
        <v>0</v>
      </c>
    </row>
    <row r="44" spans="1:4" ht="25.5" x14ac:dyDescent="0.2">
      <c r="A44" s="5" t="s">
        <v>29</v>
      </c>
      <c r="B44" s="122" t="str">
        <f>INDEX(Data!Y$2:Y$426,Data!$A$1)</f>
        <v>15-16 Annual</v>
      </c>
      <c r="C44" s="92">
        <v>0</v>
      </c>
      <c r="D44" s="97">
        <v>0</v>
      </c>
    </row>
    <row r="45" spans="1:4" x14ac:dyDescent="0.2">
      <c r="A45" s="3" t="s">
        <v>30</v>
      </c>
      <c r="B45" s="122" t="str">
        <f>INDEX(Data!Z$2:Z$426,Data!$A$1)</f>
        <v>15-16 Annual</v>
      </c>
      <c r="C45" s="71">
        <v>0</v>
      </c>
      <c r="D45" s="96">
        <v>0</v>
      </c>
    </row>
    <row r="46" spans="1:4" ht="13.5" thickBot="1" x14ac:dyDescent="0.25">
      <c r="A46" s="28" t="s">
        <v>31</v>
      </c>
      <c r="B46" s="122" t="str">
        <f>INDEX(Data!AA$2:AA$426,Data!$A$1)</f>
        <v>15-16 Annual</v>
      </c>
      <c r="C46" s="92">
        <v>0</v>
      </c>
      <c r="D46" s="97">
        <v>0</v>
      </c>
    </row>
    <row r="47" spans="1:4" ht="13.5" thickBot="1" x14ac:dyDescent="0.25">
      <c r="A47" s="27" t="s">
        <v>145</v>
      </c>
      <c r="B47" s="256">
        <f>SUM(B40:B46)</f>
        <v>0</v>
      </c>
      <c r="C47" s="256">
        <f>SUM(C40:C46)</f>
        <v>0</v>
      </c>
      <c r="D47" s="257">
        <f>SUM(D40:D46)</f>
        <v>0</v>
      </c>
    </row>
    <row r="48" spans="1:4" ht="25.5" x14ac:dyDescent="0.2">
      <c r="A48" s="198" t="s">
        <v>255</v>
      </c>
      <c r="B48" s="296" t="str">
        <f>INDEX(Data!AB$2:AB$426,Data!$A$1)</f>
        <v>15-16 Annual</v>
      </c>
      <c r="C48" s="199">
        <v>0</v>
      </c>
      <c r="D48" s="246">
        <v>0</v>
      </c>
    </row>
    <row r="49" spans="1:4" x14ac:dyDescent="0.2">
      <c r="A49" s="3" t="s">
        <v>35</v>
      </c>
      <c r="B49" s="122" t="str">
        <f>INDEX(Data!AC$2:AC$426,Data!$A$1)</f>
        <v>15-16 Annual</v>
      </c>
      <c r="C49" s="71">
        <v>0</v>
      </c>
      <c r="D49" s="96">
        <v>0</v>
      </c>
    </row>
    <row r="50" spans="1:4" x14ac:dyDescent="0.2">
      <c r="A50" s="3" t="s">
        <v>36</v>
      </c>
      <c r="B50" s="122" t="str">
        <f>INDEX(Data!AD$2:AD$426,Data!$A$1)</f>
        <v>15-16 Annual</v>
      </c>
      <c r="C50" s="71">
        <v>0</v>
      </c>
      <c r="D50" s="96">
        <v>0</v>
      </c>
    </row>
    <row r="51" spans="1:4" x14ac:dyDescent="0.2">
      <c r="A51" s="3" t="s">
        <v>37</v>
      </c>
      <c r="B51" s="122" t="str">
        <f>INDEX(Data!AE$2:AE$426,Data!$A$1)</f>
        <v>15-16 Annual</v>
      </c>
      <c r="C51" s="71">
        <v>0</v>
      </c>
      <c r="D51" s="96">
        <v>0</v>
      </c>
    </row>
    <row r="52" spans="1:4" x14ac:dyDescent="0.2">
      <c r="A52" s="3" t="s">
        <v>38</v>
      </c>
      <c r="B52" s="122" t="str">
        <f>INDEX(Data!AF$2:AF$426,Data!$A$1)</f>
        <v>15-16 Annual</v>
      </c>
      <c r="C52" s="71">
        <v>0</v>
      </c>
      <c r="D52" s="96">
        <v>0</v>
      </c>
    </row>
    <row r="53" spans="1:4" x14ac:dyDescent="0.2">
      <c r="A53" s="3" t="s">
        <v>39</v>
      </c>
      <c r="B53" s="122" t="str">
        <f>INDEX(Data!AG$2:AG$426,Data!$A$1)</f>
        <v>15-16 Annual</v>
      </c>
      <c r="C53" s="92">
        <v>0</v>
      </c>
      <c r="D53" s="97">
        <v>0</v>
      </c>
    </row>
    <row r="54" spans="1:4" x14ac:dyDescent="0.2">
      <c r="A54" s="3" t="s">
        <v>40</v>
      </c>
      <c r="B54" s="122" t="str">
        <f>INDEX(Data!AH$2:AH$426,Data!$A$1)</f>
        <v>15-16 Annual</v>
      </c>
      <c r="C54" s="71">
        <v>0</v>
      </c>
      <c r="D54" s="96">
        <v>0</v>
      </c>
    </row>
    <row r="55" spans="1:4" ht="13.5" thickBot="1" x14ac:dyDescent="0.25">
      <c r="A55" s="28" t="s">
        <v>41</v>
      </c>
      <c r="B55" s="122" t="str">
        <f>INDEX(Data!AI$2:AI$426,Data!$A$1)</f>
        <v>15-16 Annual</v>
      </c>
      <c r="C55" s="92">
        <v>0</v>
      </c>
      <c r="D55" s="97">
        <v>0</v>
      </c>
    </row>
    <row r="56" spans="1:4" ht="13.5" thickBot="1" x14ac:dyDescent="0.25">
      <c r="A56" s="27" t="s">
        <v>146</v>
      </c>
      <c r="B56" s="256">
        <f>SUM(B48:B55)</f>
        <v>0</v>
      </c>
      <c r="C56" s="256">
        <f>SUM(C48:C55)</f>
        <v>0</v>
      </c>
      <c r="D56" s="257">
        <f>SUM(D48:D55)</f>
        <v>0</v>
      </c>
    </row>
    <row r="57" spans="1:4" ht="25.5" x14ac:dyDescent="0.2">
      <c r="A57" s="81" t="s">
        <v>47</v>
      </c>
      <c r="B57" s="122" t="str">
        <f>INDEX(Data!AJ$2:AJ$426,Data!$A$1)</f>
        <v>15-16 Annual</v>
      </c>
      <c r="C57" s="71">
        <v>0</v>
      </c>
      <c r="D57" s="96">
        <v>0</v>
      </c>
    </row>
    <row r="58" spans="1:4" x14ac:dyDescent="0.2">
      <c r="A58" s="3" t="s">
        <v>42</v>
      </c>
      <c r="B58" s="122" t="str">
        <f>INDEX(Data!AK$2:AK$426,Data!$A$1)</f>
        <v>15-16 Annual</v>
      </c>
      <c r="C58" s="92">
        <v>0</v>
      </c>
      <c r="D58" s="97">
        <v>0</v>
      </c>
    </row>
    <row r="59" spans="1:4" ht="13.5" thickBot="1" x14ac:dyDescent="0.25">
      <c r="A59" s="3" t="s">
        <v>43</v>
      </c>
      <c r="B59" s="122" t="str">
        <f>INDEX(Data!AL$2:AL$426,Data!$A$1)</f>
        <v>15-16 Annual</v>
      </c>
      <c r="C59" s="71">
        <v>0</v>
      </c>
      <c r="D59" s="96">
        <v>0</v>
      </c>
    </row>
    <row r="60" spans="1:4" ht="13.5" thickBot="1" x14ac:dyDescent="0.25">
      <c r="A60" s="27" t="s">
        <v>147</v>
      </c>
      <c r="B60" s="256">
        <f>SUM(B57:B59)</f>
        <v>0</v>
      </c>
      <c r="C60" s="256">
        <f>SUM(C57:C59)</f>
        <v>0</v>
      </c>
      <c r="D60" s="257">
        <f>SUM(D57:D59)</f>
        <v>0</v>
      </c>
    </row>
    <row r="61" spans="1:4" ht="25.5" x14ac:dyDescent="0.2">
      <c r="A61" s="81" t="s">
        <v>48</v>
      </c>
      <c r="B61" s="122" t="str">
        <f>INDEX(Data!AM$2:AM$426,Data!$A$1)</f>
        <v>15-16 Annual</v>
      </c>
      <c r="C61" s="71">
        <v>0</v>
      </c>
      <c r="D61" s="96">
        <v>0</v>
      </c>
    </row>
    <row r="62" spans="1:4" x14ac:dyDescent="0.2">
      <c r="A62" s="3" t="s">
        <v>44</v>
      </c>
      <c r="B62" s="122" t="str">
        <f>INDEX(Data!AN$2:AN$426,Data!$A$1)</f>
        <v>15-16 Annual</v>
      </c>
      <c r="C62" s="92">
        <v>0</v>
      </c>
      <c r="D62" s="97">
        <v>0</v>
      </c>
    </row>
    <row r="63" spans="1:4" x14ac:dyDescent="0.2">
      <c r="A63" s="3" t="s">
        <v>45</v>
      </c>
      <c r="B63" s="122" t="str">
        <f>INDEX(Data!AO$2:AO$426,Data!$A$1)</f>
        <v>15-16 Annual</v>
      </c>
      <c r="C63" s="71">
        <v>0</v>
      </c>
      <c r="D63" s="96">
        <v>0</v>
      </c>
    </row>
    <row r="64" spans="1:4" ht="13.5" thickBot="1" x14ac:dyDescent="0.25">
      <c r="A64" s="28" t="s">
        <v>46</v>
      </c>
      <c r="B64" s="122" t="str">
        <f>INDEX(Data!AP$2:AP$426,Data!$A$1)</f>
        <v>15-16 Annual</v>
      </c>
      <c r="C64" s="92">
        <v>0</v>
      </c>
      <c r="D64" s="97">
        <v>0</v>
      </c>
    </row>
    <row r="65" spans="1:4" ht="13.5" thickBot="1" x14ac:dyDescent="0.25">
      <c r="A65" s="27" t="s">
        <v>148</v>
      </c>
      <c r="B65" s="256">
        <f>SUM(B61:B64)</f>
        <v>0</v>
      </c>
      <c r="C65" s="256">
        <f>SUM(C61:C64)</f>
        <v>0</v>
      </c>
      <c r="D65" s="257">
        <f>SUM(D61:D64)</f>
        <v>0</v>
      </c>
    </row>
    <row r="66" spans="1:4" ht="13.5" thickBot="1" x14ac:dyDescent="0.25">
      <c r="A66" s="27" t="s">
        <v>4</v>
      </c>
      <c r="B66" s="256">
        <f>(B18+B25+B30+B33+B39+B47+B56+B60+B65)</f>
        <v>0</v>
      </c>
      <c r="C66" s="256">
        <f>(C18+C25+C30+C33+C39+C47+C56+C60+C65)</f>
        <v>0</v>
      </c>
      <c r="D66" s="257">
        <f>(D18+D25+D30+D33+D39+D47+D56+D60+D65)</f>
        <v>0</v>
      </c>
    </row>
    <row r="67" spans="1:4" x14ac:dyDescent="0.2">
      <c r="A67" s="32" t="s">
        <v>5</v>
      </c>
      <c r="B67" s="258"/>
      <c r="C67" s="258"/>
      <c r="D67" s="259"/>
    </row>
    <row r="68" spans="1:4" ht="25.5" x14ac:dyDescent="0.2">
      <c r="A68" s="6" t="s">
        <v>63</v>
      </c>
      <c r="B68" s="122" t="str">
        <f>INDEX(Data!AQ$2:AQ$426,Data!$A$1)</f>
        <v>15-16 Annual</v>
      </c>
      <c r="C68" s="71">
        <v>0</v>
      </c>
      <c r="D68" s="96">
        <v>0</v>
      </c>
    </row>
    <row r="69" spans="1:4" x14ac:dyDescent="0.2">
      <c r="A69" s="3" t="s">
        <v>49</v>
      </c>
      <c r="B69" s="122" t="str">
        <f>INDEX(Data!AR$2:AR$426,Data!$A$1)</f>
        <v>15-16 Annual</v>
      </c>
      <c r="C69" s="92">
        <v>0</v>
      </c>
      <c r="D69" s="97">
        <v>0</v>
      </c>
    </row>
    <row r="70" spans="1:4" x14ac:dyDescent="0.2">
      <c r="A70" s="3" t="s">
        <v>50</v>
      </c>
      <c r="B70" s="122" t="str">
        <f>INDEX(Data!AS$2:AS$426,Data!$A$1)</f>
        <v>15-16 Annual</v>
      </c>
      <c r="C70" s="71">
        <v>0</v>
      </c>
      <c r="D70" s="96">
        <v>0</v>
      </c>
    </row>
    <row r="71" spans="1:4" x14ac:dyDescent="0.2">
      <c r="A71" s="3" t="s">
        <v>51</v>
      </c>
      <c r="B71" s="122" t="str">
        <f>INDEX(Data!AT$2:AT$426,Data!$A$1)</f>
        <v>15-16 Annual</v>
      </c>
      <c r="C71" s="71">
        <v>0</v>
      </c>
      <c r="D71" s="96">
        <v>0</v>
      </c>
    </row>
    <row r="72" spans="1:4" x14ac:dyDescent="0.2">
      <c r="A72" s="29" t="s">
        <v>153</v>
      </c>
      <c r="B72" s="122" t="str">
        <f>INDEX(Data!AU$2:AU$426,Data!$A$1)</f>
        <v>15-16 Annual</v>
      </c>
      <c r="C72" s="71">
        <v>0</v>
      </c>
      <c r="D72" s="96">
        <v>0</v>
      </c>
    </row>
    <row r="73" spans="1:4" ht="13.5" thickBot="1" x14ac:dyDescent="0.25">
      <c r="A73" s="28" t="s">
        <v>52</v>
      </c>
      <c r="B73" s="122" t="str">
        <f>INDEX(Data!AV$2:AV$426,Data!$A$1)</f>
        <v>15-16 Annual</v>
      </c>
      <c r="C73" s="92">
        <v>0</v>
      </c>
      <c r="D73" s="97">
        <v>0</v>
      </c>
    </row>
    <row r="74" spans="1:4" ht="13.5" thickBot="1" x14ac:dyDescent="0.25">
      <c r="A74" s="27" t="s">
        <v>149</v>
      </c>
      <c r="B74" s="256">
        <f>SUM(B68:B73)</f>
        <v>0</v>
      </c>
      <c r="C74" s="256">
        <f>SUM(C68:C73)</f>
        <v>0</v>
      </c>
      <c r="D74" s="257">
        <f>SUM(D68:D73)</f>
        <v>0</v>
      </c>
    </row>
    <row r="75" spans="1:4" ht="25.5" x14ac:dyDescent="0.2">
      <c r="A75" s="81" t="s">
        <v>64</v>
      </c>
      <c r="B75" s="122" t="str">
        <f>INDEX(Data!AW$2:AW$426,Data!$A$1)</f>
        <v>15-16 Annual</v>
      </c>
      <c r="C75" s="71">
        <v>0</v>
      </c>
      <c r="D75" s="96">
        <v>0</v>
      </c>
    </row>
    <row r="76" spans="1:4" x14ac:dyDescent="0.2">
      <c r="A76" s="3" t="s">
        <v>53</v>
      </c>
      <c r="B76" s="122" t="str">
        <f>INDEX(Data!AX$2:AX$426,Data!$A$1)</f>
        <v>15-16 Annual</v>
      </c>
      <c r="C76" s="92">
        <v>0</v>
      </c>
      <c r="D76" s="97">
        <v>0</v>
      </c>
    </row>
    <row r="77" spans="1:4" x14ac:dyDescent="0.2">
      <c r="A77" s="3" t="s">
        <v>54</v>
      </c>
      <c r="B77" s="122" t="str">
        <f>INDEX(Data!AY$2:AY$426,Data!$A$1)</f>
        <v>15-16 Annual</v>
      </c>
      <c r="C77" s="71">
        <v>0</v>
      </c>
      <c r="D77" s="96">
        <v>0</v>
      </c>
    </row>
    <row r="78" spans="1:4" x14ac:dyDescent="0.2">
      <c r="A78" s="3" t="s">
        <v>55</v>
      </c>
      <c r="B78" s="122" t="str">
        <f>INDEX(Data!AZ$2:AZ$426,Data!$A$1)</f>
        <v>15-16 Annual</v>
      </c>
      <c r="C78" s="92">
        <v>0</v>
      </c>
      <c r="D78" s="97">
        <v>0</v>
      </c>
    </row>
    <row r="79" spans="1:4" x14ac:dyDescent="0.2">
      <c r="A79" s="3" t="s">
        <v>56</v>
      </c>
      <c r="B79" s="122" t="str">
        <f>INDEX(Data!BA$2:BA$426,Data!$A$1)</f>
        <v>15-16 Annual</v>
      </c>
      <c r="C79" s="71">
        <v>0</v>
      </c>
      <c r="D79" s="96">
        <v>0</v>
      </c>
    </row>
    <row r="80" spans="1:4" x14ac:dyDescent="0.2">
      <c r="A80" s="3" t="s">
        <v>57</v>
      </c>
      <c r="B80" s="122" t="str">
        <f>INDEX(Data!BB$2:BB$426,Data!$A$1)</f>
        <v>15-16 Annual</v>
      </c>
      <c r="C80" s="71">
        <v>0</v>
      </c>
      <c r="D80" s="96">
        <v>0</v>
      </c>
    </row>
    <row r="81" spans="1:5" x14ac:dyDescent="0.2">
      <c r="A81" s="3" t="s">
        <v>58</v>
      </c>
      <c r="B81" s="122" t="str">
        <f>INDEX(Data!BC$2:BC$426,Data!$A$1)</f>
        <v>15-16 Annual</v>
      </c>
      <c r="C81" s="92">
        <v>0</v>
      </c>
      <c r="D81" s="97">
        <v>0</v>
      </c>
    </row>
    <row r="82" spans="1:5" x14ac:dyDescent="0.2">
      <c r="A82" s="3" t="s">
        <v>59</v>
      </c>
      <c r="B82" s="122" t="str">
        <f>INDEX(Data!BD$2:BD$426,Data!$A$1)</f>
        <v>15-16 Annual</v>
      </c>
      <c r="C82" s="71">
        <v>0</v>
      </c>
      <c r="D82" s="96">
        <v>0</v>
      </c>
    </row>
    <row r="83" spans="1:5" ht="13.5" thickBot="1" x14ac:dyDescent="0.25">
      <c r="A83" s="28" t="s">
        <v>60</v>
      </c>
      <c r="B83" s="122" t="str">
        <f>INDEX(Data!BE$2:BE$426,Data!$A$1)</f>
        <v>15-16 Annual</v>
      </c>
      <c r="C83" s="92">
        <v>0</v>
      </c>
      <c r="D83" s="97">
        <v>0</v>
      </c>
    </row>
    <row r="84" spans="1:5" ht="13.5" thickBot="1" x14ac:dyDescent="0.25">
      <c r="A84" s="27" t="s">
        <v>150</v>
      </c>
      <c r="B84" s="256">
        <f>SUM(B75:B83)</f>
        <v>0</v>
      </c>
      <c r="C84" s="256">
        <f>SUM(C75:C83)</f>
        <v>0</v>
      </c>
      <c r="D84" s="257">
        <f>SUM(D75:D83)</f>
        <v>0</v>
      </c>
    </row>
    <row r="85" spans="1:5" ht="25.5" x14ac:dyDescent="0.2">
      <c r="A85" s="132" t="s">
        <v>197</v>
      </c>
      <c r="B85" s="122" t="str">
        <f>INDEX(Data!BF$2:BF$426,Data!$A$1)</f>
        <v>15-16 Annual</v>
      </c>
      <c r="C85" s="321">
        <f>'Initial Data'!E27</f>
        <v>0</v>
      </c>
      <c r="D85" s="322">
        <f>'Initial Data'!H27</f>
        <v>0</v>
      </c>
    </row>
    <row r="86" spans="1:5" x14ac:dyDescent="0.2">
      <c r="A86" s="29" t="s">
        <v>61</v>
      </c>
      <c r="B86" s="122" t="str">
        <f>INDEX(Data!BG$2:BG$426,Data!$A$1)</f>
        <v>15-16 Annual</v>
      </c>
      <c r="C86" s="122">
        <v>0</v>
      </c>
      <c r="D86" s="123">
        <v>0</v>
      </c>
    </row>
    <row r="87" spans="1:5" ht="13.5" thickBot="1" x14ac:dyDescent="0.25">
      <c r="A87" s="124" t="s">
        <v>62</v>
      </c>
      <c r="B87" s="122" t="str">
        <f>INDEX(Data!BH$2:BH$426,Data!$A$1)</f>
        <v>15-16 Annual</v>
      </c>
      <c r="C87" s="125">
        <v>0</v>
      </c>
      <c r="D87" s="126">
        <v>0</v>
      </c>
    </row>
    <row r="88" spans="1:5" ht="13.5" thickBot="1" x14ac:dyDescent="0.25">
      <c r="A88" s="127" t="s">
        <v>151</v>
      </c>
      <c r="B88" s="250">
        <f>SUM(B85:B87)</f>
        <v>0</v>
      </c>
      <c r="C88" s="250">
        <f>SUM(C85:C87)</f>
        <v>0</v>
      </c>
      <c r="D88" s="251">
        <f>SUM(D85:D87)</f>
        <v>0</v>
      </c>
    </row>
    <row r="89" spans="1:5" ht="13.5" thickBot="1" x14ac:dyDescent="0.25">
      <c r="A89" s="127" t="s">
        <v>9</v>
      </c>
      <c r="B89" s="250">
        <f>(B74+B84+B88)</f>
        <v>0</v>
      </c>
      <c r="C89" s="250">
        <f>(C74+C84+C88)</f>
        <v>0</v>
      </c>
      <c r="D89" s="251">
        <f>(D74+D84+D88)</f>
        <v>0</v>
      </c>
    </row>
    <row r="90" spans="1:5" x14ac:dyDescent="0.2">
      <c r="A90" s="313"/>
      <c r="B90" s="314"/>
      <c r="C90" s="314"/>
      <c r="D90" s="314"/>
    </row>
    <row r="91" spans="1:5" ht="13.5" thickBot="1" x14ac:dyDescent="0.25">
      <c r="A91" s="35"/>
      <c r="B91" s="260"/>
      <c r="C91" s="260"/>
      <c r="D91" s="260"/>
      <c r="E91" s="16"/>
    </row>
    <row r="92" spans="1:5" s="8" customFormat="1" ht="22.5" customHeight="1" x14ac:dyDescent="0.2">
      <c r="A92" s="294" t="s">
        <v>233</v>
      </c>
      <c r="B92" s="261" t="s">
        <v>23</v>
      </c>
      <c r="C92" s="261" t="s">
        <v>23</v>
      </c>
      <c r="D92" s="262" t="s">
        <v>23</v>
      </c>
    </row>
    <row r="93" spans="1:5" ht="13.5" thickBot="1" x14ac:dyDescent="0.25">
      <c r="A93" s="28" t="s">
        <v>65</v>
      </c>
      <c r="B93" s="122" t="str">
        <f>INDEX(Data!DX$2:DX$426,Data!$A$1)</f>
        <v>15-16 Annual</v>
      </c>
      <c r="C93" s="263" t="e">
        <f>B94</f>
        <v>#VALUE!</v>
      </c>
      <c r="D93" s="264" t="e">
        <f>C94</f>
        <v>#VALUE!</v>
      </c>
    </row>
    <row r="94" spans="1:5" ht="13.5" thickBot="1" x14ac:dyDescent="0.25">
      <c r="A94" s="27" t="s">
        <v>66</v>
      </c>
      <c r="B94" s="256" t="e">
        <f>B93+B95-B99</f>
        <v>#VALUE!</v>
      </c>
      <c r="C94" s="256" t="e">
        <f>C93+C95-C99</f>
        <v>#VALUE!</v>
      </c>
      <c r="D94" s="257" t="e">
        <f>D93+D95-D99</f>
        <v>#VALUE!</v>
      </c>
    </row>
    <row r="95" spans="1:5" ht="13.5" thickBot="1" x14ac:dyDescent="0.25">
      <c r="A95" s="27" t="s">
        <v>2</v>
      </c>
      <c r="B95" s="323" t="str">
        <f>INDEX(Data!DZ$2:DZ$426,Data!$A$1)</f>
        <v>15-16 Annual</v>
      </c>
      <c r="C95" s="256">
        <v>0</v>
      </c>
      <c r="D95" s="257">
        <v>0</v>
      </c>
    </row>
    <row r="96" spans="1:5" x14ac:dyDescent="0.2">
      <c r="A96" s="162" t="s">
        <v>79</v>
      </c>
      <c r="B96" s="139" t="str">
        <f>INDEX(Data!EA$2:EA$426,Data!$A$1)</f>
        <v>15-16 Annual</v>
      </c>
      <c r="C96" s="254">
        <v>0</v>
      </c>
      <c r="D96" s="255">
        <v>0</v>
      </c>
    </row>
    <row r="97" spans="1:5" x14ac:dyDescent="0.2">
      <c r="A97" s="162" t="s">
        <v>75</v>
      </c>
      <c r="B97" s="122" t="str">
        <f>INDEX(Data!EB$2:EB$426,Data!$A$1)</f>
        <v>15-16 Annual</v>
      </c>
      <c r="C97" s="254">
        <v>0</v>
      </c>
      <c r="D97" s="255">
        <v>0</v>
      </c>
    </row>
    <row r="98" spans="1:5" x14ac:dyDescent="0.2">
      <c r="A98" s="162" t="s">
        <v>76</v>
      </c>
      <c r="B98" s="122" t="str">
        <f>INDEX(Data!EC$2:EC$426,Data!$A$1)</f>
        <v>15-16 Annual</v>
      </c>
      <c r="C98" s="254">
        <v>0</v>
      </c>
      <c r="D98" s="255">
        <v>0</v>
      </c>
    </row>
    <row r="99" spans="1:5" ht="13.5" thickBot="1" x14ac:dyDescent="0.25">
      <c r="A99" s="164" t="s">
        <v>235</v>
      </c>
      <c r="B99" s="265">
        <f>SUM(B96:B98)</f>
        <v>0</v>
      </c>
      <c r="C99" s="265">
        <f>SUM(C96:C98)</f>
        <v>0</v>
      </c>
      <c r="D99" s="266">
        <f>SUM(D96:D98)</f>
        <v>0</v>
      </c>
    </row>
    <row r="100" spans="1:5" x14ac:dyDescent="0.2">
      <c r="A100" s="311"/>
      <c r="B100" s="312"/>
      <c r="C100" s="312"/>
      <c r="D100" s="312"/>
    </row>
    <row r="101" spans="1:5" ht="13.5" thickBot="1" x14ac:dyDescent="0.25">
      <c r="A101" s="35"/>
      <c r="B101" s="260"/>
      <c r="C101" s="260"/>
      <c r="D101" s="260"/>
      <c r="E101" s="16"/>
    </row>
    <row r="102" spans="1:5" s="8" customFormat="1" ht="22.5" x14ac:dyDescent="0.2">
      <c r="A102" s="294" t="s">
        <v>234</v>
      </c>
      <c r="B102" s="267" t="str">
        <f>+B9</f>
        <v>Audited 
2015-16</v>
      </c>
      <c r="C102" s="267" t="str">
        <f>+C9</f>
        <v>Unaudited 
2016-17</v>
      </c>
      <c r="D102" s="268" t="str">
        <f>+D9</f>
        <v>Budget 
2017-18</v>
      </c>
    </row>
    <row r="103" spans="1:5" ht="13.5" thickBot="1" x14ac:dyDescent="0.25">
      <c r="A103" s="28" t="s">
        <v>65</v>
      </c>
      <c r="B103" s="122" t="str">
        <f>INDEX(Data!BU$2:BU$426,Data!$A$1)</f>
        <v>15-16 Annual</v>
      </c>
      <c r="C103" s="263" t="e">
        <f>B104</f>
        <v>#VALUE!</v>
      </c>
      <c r="D103" s="264" t="e">
        <f>C104</f>
        <v>#VALUE!</v>
      </c>
    </row>
    <row r="104" spans="1:5" ht="13.5" thickBot="1" x14ac:dyDescent="0.25">
      <c r="A104" s="27" t="s">
        <v>66</v>
      </c>
      <c r="B104" s="256" t="e">
        <f>B103+B149-B173</f>
        <v>#VALUE!</v>
      </c>
      <c r="C104" s="256" t="e">
        <f>C103+C149-C173</f>
        <v>#VALUE!</v>
      </c>
      <c r="D104" s="257" t="e">
        <f>D103+D149-D173</f>
        <v>#VALUE!</v>
      </c>
    </row>
    <row r="105" spans="1:5" ht="13.5" thickBot="1" x14ac:dyDescent="0.25">
      <c r="A105" s="27" t="s">
        <v>2</v>
      </c>
      <c r="B105" s="256"/>
      <c r="C105" s="256"/>
      <c r="D105" s="257"/>
    </row>
    <row r="106" spans="1:5" x14ac:dyDescent="0.2">
      <c r="A106" s="129" t="s">
        <v>196</v>
      </c>
      <c r="B106" s="298" t="str">
        <f>'Initial Data'!B13</f>
        <v>15-16 Annual</v>
      </c>
      <c r="C106" s="254">
        <f>'Initial Data'!E13</f>
        <v>0</v>
      </c>
      <c r="D106" s="255">
        <f>'Initial Data'!H13</f>
        <v>0</v>
      </c>
    </row>
    <row r="107" spans="1:5" ht="25.5" x14ac:dyDescent="0.2">
      <c r="A107" s="309" t="s">
        <v>902</v>
      </c>
      <c r="B107" s="122" t="str">
        <f>INDEX(Data!BX$2:BX$426,Data!$A$1)</f>
        <v>15-16 Annual</v>
      </c>
      <c r="C107" s="71">
        <v>0</v>
      </c>
      <c r="D107" s="96">
        <v>0</v>
      </c>
    </row>
    <row r="108" spans="1:5" x14ac:dyDescent="0.2">
      <c r="A108" s="3" t="s">
        <v>13</v>
      </c>
      <c r="B108" s="122" t="str">
        <f>INDEX(Data!BY$2:BY$426,Data!$A$1)</f>
        <v>15-16 Annual</v>
      </c>
      <c r="C108" s="71">
        <v>0</v>
      </c>
      <c r="D108" s="96">
        <v>0</v>
      </c>
    </row>
    <row r="109" spans="1:5" x14ac:dyDescent="0.2">
      <c r="A109" s="3" t="s">
        <v>14</v>
      </c>
      <c r="B109" s="122" t="str">
        <f>INDEX(Data!BZ$2:BZ$426,Data!$A$1)</f>
        <v>15-16 Annual</v>
      </c>
      <c r="C109" s="71">
        <v>0</v>
      </c>
      <c r="D109" s="96">
        <v>0</v>
      </c>
    </row>
    <row r="110" spans="1:5" ht="13.5" thickBot="1" x14ac:dyDescent="0.25">
      <c r="A110" s="28" t="s">
        <v>16</v>
      </c>
      <c r="B110" s="122" t="str">
        <f>INDEX(Data!CA$2:CA$426,Data!$A$1)</f>
        <v>15-16 Annual</v>
      </c>
      <c r="C110" s="92">
        <v>0</v>
      </c>
      <c r="D110" s="97">
        <v>0</v>
      </c>
    </row>
    <row r="111" spans="1:5" ht="13.5" thickBot="1" x14ac:dyDescent="0.25">
      <c r="A111" s="27" t="s">
        <v>141</v>
      </c>
      <c r="B111" s="256">
        <f>SUM(B107:B110)</f>
        <v>0</v>
      </c>
      <c r="C111" s="256">
        <f>SUM(C107:C110)</f>
        <v>0</v>
      </c>
      <c r="D111" s="257">
        <f>SUM(D107:D110)</f>
        <v>0</v>
      </c>
    </row>
    <row r="112" spans="1:5" ht="25.5" x14ac:dyDescent="0.2">
      <c r="A112" s="81" t="s">
        <v>20</v>
      </c>
      <c r="B112" s="122" t="str">
        <f>INDEX(Data!CB$2:CB$426,Data!$A$1)</f>
        <v>15-16 Annual</v>
      </c>
      <c r="C112" s="93">
        <v>0</v>
      </c>
      <c r="D112" s="98">
        <v>0</v>
      </c>
    </row>
    <row r="113" spans="1:4" x14ac:dyDescent="0.2">
      <c r="A113" s="3" t="s">
        <v>17</v>
      </c>
      <c r="B113" s="122" t="str">
        <f>INDEX(Data!CC$2:CC$426,Data!$A$1)</f>
        <v>15-16 Annual</v>
      </c>
      <c r="C113" s="71">
        <v>0</v>
      </c>
      <c r="D113" s="96">
        <v>0</v>
      </c>
    </row>
    <row r="114" spans="1:4" x14ac:dyDescent="0.2">
      <c r="A114" s="3" t="s">
        <v>18</v>
      </c>
      <c r="B114" s="122" t="str">
        <f>INDEX(Data!CD$2:CD$426,Data!$A$1)</f>
        <v>15-16 Annual</v>
      </c>
      <c r="C114" s="71">
        <v>0</v>
      </c>
      <c r="D114" s="96">
        <v>0</v>
      </c>
    </row>
    <row r="115" spans="1:4" ht="13.5" thickBot="1" x14ac:dyDescent="0.25">
      <c r="A115" s="28" t="s">
        <v>19</v>
      </c>
      <c r="B115" s="122" t="str">
        <f>INDEX(Data!CE$2:CE$426,Data!$A$1)</f>
        <v>15-16 Annual</v>
      </c>
      <c r="C115" s="92">
        <v>0</v>
      </c>
      <c r="D115" s="97">
        <v>0</v>
      </c>
    </row>
    <row r="116" spans="1:4" ht="13.5" thickBot="1" x14ac:dyDescent="0.25">
      <c r="A116" s="27" t="s">
        <v>142</v>
      </c>
      <c r="B116" s="256">
        <f>SUM(B112:B115)</f>
        <v>0</v>
      </c>
      <c r="C116" s="256">
        <f>SUM(C112:C115)</f>
        <v>0</v>
      </c>
      <c r="D116" s="257">
        <f>SUM(D112:D115)</f>
        <v>0</v>
      </c>
    </row>
    <row r="117" spans="1:4" ht="25.5" x14ac:dyDescent="0.2">
      <c r="A117" s="81" t="s">
        <v>32</v>
      </c>
      <c r="B117" s="122" t="str">
        <f>INDEX(Data!CF$2:CF$426,Data!$A$1)</f>
        <v>15-16 Annual</v>
      </c>
      <c r="C117" s="93">
        <v>0</v>
      </c>
      <c r="D117" s="98">
        <v>0</v>
      </c>
    </row>
    <row r="118" spans="1:4" ht="13.5" thickBot="1" x14ac:dyDescent="0.25">
      <c r="A118" s="28" t="s">
        <v>22</v>
      </c>
      <c r="B118" s="122" t="str">
        <f>INDEX(Data!CG$2:CG$426,Data!$A$1)</f>
        <v>15-16 Annual</v>
      </c>
      <c r="C118" s="92">
        <v>0</v>
      </c>
      <c r="D118" s="97">
        <v>0</v>
      </c>
    </row>
    <row r="119" spans="1:4" ht="13.5" thickBot="1" x14ac:dyDescent="0.25">
      <c r="A119" s="27" t="s">
        <v>143</v>
      </c>
      <c r="B119" s="256">
        <f>SUM(B117:B118)</f>
        <v>0</v>
      </c>
      <c r="C119" s="256">
        <f>SUM(C117:C118)</f>
        <v>0</v>
      </c>
      <c r="D119" s="257">
        <f>SUM(D117:D118)</f>
        <v>0</v>
      </c>
    </row>
    <row r="120" spans="1:4" ht="25.5" x14ac:dyDescent="0.2">
      <c r="A120" s="81" t="s">
        <v>33</v>
      </c>
      <c r="B120" s="122" t="str">
        <f>INDEX(Data!CH$2:CH$426,Data!$A$1)</f>
        <v>15-16 Annual</v>
      </c>
      <c r="C120" s="93">
        <v>0</v>
      </c>
      <c r="D120" s="98">
        <v>0</v>
      </c>
    </row>
    <row r="121" spans="1:4" s="131" customFormat="1" x14ac:dyDescent="0.2">
      <c r="A121" s="29" t="s">
        <v>198</v>
      </c>
      <c r="B121" s="122" t="str">
        <f>INDEX(Data!CI$2:CI$426,Data!$A$1)</f>
        <v>15-16 Annual</v>
      </c>
      <c r="C121" s="122">
        <v>0</v>
      </c>
      <c r="D121" s="123">
        <v>0</v>
      </c>
    </row>
    <row r="122" spans="1:4" x14ac:dyDescent="0.2">
      <c r="A122" s="3" t="s">
        <v>199</v>
      </c>
      <c r="B122" s="122" t="str">
        <f>INDEX(Data!CJ$2:CJ$426,Data!$A$1)</f>
        <v>15-16 Annual</v>
      </c>
      <c r="C122" s="71">
        <v>0</v>
      </c>
      <c r="D122" s="96">
        <v>0</v>
      </c>
    </row>
    <row r="123" spans="1:4" x14ac:dyDescent="0.2">
      <c r="A123" s="3" t="s">
        <v>25</v>
      </c>
      <c r="B123" s="122" t="str">
        <f>INDEX(Data!CK$2:CK$426,Data!$A$1)</f>
        <v>15-16 Annual</v>
      </c>
      <c r="C123" s="71">
        <v>0</v>
      </c>
      <c r="D123" s="96">
        <v>0</v>
      </c>
    </row>
    <row r="124" spans="1:4" ht="13.5" thickBot="1" x14ac:dyDescent="0.25">
      <c r="A124" s="28" t="s">
        <v>24</v>
      </c>
      <c r="B124" s="122" t="str">
        <f>INDEX(Data!CL$2:CL$426,Data!$A$1)</f>
        <v>15-16 Annual</v>
      </c>
      <c r="C124" s="92">
        <v>0</v>
      </c>
      <c r="D124" s="97">
        <v>0</v>
      </c>
    </row>
    <row r="125" spans="1:4" ht="13.5" thickBot="1" x14ac:dyDescent="0.25">
      <c r="A125" s="27" t="s">
        <v>144</v>
      </c>
      <c r="B125" s="256">
        <f>SUM(B120:B124)</f>
        <v>0</v>
      </c>
      <c r="C125" s="256">
        <f>SUM(C120:C124)</f>
        <v>0</v>
      </c>
      <c r="D125" s="257">
        <f>SUM(D120:D124)</f>
        <v>0</v>
      </c>
    </row>
    <row r="126" spans="1:4" ht="25.5" x14ac:dyDescent="0.2">
      <c r="A126" s="81" t="s">
        <v>34</v>
      </c>
      <c r="B126" s="122" t="str">
        <f>INDEX(Data!CM$2:CM$426,Data!$A$1)</f>
        <v>15-16 Annual</v>
      </c>
      <c r="C126" s="93">
        <v>0</v>
      </c>
      <c r="D126" s="98">
        <v>0</v>
      </c>
    </row>
    <row r="127" spans="1:4" x14ac:dyDescent="0.2">
      <c r="A127" s="3" t="s">
        <v>26</v>
      </c>
      <c r="B127" s="122" t="str">
        <f>INDEX(Data!CN$2:CN$426,Data!$A$1)</f>
        <v>15-16 Annual</v>
      </c>
      <c r="C127" s="71">
        <v>0</v>
      </c>
      <c r="D127" s="96">
        <v>0</v>
      </c>
    </row>
    <row r="128" spans="1:4" x14ac:dyDescent="0.2">
      <c r="A128" s="3" t="s">
        <v>27</v>
      </c>
      <c r="B128" s="122" t="str">
        <f>INDEX(Data!CO$2:CO$426,Data!$A$1)</f>
        <v>15-16 Annual</v>
      </c>
      <c r="C128" s="71">
        <v>0</v>
      </c>
      <c r="D128" s="96">
        <v>0</v>
      </c>
    </row>
    <row r="129" spans="1:4" x14ac:dyDescent="0.2">
      <c r="A129" s="3" t="s">
        <v>28</v>
      </c>
      <c r="B129" s="122" t="str">
        <f>INDEX(Data!CP$2:CP$426,Data!$A$1)</f>
        <v>15-16 Annual</v>
      </c>
      <c r="C129" s="71">
        <v>0</v>
      </c>
      <c r="D129" s="96">
        <v>0</v>
      </c>
    </row>
    <row r="130" spans="1:4" x14ac:dyDescent="0.2">
      <c r="A130" s="28" t="s">
        <v>260</v>
      </c>
      <c r="B130" s="122" t="str">
        <f>INDEX(Data!CQ$2:CQ$426,Data!$A$1)</f>
        <v>15-16 Annual</v>
      </c>
      <c r="C130" s="92">
        <v>0</v>
      </c>
      <c r="D130" s="97">
        <v>0</v>
      </c>
    </row>
    <row r="131" spans="1:4" ht="13.5" thickBot="1" x14ac:dyDescent="0.25">
      <c r="A131" s="28" t="s">
        <v>31</v>
      </c>
      <c r="B131" s="122" t="str">
        <f>INDEX(Data!CR$2:CR$426,Data!$A$1)</f>
        <v>15-16 Annual</v>
      </c>
      <c r="C131" s="92">
        <v>0</v>
      </c>
      <c r="D131" s="97">
        <v>0</v>
      </c>
    </row>
    <row r="132" spans="1:4" ht="13.5" thickBot="1" x14ac:dyDescent="0.25">
      <c r="A132" s="27" t="s">
        <v>145</v>
      </c>
      <c r="B132" s="256">
        <f>SUM(B126:B131)</f>
        <v>0</v>
      </c>
      <c r="C132" s="256">
        <f>SUM(C126:C131)</f>
        <v>0</v>
      </c>
      <c r="D132" s="257">
        <f>SUM(D126:D131)</f>
        <v>0</v>
      </c>
    </row>
    <row r="133" spans="1:4" ht="25.5" x14ac:dyDescent="0.2">
      <c r="A133" s="310" t="s">
        <v>903</v>
      </c>
      <c r="B133" s="122" t="str">
        <f>INDEX(Data!CS$2:CS$426,Data!$A$1)</f>
        <v>15-16 Annual</v>
      </c>
      <c r="C133" s="199">
        <v>0</v>
      </c>
      <c r="D133" s="246">
        <v>0</v>
      </c>
    </row>
    <row r="134" spans="1:4" x14ac:dyDescent="0.2">
      <c r="A134" s="3" t="s">
        <v>36</v>
      </c>
      <c r="B134" s="122" t="str">
        <f>INDEX(Data!CT$2:CT$426,Data!$A$1)</f>
        <v>15-16 Annual</v>
      </c>
      <c r="C134" s="71">
        <v>0</v>
      </c>
      <c r="D134" s="96">
        <v>0</v>
      </c>
    </row>
    <row r="135" spans="1:4" x14ac:dyDescent="0.2">
      <c r="A135" s="3" t="s">
        <v>37</v>
      </c>
      <c r="B135" s="122" t="str">
        <f>INDEX(Data!CU$2:CU$426,Data!$A$1)</f>
        <v>15-16 Annual</v>
      </c>
      <c r="C135" s="71">
        <v>0</v>
      </c>
      <c r="D135" s="96">
        <v>0</v>
      </c>
    </row>
    <row r="136" spans="1:4" x14ac:dyDescent="0.2">
      <c r="A136" s="3" t="s">
        <v>38</v>
      </c>
      <c r="B136" s="122" t="str">
        <f>INDEX(Data!CV$2:CV$426,Data!$A$1)</f>
        <v>15-16 Annual</v>
      </c>
      <c r="C136" s="71">
        <v>0</v>
      </c>
      <c r="D136" s="96">
        <v>0</v>
      </c>
    </row>
    <row r="137" spans="1:4" x14ac:dyDescent="0.2">
      <c r="A137" s="3" t="s">
        <v>39</v>
      </c>
      <c r="B137" s="122" t="str">
        <f>INDEX(Data!CW$2:CW$426,Data!$A$1)</f>
        <v>15-16 Annual</v>
      </c>
      <c r="C137" s="92">
        <v>0</v>
      </c>
      <c r="D137" s="97">
        <v>0</v>
      </c>
    </row>
    <row r="138" spans="1:4" x14ac:dyDescent="0.2">
      <c r="A138" s="3" t="s">
        <v>40</v>
      </c>
      <c r="B138" s="122" t="str">
        <f>INDEX(Data!CX$2:CX$426,Data!$A$1)</f>
        <v>15-16 Annual</v>
      </c>
      <c r="C138" s="71">
        <v>0</v>
      </c>
      <c r="D138" s="96">
        <v>0</v>
      </c>
    </row>
    <row r="139" spans="1:4" ht="13.5" thickBot="1" x14ac:dyDescent="0.25">
      <c r="A139" s="28" t="s">
        <v>41</v>
      </c>
      <c r="B139" s="122" t="str">
        <f>INDEX(Data!CY$2:CY$426,Data!$A$1)</f>
        <v>15-16 Annual</v>
      </c>
      <c r="C139" s="92">
        <v>0</v>
      </c>
      <c r="D139" s="97">
        <v>0</v>
      </c>
    </row>
    <row r="140" spans="1:4" ht="13.5" thickBot="1" x14ac:dyDescent="0.25">
      <c r="A140" s="27" t="s">
        <v>146</v>
      </c>
      <c r="B140" s="256">
        <f>SUM(B133:B139)</f>
        <v>0</v>
      </c>
      <c r="C140" s="256">
        <f>SUM(C133:C139)</f>
        <v>0</v>
      </c>
      <c r="D140" s="257">
        <f>SUM(D133:D139)</f>
        <v>0</v>
      </c>
    </row>
    <row r="141" spans="1:4" x14ac:dyDescent="0.2">
      <c r="A141" s="81" t="s">
        <v>256</v>
      </c>
      <c r="B141" s="122"/>
      <c r="C141" s="71">
        <v>0</v>
      </c>
      <c r="D141" s="96">
        <v>0</v>
      </c>
    </row>
    <row r="142" spans="1:4" x14ac:dyDescent="0.2">
      <c r="A142" s="3" t="s">
        <v>42</v>
      </c>
      <c r="B142" s="122" t="str">
        <f>INDEX(Data!CZ$2:CZ$426,Data!$A$1)</f>
        <v>15-16 Annual</v>
      </c>
      <c r="C142" s="92">
        <v>0</v>
      </c>
      <c r="D142" s="97">
        <v>0</v>
      </c>
    </row>
    <row r="143" spans="1:4" ht="13.5" thickBot="1" x14ac:dyDescent="0.25">
      <c r="A143" s="3" t="s">
        <v>43</v>
      </c>
      <c r="B143" s="122" t="str">
        <f>INDEX(Data!DA$2:DA$426,Data!$A$1)</f>
        <v>15-16 Annual</v>
      </c>
      <c r="C143" s="71">
        <v>0</v>
      </c>
      <c r="D143" s="96">
        <v>0</v>
      </c>
    </row>
    <row r="144" spans="1:4" ht="13.5" thickBot="1" x14ac:dyDescent="0.25">
      <c r="A144" s="27" t="s">
        <v>147</v>
      </c>
      <c r="B144" s="256">
        <f>SUM(B141:B143)</f>
        <v>0</v>
      </c>
      <c r="C144" s="256">
        <f>SUM(C141:C143)</f>
        <v>0</v>
      </c>
      <c r="D144" s="257">
        <f>SUM(D141:D143)</f>
        <v>0</v>
      </c>
    </row>
    <row r="145" spans="1:4" ht="25.5" x14ac:dyDescent="0.2">
      <c r="A145" s="81" t="s">
        <v>48</v>
      </c>
      <c r="B145" s="122" t="str">
        <f>INDEX(Data!DB$2:DB$426,Data!$A$1)</f>
        <v>15-16 Annual</v>
      </c>
      <c r="C145" s="71">
        <v>0</v>
      </c>
      <c r="D145" s="96">
        <v>0</v>
      </c>
    </row>
    <row r="146" spans="1:4" x14ac:dyDescent="0.2">
      <c r="A146" s="3" t="s">
        <v>44</v>
      </c>
      <c r="B146" s="122" t="str">
        <f>INDEX(Data!DC$2:DC$426,Data!$A$1)</f>
        <v>15-16 Annual</v>
      </c>
      <c r="C146" s="92">
        <v>0</v>
      </c>
      <c r="D146" s="97">
        <v>0</v>
      </c>
    </row>
    <row r="147" spans="1:4" ht="13.5" thickBot="1" x14ac:dyDescent="0.25">
      <c r="A147" s="28" t="s">
        <v>46</v>
      </c>
      <c r="B147" s="122" t="str">
        <f>INDEX(Data!DD$2:DD$426,Data!$A$1)</f>
        <v>15-16 Annual</v>
      </c>
      <c r="C147" s="92">
        <v>0</v>
      </c>
      <c r="D147" s="97">
        <v>0</v>
      </c>
    </row>
    <row r="148" spans="1:4" ht="13.5" thickBot="1" x14ac:dyDescent="0.25">
      <c r="A148" s="27" t="s">
        <v>148</v>
      </c>
      <c r="B148" s="256">
        <f>SUM(B145:B147)</f>
        <v>0</v>
      </c>
      <c r="C148" s="256">
        <f>SUM(C145:C147)</f>
        <v>0</v>
      </c>
      <c r="D148" s="257">
        <f>SUM(D145:D147)</f>
        <v>0</v>
      </c>
    </row>
    <row r="149" spans="1:4" ht="13.5" thickBot="1" x14ac:dyDescent="0.25">
      <c r="A149" s="27" t="s">
        <v>4</v>
      </c>
      <c r="B149" s="256" t="e">
        <f>(B106+B111+B116+B119+B125+B132+B140+B144+B148)</f>
        <v>#VALUE!</v>
      </c>
      <c r="C149" s="256">
        <f>(C106+C111+C116+C119+C125+C132+C140+C144+C148)</f>
        <v>0</v>
      </c>
      <c r="D149" s="257">
        <f>(D106+D111+D116+D119+D125+D132+D140+D144+D148)</f>
        <v>0</v>
      </c>
    </row>
    <row r="150" spans="1:4" x14ac:dyDescent="0.2">
      <c r="A150" s="32" t="s">
        <v>5</v>
      </c>
      <c r="B150" s="258"/>
      <c r="C150" s="258"/>
      <c r="D150" s="259"/>
    </row>
    <row r="151" spans="1:4" ht="25.5" x14ac:dyDescent="0.2">
      <c r="A151" s="6" t="s">
        <v>63</v>
      </c>
      <c r="B151" s="122" t="str">
        <f>INDEX(Data!DE$2:DE$426,Data!$A$1)</f>
        <v>15-16 Annual</v>
      </c>
      <c r="C151" s="71">
        <v>0</v>
      </c>
      <c r="D151" s="96">
        <v>0</v>
      </c>
    </row>
    <row r="152" spans="1:4" x14ac:dyDescent="0.2">
      <c r="A152" s="3" t="s">
        <v>49</v>
      </c>
      <c r="B152" s="122" t="str">
        <f>INDEX(Data!DF$2:DF$426,Data!$A$1)</f>
        <v>15-16 Annual</v>
      </c>
      <c r="C152" s="92">
        <v>0</v>
      </c>
      <c r="D152" s="97">
        <v>0</v>
      </c>
    </row>
    <row r="153" spans="1:4" x14ac:dyDescent="0.2">
      <c r="A153" s="3" t="s">
        <v>50</v>
      </c>
      <c r="B153" s="122" t="str">
        <f>INDEX(Data!DG$2:DG$426,Data!$A$1)</f>
        <v>15-16 Annual</v>
      </c>
      <c r="C153" s="71">
        <v>0</v>
      </c>
      <c r="D153" s="96">
        <v>0</v>
      </c>
    </row>
    <row r="154" spans="1:4" x14ac:dyDescent="0.2">
      <c r="A154" s="3" t="s">
        <v>51</v>
      </c>
      <c r="B154" s="122" t="str">
        <f>INDEX(Data!DH$2:DH$426,Data!$A$1)</f>
        <v>15-16 Annual</v>
      </c>
      <c r="C154" s="71">
        <v>0</v>
      </c>
      <c r="D154" s="96">
        <v>0</v>
      </c>
    </row>
    <row r="155" spans="1:4" x14ac:dyDescent="0.2">
      <c r="A155" s="242" t="s">
        <v>257</v>
      </c>
      <c r="B155" s="122" t="str">
        <f>INDEX(Data!DI$2:DI$426,Data!$A$1)</f>
        <v>15-16 Annual</v>
      </c>
      <c r="C155" s="71"/>
      <c r="D155" s="96"/>
    </row>
    <row r="156" spans="1:4" x14ac:dyDescent="0.2">
      <c r="A156" s="29" t="s">
        <v>153</v>
      </c>
      <c r="B156" s="122" t="str">
        <f>INDEX(Data!DJ$2:DJ$426,Data!$A$1)</f>
        <v>15-16 Annual</v>
      </c>
      <c r="C156" s="71">
        <v>0</v>
      </c>
      <c r="D156" s="96">
        <v>0</v>
      </c>
    </row>
    <row r="157" spans="1:4" ht="13.5" thickBot="1" x14ac:dyDescent="0.25">
      <c r="A157" s="28" t="s">
        <v>52</v>
      </c>
      <c r="B157" s="122" t="str">
        <f>INDEX(Data!DK$2:DK$426,Data!$A$1)</f>
        <v>15-16 Annual</v>
      </c>
      <c r="C157" s="92">
        <v>0</v>
      </c>
      <c r="D157" s="97">
        <v>0</v>
      </c>
    </row>
    <row r="158" spans="1:4" ht="13.5" thickBot="1" x14ac:dyDescent="0.25">
      <c r="A158" s="27" t="s">
        <v>149</v>
      </c>
      <c r="B158" s="256">
        <f>SUM(B151:B157)</f>
        <v>0</v>
      </c>
      <c r="C158" s="256">
        <f>SUM(C151:C157)</f>
        <v>0</v>
      </c>
      <c r="D158" s="257">
        <f>SUM(D151:D157)</f>
        <v>0</v>
      </c>
    </row>
    <row r="159" spans="1:4" ht="25.5" x14ac:dyDescent="0.2">
      <c r="A159" s="81" t="s">
        <v>64</v>
      </c>
      <c r="B159" s="122" t="str">
        <f>INDEX(Data!DL$2:DL$426,Data!$A$1)</f>
        <v>15-16 Annual</v>
      </c>
      <c r="C159" s="71">
        <v>0</v>
      </c>
      <c r="D159" s="96">
        <v>0</v>
      </c>
    </row>
    <row r="160" spans="1:4" x14ac:dyDescent="0.2">
      <c r="A160" s="3" t="s">
        <v>53</v>
      </c>
      <c r="B160" s="122" t="str">
        <f>INDEX(Data!DM$2:DM$426,Data!$A$1)</f>
        <v>15-16 Annual</v>
      </c>
      <c r="C160" s="92">
        <v>0</v>
      </c>
      <c r="D160" s="97">
        <v>0</v>
      </c>
    </row>
    <row r="161" spans="1:4" x14ac:dyDescent="0.2">
      <c r="A161" s="3" t="s">
        <v>54</v>
      </c>
      <c r="B161" s="122" t="str">
        <f>INDEX(Data!DN$2:DN$426,Data!$A$1)</f>
        <v>15-16 Annual</v>
      </c>
      <c r="C161" s="71">
        <v>0</v>
      </c>
      <c r="D161" s="96">
        <v>0</v>
      </c>
    </row>
    <row r="162" spans="1:4" x14ac:dyDescent="0.2">
      <c r="A162" s="3" t="s">
        <v>55</v>
      </c>
      <c r="B162" s="122" t="str">
        <f>INDEX(Data!DO$2:DO$426,Data!$A$1)</f>
        <v>15-16 Annual</v>
      </c>
      <c r="C162" s="92">
        <v>0</v>
      </c>
      <c r="D162" s="97">
        <v>0</v>
      </c>
    </row>
    <row r="163" spans="1:4" x14ac:dyDescent="0.2">
      <c r="A163" s="3" t="s">
        <v>56</v>
      </c>
      <c r="B163" s="122" t="str">
        <f>INDEX(Data!DP$2:DP$426,Data!$A$1)</f>
        <v>15-16 Annual</v>
      </c>
      <c r="C163" s="71">
        <v>0</v>
      </c>
      <c r="D163" s="96">
        <v>0</v>
      </c>
    </row>
    <row r="164" spans="1:4" x14ac:dyDescent="0.2">
      <c r="A164" s="3" t="s">
        <v>57</v>
      </c>
      <c r="B164" s="122" t="str">
        <f>INDEX(Data!DQ$2:DQ$426,Data!$A$1)</f>
        <v>15-16 Annual</v>
      </c>
      <c r="C164" s="71">
        <v>0</v>
      </c>
      <c r="D164" s="96">
        <v>0</v>
      </c>
    </row>
    <row r="165" spans="1:4" x14ac:dyDescent="0.2">
      <c r="A165" s="3" t="s">
        <v>58</v>
      </c>
      <c r="B165" s="122" t="str">
        <f>INDEX(Data!DR$2:DR$426,Data!$A$1)</f>
        <v>15-16 Annual</v>
      </c>
      <c r="C165" s="92">
        <v>0</v>
      </c>
      <c r="D165" s="97">
        <v>0</v>
      </c>
    </row>
    <row r="166" spans="1:4" x14ac:dyDescent="0.2">
      <c r="A166" s="3" t="s">
        <v>59</v>
      </c>
      <c r="B166" s="122" t="str">
        <f>INDEX(Data!DS$2:DS$426,Data!$A$1)</f>
        <v>15-16 Annual</v>
      </c>
      <c r="C166" s="71">
        <v>0</v>
      </c>
      <c r="D166" s="96">
        <v>0</v>
      </c>
    </row>
    <row r="167" spans="1:4" ht="13.5" thickBot="1" x14ac:dyDescent="0.25">
      <c r="A167" s="28" t="s">
        <v>60</v>
      </c>
      <c r="B167" s="122" t="str">
        <f>INDEX(Data!DT$2:DT$426,Data!$A$1)</f>
        <v>15-16 Annual</v>
      </c>
      <c r="C167" s="92">
        <v>0</v>
      </c>
      <c r="D167" s="97">
        <v>0</v>
      </c>
    </row>
    <row r="168" spans="1:4" ht="13.5" thickBot="1" x14ac:dyDescent="0.25">
      <c r="A168" s="27" t="s">
        <v>150</v>
      </c>
      <c r="B168" s="256">
        <f>SUM(B159:B167)</f>
        <v>0</v>
      </c>
      <c r="C168" s="256">
        <f>SUM(C159:C167)</f>
        <v>0</v>
      </c>
      <c r="D168" s="257">
        <f>SUM(D159:D167)</f>
        <v>0</v>
      </c>
    </row>
    <row r="169" spans="1:4" ht="25.5" x14ac:dyDescent="0.2">
      <c r="A169" s="132" t="s">
        <v>197</v>
      </c>
      <c r="B169" s="254" t="e">
        <f>'Initial Data'!B29+'Initial Data'!C29</f>
        <v>#VALUE!</v>
      </c>
      <c r="C169" s="254">
        <f>'Initial Data'!E29+'Initial Data'!F29</f>
        <v>0</v>
      </c>
      <c r="D169" s="254">
        <f>'Initial Data'!H29+'Initial Data'!I29</f>
        <v>0</v>
      </c>
    </row>
    <row r="170" spans="1:4" x14ac:dyDescent="0.2">
      <c r="A170" s="29" t="s">
        <v>61</v>
      </c>
      <c r="B170" s="122" t="str">
        <f>INDEX(Data!DV$2:DV$426,Data!$A$1)</f>
        <v>15-16 Annual</v>
      </c>
      <c r="C170" s="122">
        <v>0</v>
      </c>
      <c r="D170" s="123">
        <v>0</v>
      </c>
    </row>
    <row r="171" spans="1:4" ht="13.5" thickBot="1" x14ac:dyDescent="0.25">
      <c r="A171" s="124" t="s">
        <v>62</v>
      </c>
      <c r="B171" s="122" t="str">
        <f>INDEX(Data!DW$2:DW$426,Data!$A$1)</f>
        <v>15-16 Annual</v>
      </c>
      <c r="C171" s="125">
        <v>0</v>
      </c>
      <c r="D171" s="126">
        <v>0</v>
      </c>
    </row>
    <row r="172" spans="1:4" ht="13.5" thickBot="1" x14ac:dyDescent="0.25">
      <c r="A172" s="127" t="s">
        <v>151</v>
      </c>
      <c r="B172" s="250" t="e">
        <f>SUM(B169:B171)</f>
        <v>#VALUE!</v>
      </c>
      <c r="C172" s="250">
        <f>SUM(C169:C171)</f>
        <v>0</v>
      </c>
      <c r="D172" s="251">
        <f>SUM(D169:D171)</f>
        <v>0</v>
      </c>
    </row>
    <row r="173" spans="1:4" ht="13.5" thickBot="1" x14ac:dyDescent="0.25">
      <c r="A173" s="164" t="s">
        <v>235</v>
      </c>
      <c r="B173" s="324" t="e">
        <f>SUM(B158+B168+B172)</f>
        <v>#VALUE!</v>
      </c>
      <c r="C173" s="324">
        <f>SUM(C158+C168+C172)</f>
        <v>0</v>
      </c>
      <c r="D173" s="325">
        <f>SUM(D158+D168+D172)</f>
        <v>0</v>
      </c>
    </row>
    <row r="174" spans="1:4" x14ac:dyDescent="0.2">
      <c r="A174" s="317"/>
      <c r="B174" s="315"/>
      <c r="C174" s="315"/>
      <c r="D174" s="316"/>
    </row>
    <row r="175" spans="1:4" ht="13.5" thickBot="1" x14ac:dyDescent="0.25">
      <c r="A175" s="318"/>
      <c r="B175" s="269"/>
      <c r="C175" s="269"/>
      <c r="D175" s="270"/>
    </row>
    <row r="176" spans="1:4" x14ac:dyDescent="0.2">
      <c r="A176" s="294" t="s">
        <v>193</v>
      </c>
      <c r="B176" s="267" t="s">
        <v>23</v>
      </c>
      <c r="C176" s="267" t="s">
        <v>23</v>
      </c>
      <c r="D176" s="268" t="s">
        <v>23</v>
      </c>
    </row>
    <row r="177" spans="1:5" ht="13.5" thickBot="1" x14ac:dyDescent="0.25">
      <c r="A177" s="29" t="s">
        <v>68</v>
      </c>
      <c r="B177" s="122" t="str">
        <f>INDEX(Data!ED$2:ED$426,Data!$A$1)</f>
        <v>15-16 Annual</v>
      </c>
      <c r="C177" s="248" t="e">
        <f>B178</f>
        <v>#VALUE!</v>
      </c>
      <c r="D177" s="249" t="e">
        <f>C178</f>
        <v>#VALUE!</v>
      </c>
    </row>
    <row r="178" spans="1:5" ht="13.5" thickBot="1" x14ac:dyDescent="0.25">
      <c r="A178" s="127" t="s">
        <v>154</v>
      </c>
      <c r="B178" s="250" t="e">
        <f>(B177+B179-B186)</f>
        <v>#VALUE!</v>
      </c>
      <c r="C178" s="250" t="e">
        <f>(C177+C179-C186)</f>
        <v>#VALUE!</v>
      </c>
      <c r="D178" s="251" t="e">
        <f>(D177+D179-D186)</f>
        <v>#VALUE!</v>
      </c>
    </row>
    <row r="179" spans="1:5" ht="13.5" thickBot="1" x14ac:dyDescent="0.25">
      <c r="A179" s="127" t="s">
        <v>4</v>
      </c>
      <c r="B179" s="136" t="str">
        <f>INDEX(Data!EF$2:EF$426,Data!$A$1)</f>
        <v>15-16 Annual</v>
      </c>
      <c r="C179" s="136">
        <v>0</v>
      </c>
      <c r="D179" s="137">
        <v>0</v>
      </c>
    </row>
    <row r="180" spans="1:5" x14ac:dyDescent="0.2">
      <c r="A180" s="138" t="s">
        <v>70</v>
      </c>
      <c r="B180" s="139" t="str">
        <f>INDEX(Data!EG$2:EG$426,Data!$A$1)</f>
        <v>15-16 Annual</v>
      </c>
      <c r="C180" s="139">
        <v>0</v>
      </c>
      <c r="D180" s="140">
        <v>0</v>
      </c>
    </row>
    <row r="181" spans="1:5" x14ac:dyDescent="0.2">
      <c r="A181" s="29" t="s">
        <v>71</v>
      </c>
      <c r="B181" s="122" t="str">
        <f>INDEX(Data!EH$2:EH$426,Data!$A$1)</f>
        <v>15-16 Annual</v>
      </c>
      <c r="C181" s="122">
        <v>0</v>
      </c>
      <c r="D181" s="123">
        <v>0</v>
      </c>
    </row>
    <row r="182" spans="1:5" x14ac:dyDescent="0.2">
      <c r="A182" s="124" t="s">
        <v>72</v>
      </c>
      <c r="B182" s="122" t="str">
        <f>INDEX(Data!EI$2:EI$426,Data!$A$1)</f>
        <v>15-16 Annual</v>
      </c>
      <c r="C182" s="125">
        <v>0</v>
      </c>
      <c r="D182" s="126">
        <v>0</v>
      </c>
    </row>
    <row r="183" spans="1:5" x14ac:dyDescent="0.2">
      <c r="A183" s="124" t="s">
        <v>220</v>
      </c>
      <c r="B183" s="122" t="str">
        <f>INDEX(Data!EJ$2:EJ$426,Data!$A$1)</f>
        <v>15-16 Annual</v>
      </c>
      <c r="C183" s="125">
        <v>0</v>
      </c>
      <c r="D183" s="126">
        <v>0</v>
      </c>
    </row>
    <row r="184" spans="1:5" x14ac:dyDescent="0.2">
      <c r="A184" s="29" t="s">
        <v>231</v>
      </c>
      <c r="B184" s="122" t="str">
        <f>INDEX(Data!EK$2:EK$426,Data!$A$1)</f>
        <v>15-16 Annual</v>
      </c>
      <c r="C184" s="125">
        <v>0</v>
      </c>
      <c r="D184" s="126">
        <v>0</v>
      </c>
    </row>
    <row r="185" spans="1:5" ht="13.5" thickBot="1" x14ac:dyDescent="0.25">
      <c r="A185" s="28" t="s">
        <v>67</v>
      </c>
      <c r="B185" s="122" t="str">
        <f>INDEX(Data!EL$2:EL$426,Data!$A$1)</f>
        <v>15-16 Annual</v>
      </c>
      <c r="C185" s="122">
        <v>0</v>
      </c>
      <c r="D185" s="123">
        <v>0</v>
      </c>
    </row>
    <row r="186" spans="1:5" ht="13.5" thickBot="1" x14ac:dyDescent="0.25">
      <c r="A186" s="127" t="s">
        <v>9</v>
      </c>
      <c r="B186" s="250">
        <f>SUM(B180:B185)</f>
        <v>0</v>
      </c>
      <c r="C186" s="250">
        <f>SUM(C180:C185)</f>
        <v>0</v>
      </c>
      <c r="D186" s="251">
        <f>SUM(D180:D185)</f>
        <v>0</v>
      </c>
    </row>
    <row r="187" spans="1:5" ht="13.5" thickBot="1" x14ac:dyDescent="0.25">
      <c r="A187" s="141" t="s">
        <v>73</v>
      </c>
      <c r="B187" s="136" t="str">
        <f>INDEX(Data!EM$2:EM$426,Data!$A$1)</f>
        <v>15-16 Annual</v>
      </c>
      <c r="C187" s="142">
        <v>0</v>
      </c>
      <c r="D187" s="143">
        <v>0</v>
      </c>
      <c r="E187" s="87"/>
    </row>
    <row r="188" spans="1:5" x14ac:dyDescent="0.2">
      <c r="A188" s="35"/>
      <c r="B188" s="271"/>
      <c r="C188" s="271"/>
      <c r="D188" s="271"/>
      <c r="E188" s="16"/>
    </row>
    <row r="189" spans="1:5" ht="13.5" thickBot="1" x14ac:dyDescent="0.25">
      <c r="A189" s="35"/>
      <c r="B189" s="260"/>
      <c r="C189" s="260"/>
      <c r="D189" s="260"/>
    </row>
    <row r="190" spans="1:5" x14ac:dyDescent="0.2">
      <c r="A190" s="294" t="s">
        <v>232</v>
      </c>
      <c r="B190" s="261" t="s">
        <v>23</v>
      </c>
      <c r="C190" s="261" t="s">
        <v>23</v>
      </c>
      <c r="D190" s="262" t="s">
        <v>23</v>
      </c>
    </row>
    <row r="191" spans="1:5" ht="13.5" thickBot="1" x14ac:dyDescent="0.25">
      <c r="A191" s="29" t="s">
        <v>68</v>
      </c>
      <c r="B191" s="122" t="str">
        <f>INDEX(Data!EN$2:EN$426,Data!$A$1)</f>
        <v>15-16 Annual</v>
      </c>
      <c r="C191" s="248" t="e">
        <f>B192</f>
        <v>#VALUE!</v>
      </c>
      <c r="D191" s="249" t="e">
        <f>C192</f>
        <v>#VALUE!</v>
      </c>
    </row>
    <row r="192" spans="1:5" ht="13.5" thickBot="1" x14ac:dyDescent="0.25">
      <c r="A192" s="27" t="s">
        <v>69</v>
      </c>
      <c r="B192" s="256" t="e">
        <f>(B191+B193-B198)</f>
        <v>#VALUE!</v>
      </c>
      <c r="C192" s="256" t="e">
        <f>(C191+C193-C198)</f>
        <v>#VALUE!</v>
      </c>
      <c r="D192" s="257" t="e">
        <f>(D191+D193-D198)</f>
        <v>#VALUE!</v>
      </c>
    </row>
    <row r="193" spans="1:5" ht="13.5" thickBot="1" x14ac:dyDescent="0.25">
      <c r="A193" s="27" t="s">
        <v>4</v>
      </c>
      <c r="B193" s="297" t="str">
        <f>INDEX(Data!EP$2:EP$426,Data!$A$1)</f>
        <v>15-16 Annual</v>
      </c>
      <c r="C193" s="94">
        <v>0</v>
      </c>
      <c r="D193" s="99">
        <v>0</v>
      </c>
    </row>
    <row r="194" spans="1:5" x14ac:dyDescent="0.2">
      <c r="A194" s="26" t="s">
        <v>74</v>
      </c>
      <c r="B194" s="139" t="str">
        <f>INDEX(Data!EQ$2:EQ$426,Data!$A$1)</f>
        <v>15-16 Annual</v>
      </c>
      <c r="C194" s="93">
        <v>0</v>
      </c>
      <c r="D194" s="98">
        <v>0</v>
      </c>
    </row>
    <row r="195" spans="1:5" x14ac:dyDescent="0.2">
      <c r="A195" s="3" t="s">
        <v>75</v>
      </c>
      <c r="B195" s="122" t="str">
        <f>INDEX(Data!ER$2:ER$426,Data!$A$1)</f>
        <v>15-16 Annual</v>
      </c>
      <c r="C195" s="71">
        <v>0</v>
      </c>
      <c r="D195" s="96">
        <v>0</v>
      </c>
    </row>
    <row r="196" spans="1:5" x14ac:dyDescent="0.2">
      <c r="A196" s="29" t="s">
        <v>80</v>
      </c>
      <c r="B196" s="122" t="str">
        <f>INDEX(Data!ES$2:ES$426,Data!$A$1)</f>
        <v>15-16 Annual</v>
      </c>
      <c r="C196" s="122">
        <v>0</v>
      </c>
      <c r="D196" s="123">
        <v>0</v>
      </c>
    </row>
    <row r="197" spans="1:5" ht="13.5" thickBot="1" x14ac:dyDescent="0.25">
      <c r="A197" s="124" t="s">
        <v>76</v>
      </c>
      <c r="B197" s="122" t="str">
        <f>INDEX(Data!ET$2:ET$426,Data!$A$1)</f>
        <v>15-16 Annual</v>
      </c>
      <c r="C197" s="125">
        <v>0</v>
      </c>
      <c r="D197" s="126">
        <v>0</v>
      </c>
      <c r="E197" s="87"/>
    </row>
    <row r="198" spans="1:5" ht="13.5" thickBot="1" x14ac:dyDescent="0.25">
      <c r="A198" s="127" t="s">
        <v>9</v>
      </c>
      <c r="B198" s="250">
        <f>SUM(B194:B197)</f>
        <v>0</v>
      </c>
      <c r="C198" s="250">
        <f>SUM(C194:C197)</f>
        <v>0</v>
      </c>
      <c r="D198" s="251">
        <f>SUM(D194:D197)</f>
        <v>0</v>
      </c>
      <c r="E198" s="16"/>
    </row>
    <row r="199" spans="1:5" x14ac:dyDescent="0.2">
      <c r="A199" s="35"/>
      <c r="B199" s="271"/>
      <c r="C199" s="271"/>
      <c r="D199" s="271"/>
    </row>
    <row r="200" spans="1:5" ht="13.5" thickBot="1" x14ac:dyDescent="0.25">
      <c r="A200" s="35"/>
      <c r="B200" s="271"/>
      <c r="C200" s="271"/>
      <c r="D200" s="271"/>
    </row>
    <row r="201" spans="1:5" x14ac:dyDescent="0.2">
      <c r="A201" s="294" t="s">
        <v>77</v>
      </c>
      <c r="B201" s="261" t="s">
        <v>23</v>
      </c>
      <c r="C201" s="261" t="s">
        <v>23</v>
      </c>
      <c r="D201" s="262" t="s">
        <v>23</v>
      </c>
    </row>
    <row r="202" spans="1:5" ht="13.5" thickBot="1" x14ac:dyDescent="0.25">
      <c r="A202" s="29" t="s">
        <v>68</v>
      </c>
      <c r="B202" s="122" t="str">
        <f>INDEX(Data!EU$2:EU$426,Data!$A$1)</f>
        <v>15-16 Annual</v>
      </c>
      <c r="C202" s="254" t="e">
        <f>B203</f>
        <v>#VALUE!</v>
      </c>
      <c r="D202" s="249" t="e">
        <f>C203</f>
        <v>#VALUE!</v>
      </c>
    </row>
    <row r="203" spans="1:5" ht="13.5" thickBot="1" x14ac:dyDescent="0.25">
      <c r="A203" s="127" t="s">
        <v>156</v>
      </c>
      <c r="B203" s="250" t="e">
        <f>(B202+B204-B207)</f>
        <v>#VALUE!</v>
      </c>
      <c r="C203" s="250" t="e">
        <f>(C202+C204-C207)</f>
        <v>#VALUE!</v>
      </c>
      <c r="D203" s="251" t="e">
        <f>(D202+D204-D207)</f>
        <v>#VALUE!</v>
      </c>
    </row>
    <row r="204" spans="1:5" ht="13.5" thickBot="1" x14ac:dyDescent="0.25">
      <c r="A204" s="27" t="s">
        <v>4</v>
      </c>
      <c r="B204" s="122" t="str">
        <f>INDEX(Data!EW$2:EW$426,Data!$A$1)</f>
        <v>15-16 Annual</v>
      </c>
      <c r="C204" s="94">
        <v>0</v>
      </c>
      <c r="D204" s="99">
        <v>0</v>
      </c>
    </row>
    <row r="205" spans="1:5" x14ac:dyDescent="0.2">
      <c r="A205" s="26" t="s">
        <v>75</v>
      </c>
      <c r="B205" s="122" t="str">
        <f>INDEX(Data!EX$2:EX$426,Data!$A$1)</f>
        <v>15-16 Annual</v>
      </c>
      <c r="C205" s="93">
        <v>0</v>
      </c>
      <c r="D205" s="98">
        <v>0</v>
      </c>
    </row>
    <row r="206" spans="1:5" ht="13.5" thickBot="1" x14ac:dyDescent="0.25">
      <c r="A206" s="28" t="s">
        <v>76</v>
      </c>
      <c r="B206" s="122" t="str">
        <f>INDEX(Data!EY$2:EY$426,Data!$A$1)</f>
        <v>15-16 Annual</v>
      </c>
      <c r="C206" s="92">
        <v>0</v>
      </c>
      <c r="D206" s="97">
        <v>0</v>
      </c>
      <c r="E206" s="16"/>
    </row>
    <row r="207" spans="1:5" ht="13.5" thickBot="1" x14ac:dyDescent="0.25">
      <c r="A207" s="27" t="s">
        <v>9</v>
      </c>
      <c r="B207" s="256">
        <f>SUM(B205:B206)</f>
        <v>0</v>
      </c>
      <c r="C207" s="256">
        <f>SUM(C205:C206)</f>
        <v>0</v>
      </c>
      <c r="D207" s="257">
        <f>SUM(D205:D206)</f>
        <v>0</v>
      </c>
      <c r="E207" s="87"/>
    </row>
    <row r="208" spans="1:5" x14ac:dyDescent="0.2">
      <c r="A208" s="88"/>
      <c r="B208" s="272"/>
      <c r="C208" s="272"/>
      <c r="D208" s="272"/>
    </row>
    <row r="209" spans="1:5" ht="13.5" thickBot="1" x14ac:dyDescent="0.25">
      <c r="A209" s="88"/>
      <c r="B209" s="273"/>
      <c r="C209" s="273"/>
      <c r="D209" s="273"/>
    </row>
    <row r="210" spans="1:5" x14ac:dyDescent="0.2">
      <c r="A210" s="294" t="s">
        <v>78</v>
      </c>
      <c r="B210" s="261" t="s">
        <v>23</v>
      </c>
      <c r="C210" s="261" t="s">
        <v>23</v>
      </c>
      <c r="D210" s="262" t="s">
        <v>23</v>
      </c>
    </row>
    <row r="211" spans="1:5" ht="13.5" thickBot="1" x14ac:dyDescent="0.25">
      <c r="A211" s="29" t="s">
        <v>68</v>
      </c>
      <c r="B211" s="122" t="str">
        <f>INDEX(Data!EZ$2:EZ$426,Data!$A$1)</f>
        <v>15-16 Annual</v>
      </c>
      <c r="C211" s="254" t="e">
        <f>B212</f>
        <v>#VALUE!</v>
      </c>
      <c r="D211" s="249" t="e">
        <f>C212</f>
        <v>#VALUE!</v>
      </c>
    </row>
    <row r="212" spans="1:5" ht="13.5" thickBot="1" x14ac:dyDescent="0.25">
      <c r="A212" s="127" t="s">
        <v>156</v>
      </c>
      <c r="B212" s="250" t="e">
        <f>(B211+B213-B217)</f>
        <v>#VALUE!</v>
      </c>
      <c r="C212" s="250" t="e">
        <f>(C211+C213-C217)</f>
        <v>#VALUE!</v>
      </c>
      <c r="D212" s="251" t="e">
        <f>(D211+D213-D217)</f>
        <v>#VALUE!</v>
      </c>
    </row>
    <row r="213" spans="1:5" ht="13.5" thickBot="1" x14ac:dyDescent="0.25">
      <c r="A213" s="127" t="s">
        <v>4</v>
      </c>
      <c r="B213" s="122" t="str">
        <f>INDEX(Data!FB$2:FB$426,Data!$A$1)</f>
        <v>15-16 Annual</v>
      </c>
      <c r="C213" s="136">
        <v>0</v>
      </c>
      <c r="D213" s="137">
        <v>0</v>
      </c>
    </row>
    <row r="214" spans="1:5" x14ac:dyDescent="0.2">
      <c r="A214" s="29" t="s">
        <v>75</v>
      </c>
      <c r="B214" s="122" t="str">
        <f>INDEX(Data!FC$2:FC$426,Data!$A$1)</f>
        <v>15-16 Annual</v>
      </c>
      <c r="C214" s="122">
        <v>0</v>
      </c>
      <c r="D214" s="123">
        <v>0</v>
      </c>
    </row>
    <row r="215" spans="1:5" x14ac:dyDescent="0.2">
      <c r="A215" s="29" t="s">
        <v>80</v>
      </c>
      <c r="B215" s="122" t="str">
        <f>INDEX(Data!FD$2:FD$426,Data!$A$1)</f>
        <v>15-16 Annual</v>
      </c>
      <c r="C215" s="122">
        <v>0</v>
      </c>
      <c r="D215" s="123">
        <v>0</v>
      </c>
    </row>
    <row r="216" spans="1:5" ht="13.5" thickBot="1" x14ac:dyDescent="0.25">
      <c r="A216" s="124" t="s">
        <v>76</v>
      </c>
      <c r="B216" s="122" t="str">
        <f>INDEX(Data!FE$2:FE$426,Data!$A$1)</f>
        <v>15-16 Annual</v>
      </c>
      <c r="C216" s="125">
        <v>0</v>
      </c>
      <c r="D216" s="126">
        <v>0</v>
      </c>
      <c r="E216" s="87"/>
    </row>
    <row r="217" spans="1:5" ht="13.5" thickBot="1" x14ac:dyDescent="0.25">
      <c r="A217" s="127" t="s">
        <v>9</v>
      </c>
      <c r="B217" s="250">
        <f>SUM(B214:B216)</f>
        <v>0</v>
      </c>
      <c r="C217" s="250">
        <f>SUM(C214:C216)</f>
        <v>0</v>
      </c>
      <c r="D217" s="251">
        <f>SUM(D214:D216)</f>
        <v>0</v>
      </c>
      <c r="E217" s="16"/>
    </row>
    <row r="218" spans="1:5" x14ac:dyDescent="0.2">
      <c r="A218" s="35"/>
      <c r="B218" s="271"/>
      <c r="C218" s="271"/>
      <c r="D218" s="271"/>
    </row>
    <row r="219" spans="1:5" ht="13.5" thickBot="1" x14ac:dyDescent="0.25">
      <c r="A219" s="35"/>
      <c r="B219" s="260"/>
      <c r="C219" s="260"/>
      <c r="D219" s="260"/>
    </row>
    <row r="220" spans="1:5" ht="25.5" x14ac:dyDescent="0.2">
      <c r="A220" s="295" t="s">
        <v>194</v>
      </c>
      <c r="B220" s="261" t="s">
        <v>23</v>
      </c>
      <c r="C220" s="261" t="s">
        <v>23</v>
      </c>
      <c r="D220" s="262" t="s">
        <v>23</v>
      </c>
    </row>
    <row r="221" spans="1:5" ht="13.5" thickBot="1" x14ac:dyDescent="0.25">
      <c r="A221" s="124" t="s">
        <v>68</v>
      </c>
      <c r="B221" s="122" t="str">
        <f>INDEX(Data!FF$2:FF$426,Data!$A$1)</f>
        <v>15-16 Annual</v>
      </c>
      <c r="C221" s="274" t="e">
        <f>B222</f>
        <v>#VALUE!</v>
      </c>
      <c r="D221" s="275" t="e">
        <f>C222</f>
        <v>#VALUE!</v>
      </c>
    </row>
    <row r="222" spans="1:5" ht="13.5" thickBot="1" x14ac:dyDescent="0.25">
      <c r="A222" s="27" t="s">
        <v>156</v>
      </c>
      <c r="B222" s="256" t="e">
        <f>B221+B223-B227</f>
        <v>#VALUE!</v>
      </c>
      <c r="C222" s="256" t="e">
        <f>C221+C223-C227</f>
        <v>#VALUE!</v>
      </c>
      <c r="D222" s="257" t="e">
        <f>D221+D223-D227</f>
        <v>#VALUE!</v>
      </c>
    </row>
    <row r="223" spans="1:5" ht="13.5" thickBot="1" x14ac:dyDescent="0.25">
      <c r="A223" s="27" t="s">
        <v>4</v>
      </c>
      <c r="B223" s="297" t="str">
        <f>INDEX(Data!FH$2:FH$426,Data!$A$1)</f>
        <v>15-16 Annual</v>
      </c>
      <c r="C223" s="94">
        <v>0</v>
      </c>
      <c r="D223" s="99">
        <v>0</v>
      </c>
    </row>
    <row r="224" spans="1:5" x14ac:dyDescent="0.2">
      <c r="A224" s="26" t="s">
        <v>79</v>
      </c>
      <c r="B224" s="139" t="str">
        <f>INDEX(Data!FI$2:FI$426,Data!$A$1)</f>
        <v>15-16 Annual</v>
      </c>
      <c r="C224" s="93">
        <v>0</v>
      </c>
      <c r="D224" s="98">
        <v>0</v>
      </c>
    </row>
    <row r="225" spans="1:4" x14ac:dyDescent="0.2">
      <c r="A225" s="3" t="s">
        <v>75</v>
      </c>
      <c r="B225" s="122" t="str">
        <f>INDEX(Data!FJ$2:FJ$426,Data!$A$1)</f>
        <v>15-16 Annual</v>
      </c>
      <c r="C225" s="71">
        <v>0</v>
      </c>
      <c r="D225" s="96">
        <v>0</v>
      </c>
    </row>
    <row r="226" spans="1:4" ht="13.5" thickBot="1" x14ac:dyDescent="0.25">
      <c r="A226" s="28" t="s">
        <v>76</v>
      </c>
      <c r="B226" s="122" t="str">
        <f>INDEX(Data!FK$2:FK$426,Data!$A$1)</f>
        <v>15-16 Annual</v>
      </c>
      <c r="C226" s="92">
        <v>0</v>
      </c>
      <c r="D226" s="97">
        <v>0</v>
      </c>
    </row>
    <row r="227" spans="1:4" ht="13.5" thickBot="1" x14ac:dyDescent="0.25">
      <c r="A227" s="27" t="s">
        <v>9</v>
      </c>
      <c r="B227" s="256">
        <f>SUM(B224:B226)</f>
        <v>0</v>
      </c>
      <c r="C227" s="256">
        <f>SUM(C224:C226)</f>
        <v>0</v>
      </c>
      <c r="D227" s="257">
        <f>SUM(D224:D226)</f>
        <v>0</v>
      </c>
    </row>
    <row r="230" spans="1:4" ht="12.75" customHeight="1" x14ac:dyDescent="0.2">
      <c r="A230" s="357" t="s">
        <v>904</v>
      </c>
      <c r="B230" s="357"/>
      <c r="C230" s="357"/>
      <c r="D230" s="357"/>
    </row>
    <row r="231" spans="1:4" x14ac:dyDescent="0.2">
      <c r="A231" s="357"/>
      <c r="B231" s="357"/>
      <c r="C231" s="357"/>
      <c r="D231" s="357"/>
    </row>
    <row r="232" spans="1:4" x14ac:dyDescent="0.2">
      <c r="A232" s="357"/>
      <c r="B232" s="357"/>
      <c r="C232" s="357"/>
      <c r="D232" s="357"/>
    </row>
    <row r="233" spans="1:4" x14ac:dyDescent="0.2">
      <c r="A233" s="357"/>
      <c r="B233" s="357"/>
      <c r="C233" s="357"/>
      <c r="D233" s="357"/>
    </row>
  </sheetData>
  <sheetProtection selectLockedCells="1"/>
  <mergeCells count="7">
    <mergeCell ref="A230:D233"/>
    <mergeCell ref="A1:D1"/>
    <mergeCell ref="A8:D8"/>
    <mergeCell ref="A2:D2"/>
    <mergeCell ref="A3:D3"/>
    <mergeCell ref="A4:D4"/>
    <mergeCell ref="A5:D5"/>
  </mergeCells>
  <phoneticPr fontId="10" type="noConversion"/>
  <dataValidations xWindow="422" yWindow="390" count="1">
    <dataValidation type="whole" operator="notEqual" allowBlank="1" showInputMessage="1" showErrorMessage="1" sqref="C16:D16">
      <formula1>(C11+C14+C15)</formula1>
    </dataValidation>
  </dataValidations>
  <pageMargins left="0.5" right="0.5" top="0.67" bottom="0.38" header="0.25" footer="0.25"/>
  <pageSetup scale="95" fitToHeight="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0</xdr:col>
                    <xdr:colOff>2305050</xdr:colOff>
                    <xdr:row>4</xdr:row>
                    <xdr:rowOff>152400</xdr:rowOff>
                  </from>
                  <to>
                    <xdr:col>1</xdr:col>
                    <xdr:colOff>914400</xdr:colOff>
                    <xdr:row>6</xdr:row>
                    <xdr:rowOff>28575</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2</xdr:col>
                    <xdr:colOff>95250</xdr:colOff>
                    <xdr:row>4</xdr:row>
                    <xdr:rowOff>142875</xdr:rowOff>
                  </from>
                  <to>
                    <xdr:col>2</xdr:col>
                    <xdr:colOff>685800</xdr:colOff>
                    <xdr:row>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9"/>
  <sheetViews>
    <sheetView zoomScaleNormal="100" workbookViewId="0">
      <selection activeCell="A4" sqref="A4:D4"/>
    </sheetView>
  </sheetViews>
  <sheetFormatPr defaultRowHeight="12.75" x14ac:dyDescent="0.2"/>
  <cols>
    <col min="1" max="1" width="51.28515625" customWidth="1"/>
    <col min="2" max="2" width="17.42578125" style="101" customWidth="1"/>
    <col min="3" max="3" width="15.5703125" style="101" customWidth="1"/>
    <col min="4" max="4" width="15.85546875" style="101" customWidth="1"/>
    <col min="5" max="5" width="10.7109375" customWidth="1"/>
  </cols>
  <sheetData>
    <row r="1" spans="1:4" x14ac:dyDescent="0.2">
      <c r="A1" s="145" t="str">
        <f>'Initial Data'!A1</f>
        <v>Date:  June 2017</v>
      </c>
      <c r="B1" s="146"/>
      <c r="C1" s="146"/>
      <c r="D1" s="146"/>
    </row>
    <row r="2" spans="1:4" x14ac:dyDescent="0.2">
      <c r="A2" s="367" t="s">
        <v>891</v>
      </c>
      <c r="B2" s="368"/>
      <c r="C2" s="368"/>
      <c r="D2" s="368"/>
    </row>
    <row r="3" spans="1:4" x14ac:dyDescent="0.2">
      <c r="A3" s="367" t="s">
        <v>123</v>
      </c>
      <c r="B3" s="368"/>
      <c r="C3" s="368"/>
      <c r="D3" s="368"/>
    </row>
    <row r="4" spans="1:4" x14ac:dyDescent="0.2">
      <c r="A4" s="333"/>
      <c r="B4" s="333"/>
      <c r="C4" s="333"/>
      <c r="D4" s="333"/>
    </row>
    <row r="5" spans="1:4" x14ac:dyDescent="0.2">
      <c r="A5" s="369" t="s">
        <v>124</v>
      </c>
      <c r="B5" s="370"/>
      <c r="C5" s="370"/>
      <c r="D5" s="370"/>
    </row>
    <row r="6" spans="1:4" x14ac:dyDescent="0.2">
      <c r="A6" s="370"/>
      <c r="B6" s="370"/>
      <c r="C6" s="370"/>
      <c r="D6" s="370"/>
    </row>
    <row r="7" spans="1:4" x14ac:dyDescent="0.2">
      <c r="A7" s="370"/>
      <c r="B7" s="370"/>
      <c r="C7" s="370"/>
      <c r="D7" s="370"/>
    </row>
    <row r="8" spans="1:4" ht="13.5" thickBot="1" x14ac:dyDescent="0.25">
      <c r="A8" s="365"/>
      <c r="B8" s="365"/>
      <c r="C8" s="365"/>
      <c r="D8" s="365"/>
    </row>
    <row r="9" spans="1:4" ht="22.5" x14ac:dyDescent="0.2">
      <c r="A9" s="134" t="s">
        <v>81</v>
      </c>
      <c r="B9" s="135" t="str">
        <f>+'Budget Adoption Format'!B9</f>
        <v>Audited 
2015-16</v>
      </c>
      <c r="C9" s="135" t="str">
        <f>+'Budget Adoption Format'!C9</f>
        <v>Unaudited 
2016-17</v>
      </c>
      <c r="D9" s="247" t="str">
        <f>+'Budget Adoption Format'!D9</f>
        <v>Budget 
2017-18</v>
      </c>
    </row>
    <row r="10" spans="1:4" x14ac:dyDescent="0.2">
      <c r="A10" s="29" t="s">
        <v>10</v>
      </c>
      <c r="B10" s="117" t="str">
        <f>'Budget Adoption Format'!B10</f>
        <v>15-16 Annual</v>
      </c>
      <c r="C10" s="117" t="e">
        <f>'Budget Adoption Format'!C10</f>
        <v>#VALUE!</v>
      </c>
      <c r="D10" s="118" t="e">
        <f>'Budget Adoption Format'!D10</f>
        <v>#VALUE!</v>
      </c>
    </row>
    <row r="11" spans="1:4" x14ac:dyDescent="0.2">
      <c r="A11" s="147" t="s">
        <v>11</v>
      </c>
      <c r="B11" s="148" t="e">
        <f>B10+B20-B25</f>
        <v>#VALUE!</v>
      </c>
      <c r="C11" s="148" t="e">
        <f>C10+C20-C25</f>
        <v>#VALUE!</v>
      </c>
      <c r="D11" s="149" t="e">
        <f>D10+D20-D25</f>
        <v>#VALUE!</v>
      </c>
    </row>
    <row r="12" spans="1:4" x14ac:dyDescent="0.2">
      <c r="A12" s="147" t="s">
        <v>2</v>
      </c>
      <c r="B12" s="148"/>
      <c r="C12" s="148"/>
      <c r="D12" s="149"/>
    </row>
    <row r="13" spans="1:4" x14ac:dyDescent="0.2">
      <c r="A13" s="150" t="s">
        <v>195</v>
      </c>
      <c r="B13" s="14">
        <f>'Budget Adoption Format'!$B$18</f>
        <v>0</v>
      </c>
      <c r="C13" s="117">
        <f>'Budget Adoption Format'!$C$18</f>
        <v>0</v>
      </c>
      <c r="D13" s="118">
        <f>'Budget Adoption Format'!$D$18</f>
        <v>0</v>
      </c>
    </row>
    <row r="14" spans="1:4" x14ac:dyDescent="0.2">
      <c r="A14" s="9" t="s">
        <v>82</v>
      </c>
      <c r="B14" s="14">
        <f>'Budget Adoption Format'!$B$25</f>
        <v>0</v>
      </c>
      <c r="C14" s="14">
        <f>'Budget Adoption Format'!$C$25</f>
        <v>0</v>
      </c>
      <c r="D14" s="30">
        <f>'Budget Adoption Format'!$D$25</f>
        <v>0</v>
      </c>
    </row>
    <row r="15" spans="1:4" x14ac:dyDescent="0.2">
      <c r="A15" s="3" t="s">
        <v>83</v>
      </c>
      <c r="B15" s="14">
        <f>('Budget Adoption Format'!$B$30 + 'Budget Adoption Format'!$B$33)</f>
        <v>0</v>
      </c>
      <c r="C15" s="14">
        <f>('Budget Adoption Format'!$C$30 + 'Budget Adoption Format'!$C$33)</f>
        <v>0</v>
      </c>
      <c r="D15" s="30">
        <f>('Budget Adoption Format'!$D$30 + 'Budget Adoption Format'!$D$33)</f>
        <v>0</v>
      </c>
    </row>
    <row r="16" spans="1:4" x14ac:dyDescent="0.2">
      <c r="A16" s="9" t="s">
        <v>84</v>
      </c>
      <c r="B16" s="14">
        <f>'Budget Adoption Format'!$B$39</f>
        <v>0</v>
      </c>
      <c r="C16" s="14">
        <f>'Budget Adoption Format'!$C$39</f>
        <v>0</v>
      </c>
      <c r="D16" s="30">
        <f>'Budget Adoption Format'!$D$39</f>
        <v>0</v>
      </c>
    </row>
    <row r="17" spans="1:4" x14ac:dyDescent="0.2">
      <c r="A17" s="9" t="s">
        <v>85</v>
      </c>
      <c r="B17" s="14">
        <f>'Budget Adoption Format'!$B$47</f>
        <v>0</v>
      </c>
      <c r="C17" s="14">
        <f>'Budget Adoption Format'!$C$47</f>
        <v>0</v>
      </c>
      <c r="D17" s="30">
        <f>'Budget Adoption Format'!$D$47</f>
        <v>0</v>
      </c>
    </row>
    <row r="18" spans="1:4" x14ac:dyDescent="0.2">
      <c r="A18" s="9" t="s">
        <v>86</v>
      </c>
      <c r="B18" s="14">
        <f>'Budget Adoption Format'!$B$56</f>
        <v>0</v>
      </c>
      <c r="C18" s="14">
        <f>'Budget Adoption Format'!$C$56</f>
        <v>0</v>
      </c>
      <c r="D18" s="30">
        <f>'Budget Adoption Format'!$D$56</f>
        <v>0</v>
      </c>
    </row>
    <row r="19" spans="1:4" x14ac:dyDescent="0.2">
      <c r="A19" s="9" t="s">
        <v>87</v>
      </c>
      <c r="B19" s="14">
        <f>('Budget Adoption Format'!$B$60 + 'Budget Adoption Format'!$B$65)</f>
        <v>0</v>
      </c>
      <c r="C19" s="14">
        <f>('Budget Adoption Format'!$C$60 + 'Budget Adoption Format'!$C$65)</f>
        <v>0</v>
      </c>
      <c r="D19" s="30">
        <f>('Budget Adoption Format'!$D$60 + 'Budget Adoption Format'!$D$65)</f>
        <v>0</v>
      </c>
    </row>
    <row r="20" spans="1:4" x14ac:dyDescent="0.2">
      <c r="A20" s="4" t="s">
        <v>4</v>
      </c>
      <c r="B20" s="12">
        <f>SUM(B13:B19)</f>
        <v>0</v>
      </c>
      <c r="C20" s="12">
        <f>SUM(C13:C19)</f>
        <v>0</v>
      </c>
      <c r="D20" s="69">
        <f>SUM(D13:D19)</f>
        <v>0</v>
      </c>
    </row>
    <row r="21" spans="1:4" x14ac:dyDescent="0.2">
      <c r="A21" s="4" t="s">
        <v>5</v>
      </c>
      <c r="B21" s="148"/>
      <c r="C21" s="148"/>
      <c r="D21" s="149"/>
    </row>
    <row r="22" spans="1:4" x14ac:dyDescent="0.2">
      <c r="A22" s="9" t="s">
        <v>88</v>
      </c>
      <c r="B22" s="14">
        <f>'Budget Adoption Format'!$B$74</f>
        <v>0</v>
      </c>
      <c r="C22" s="14">
        <f>'Budget Adoption Format'!$C$74</f>
        <v>0</v>
      </c>
      <c r="D22" s="30">
        <f>'Budget Adoption Format'!$D$74</f>
        <v>0</v>
      </c>
    </row>
    <row r="23" spans="1:4" x14ac:dyDescent="0.2">
      <c r="A23" s="9" t="s">
        <v>89</v>
      </c>
      <c r="B23" s="14">
        <f>'Budget Adoption Format'!$B$84</f>
        <v>0</v>
      </c>
      <c r="C23" s="14">
        <f>'Budget Adoption Format'!$C$84</f>
        <v>0</v>
      </c>
      <c r="D23" s="30">
        <f>'Budget Adoption Format'!$D$84</f>
        <v>0</v>
      </c>
    </row>
    <row r="24" spans="1:4" x14ac:dyDescent="0.2">
      <c r="A24" s="9" t="s">
        <v>90</v>
      </c>
      <c r="B24" s="14">
        <f>'Budget Adoption Format'!$B$88</f>
        <v>0</v>
      </c>
      <c r="C24" s="14">
        <f>'Budget Adoption Format'!$C$88</f>
        <v>0</v>
      </c>
      <c r="D24" s="30">
        <f>'Budget Adoption Format'!$D$88</f>
        <v>0</v>
      </c>
    </row>
    <row r="25" spans="1:4" ht="13.5" thickBot="1" x14ac:dyDescent="0.25">
      <c r="A25" s="7" t="s">
        <v>9</v>
      </c>
      <c r="B25" s="102">
        <f>SUM(B22:B24)</f>
        <v>0</v>
      </c>
      <c r="C25" s="102">
        <f>SUM(C22:C24)</f>
        <v>0</v>
      </c>
      <c r="D25" s="103">
        <f>SUM(D22:D24)</f>
        <v>0</v>
      </c>
    </row>
    <row r="26" spans="1:4" x14ac:dyDescent="0.2">
      <c r="A26" s="371"/>
      <c r="B26" s="371"/>
      <c r="C26" s="371"/>
      <c r="D26" s="371"/>
    </row>
    <row r="27" spans="1:4" ht="13.5" thickBot="1" x14ac:dyDescent="0.25">
      <c r="A27" s="372"/>
      <c r="B27" s="372"/>
      <c r="C27" s="372"/>
      <c r="D27" s="372"/>
    </row>
    <row r="28" spans="1:4" ht="22.5" x14ac:dyDescent="0.2">
      <c r="A28" s="134" t="s">
        <v>91</v>
      </c>
      <c r="B28" s="135" t="str">
        <f>+B9</f>
        <v>Audited 
2015-16</v>
      </c>
      <c r="C28" s="135" t="str">
        <f>+C9</f>
        <v>Unaudited 
2016-17</v>
      </c>
      <c r="D28" s="247" t="str">
        <f>+D9</f>
        <v>Budget 
2017-18</v>
      </c>
    </row>
    <row r="29" spans="1:4" x14ac:dyDescent="0.2">
      <c r="A29" s="29" t="s">
        <v>10</v>
      </c>
      <c r="B29" s="117" t="e">
        <f>'Budget Adoption Format'!$B$93+'Budget Adoption Format'!$B$103</f>
        <v>#VALUE!</v>
      </c>
      <c r="C29" s="117" t="e">
        <f>'Budget Adoption Format'!$C$93+'Budget Adoption Format'!$C$103</f>
        <v>#VALUE!</v>
      </c>
      <c r="D29" s="118" t="e">
        <f>'Budget Adoption Format'!$D$93+'Budget Adoption Format'!$D$103</f>
        <v>#VALUE!</v>
      </c>
    </row>
    <row r="30" spans="1:4" x14ac:dyDescent="0.2">
      <c r="A30" s="147" t="s">
        <v>11</v>
      </c>
      <c r="B30" s="117" t="e">
        <f>SUM(B29+B31-B32)</f>
        <v>#VALUE!</v>
      </c>
      <c r="C30" s="117" t="e">
        <f>SUM(C29+C31-C32)</f>
        <v>#VALUE!</v>
      </c>
      <c r="D30" s="118" t="e">
        <f>SUM(D29+D31-D32)</f>
        <v>#VALUE!</v>
      </c>
    </row>
    <row r="31" spans="1:4" x14ac:dyDescent="0.2">
      <c r="A31" s="147" t="s">
        <v>2</v>
      </c>
      <c r="B31" s="117" t="e">
        <f>'Budget Adoption Format'!$B$95+'Budget Adoption Format'!$B$149</f>
        <v>#VALUE!</v>
      </c>
      <c r="C31" s="117">
        <f>'Budget Adoption Format'!$C$95+'Budget Adoption Format'!$C$149</f>
        <v>0</v>
      </c>
      <c r="D31" s="118">
        <f>'Budget Adoption Format'!$D$95+'Budget Adoption Format'!$D$149</f>
        <v>0</v>
      </c>
    </row>
    <row r="32" spans="1:4" ht="13.5" thickBot="1" x14ac:dyDescent="0.25">
      <c r="A32" s="151" t="s">
        <v>5</v>
      </c>
      <c r="B32" s="152" t="e">
        <f>'Budget Adoption Format'!$B$99+'Budget Adoption Format'!$B$173</f>
        <v>#VALUE!</v>
      </c>
      <c r="C32" s="152">
        <f>'Budget Adoption Format'!$C$99+'Budget Adoption Format'!$C$173</f>
        <v>0</v>
      </c>
      <c r="D32" s="153">
        <f>'Budget Adoption Format'!$D$99+'Budget Adoption Format'!$D$173</f>
        <v>0</v>
      </c>
    </row>
    <row r="33" spans="1:4" x14ac:dyDescent="0.2">
      <c r="A33" s="366"/>
      <c r="B33" s="366"/>
      <c r="C33" s="366"/>
      <c r="D33" s="366"/>
    </row>
    <row r="34" spans="1:4" ht="13.5" thickBot="1" x14ac:dyDescent="0.25">
      <c r="A34" s="365"/>
      <c r="B34" s="365"/>
      <c r="C34" s="365"/>
      <c r="D34" s="365"/>
    </row>
    <row r="35" spans="1:4" ht="22.5" x14ac:dyDescent="0.2">
      <c r="A35" s="134" t="s">
        <v>92</v>
      </c>
      <c r="B35" s="135" t="str">
        <f>+B9</f>
        <v>Audited 
2015-16</v>
      </c>
      <c r="C35" s="135" t="str">
        <f>+C9</f>
        <v>Unaudited 
2016-17</v>
      </c>
      <c r="D35" s="247" t="str">
        <f>+D9</f>
        <v>Budget 
2017-18</v>
      </c>
    </row>
    <row r="36" spans="1:4" x14ac:dyDescent="0.2">
      <c r="A36" s="29" t="s">
        <v>10</v>
      </c>
      <c r="B36" s="117" t="str">
        <f>'Budget Adoption Format'!$B$177</f>
        <v>15-16 Annual</v>
      </c>
      <c r="C36" s="117" t="e">
        <f>'Budget Adoption Format'!$C$177</f>
        <v>#VALUE!</v>
      </c>
      <c r="D36" s="118" t="e">
        <f>'Budget Adoption Format'!$D$177</f>
        <v>#VALUE!</v>
      </c>
    </row>
    <row r="37" spans="1:4" x14ac:dyDescent="0.2">
      <c r="A37" s="147" t="s">
        <v>11</v>
      </c>
      <c r="B37" s="117" t="e">
        <f>SUM(B36+B38-B39)</f>
        <v>#VALUE!</v>
      </c>
      <c r="C37" s="117" t="e">
        <f>SUM(C36+C38-C39)</f>
        <v>#VALUE!</v>
      </c>
      <c r="D37" s="118" t="e">
        <f>SUM(D36+D38-D39)</f>
        <v>#VALUE!</v>
      </c>
    </row>
    <row r="38" spans="1:4" x14ac:dyDescent="0.2">
      <c r="A38" s="147" t="s">
        <v>2</v>
      </c>
      <c r="B38" s="117" t="str">
        <f>'Budget Adoption Format'!$B$179</f>
        <v>15-16 Annual</v>
      </c>
      <c r="C38" s="117">
        <f>'Budget Adoption Format'!$C$179</f>
        <v>0</v>
      </c>
      <c r="D38" s="118">
        <f>'Budget Adoption Format'!$D$179</f>
        <v>0</v>
      </c>
    </row>
    <row r="39" spans="1:4" ht="13.5" thickBot="1" x14ac:dyDescent="0.25">
      <c r="A39" s="151" t="s">
        <v>5</v>
      </c>
      <c r="B39" s="152">
        <f>'Budget Adoption Format'!$B$186</f>
        <v>0</v>
      </c>
      <c r="C39" s="152">
        <f>'Budget Adoption Format'!$C$186</f>
        <v>0</v>
      </c>
      <c r="D39" s="153">
        <f>'Budget Adoption Format'!$D$186</f>
        <v>0</v>
      </c>
    </row>
    <row r="40" spans="1:4" x14ac:dyDescent="0.2">
      <c r="A40" s="366"/>
      <c r="B40" s="366"/>
      <c r="C40" s="366"/>
      <c r="D40" s="366"/>
    </row>
    <row r="41" spans="1:4" ht="13.5" thickBot="1" x14ac:dyDescent="0.25">
      <c r="A41" s="365"/>
      <c r="B41" s="365"/>
      <c r="C41" s="365"/>
      <c r="D41" s="365"/>
    </row>
    <row r="42" spans="1:4" ht="22.5" x14ac:dyDescent="0.2">
      <c r="A42" s="134" t="s">
        <v>93</v>
      </c>
      <c r="B42" s="135" t="str">
        <f>+B9</f>
        <v>Audited 
2015-16</v>
      </c>
      <c r="C42" s="135" t="str">
        <f>+C9</f>
        <v>Unaudited 
2016-17</v>
      </c>
      <c r="D42" s="247" t="str">
        <f>+D9</f>
        <v>Budget 
2017-18</v>
      </c>
    </row>
    <row r="43" spans="1:4" x14ac:dyDescent="0.2">
      <c r="A43" s="3" t="s">
        <v>10</v>
      </c>
      <c r="B43" s="14" t="str">
        <f>'Budget Adoption Format'!$B$191</f>
        <v>15-16 Annual</v>
      </c>
      <c r="C43" s="14" t="e">
        <f>'Budget Adoption Format'!$C$191</f>
        <v>#VALUE!</v>
      </c>
      <c r="D43" s="30" t="e">
        <f>'Budget Adoption Format'!$D$191</f>
        <v>#VALUE!</v>
      </c>
    </row>
    <row r="44" spans="1:4" x14ac:dyDescent="0.2">
      <c r="A44" s="147" t="s">
        <v>11</v>
      </c>
      <c r="B44" s="148" t="e">
        <f>SUM(B43+B45-B46)</f>
        <v>#VALUE!</v>
      </c>
      <c r="C44" s="148" t="e">
        <f>SUM(C43+C45-C46)</f>
        <v>#VALUE!</v>
      </c>
      <c r="D44" s="149" t="e">
        <f>SUM(D43+D45-D46)</f>
        <v>#VALUE!</v>
      </c>
    </row>
    <row r="45" spans="1:4" x14ac:dyDescent="0.2">
      <c r="A45" s="147" t="s">
        <v>2</v>
      </c>
      <c r="B45" s="148" t="str">
        <f>'Budget Adoption Format'!$B$193</f>
        <v>15-16 Annual</v>
      </c>
      <c r="C45" s="148">
        <f>'Budget Adoption Format'!$C$193</f>
        <v>0</v>
      </c>
      <c r="D45" s="149">
        <f>'Budget Adoption Format'!$D$193</f>
        <v>0</v>
      </c>
    </row>
    <row r="46" spans="1:4" ht="13.5" thickBot="1" x14ac:dyDescent="0.25">
      <c r="A46" s="151" t="s">
        <v>5</v>
      </c>
      <c r="B46" s="154">
        <f>'Budget Adoption Format'!$B$198</f>
        <v>0</v>
      </c>
      <c r="C46" s="154">
        <f>'Budget Adoption Format'!$C$198</f>
        <v>0</v>
      </c>
      <c r="D46" s="155">
        <f>'Budget Adoption Format'!$D$198</f>
        <v>0</v>
      </c>
    </row>
    <row r="47" spans="1:4" x14ac:dyDescent="0.2">
      <c r="A47" s="366"/>
      <c r="B47" s="366"/>
      <c r="C47" s="366"/>
      <c r="D47" s="366"/>
    </row>
    <row r="48" spans="1:4" ht="13.5" thickBot="1" x14ac:dyDescent="0.25">
      <c r="A48" s="365"/>
      <c r="B48" s="365"/>
      <c r="C48" s="365"/>
      <c r="D48" s="365"/>
    </row>
    <row r="49" spans="1:4" ht="22.5" x14ac:dyDescent="0.2">
      <c r="A49" s="134" t="s">
        <v>94</v>
      </c>
      <c r="B49" s="135" t="str">
        <f>+B9</f>
        <v>Audited 
2015-16</v>
      </c>
      <c r="C49" s="135" t="str">
        <f>+C9</f>
        <v>Unaudited 
2016-17</v>
      </c>
      <c r="D49" s="247" t="str">
        <f>+D9</f>
        <v>Budget 
2017-18</v>
      </c>
    </row>
    <row r="50" spans="1:4" x14ac:dyDescent="0.2">
      <c r="A50" s="29" t="s">
        <v>10</v>
      </c>
      <c r="B50" s="117" t="str">
        <f>'Budget Adoption Format'!$B$202</f>
        <v>15-16 Annual</v>
      </c>
      <c r="C50" s="117" t="e">
        <f>'Budget Adoption Format'!$C$202</f>
        <v>#VALUE!</v>
      </c>
      <c r="D50" s="118" t="e">
        <f>'Budget Adoption Format'!$D$202</f>
        <v>#VALUE!</v>
      </c>
    </row>
    <row r="51" spans="1:4" x14ac:dyDescent="0.2">
      <c r="A51" s="147" t="s">
        <v>11</v>
      </c>
      <c r="B51" s="148" t="e">
        <f>SUM(B50+B52-B53)</f>
        <v>#VALUE!</v>
      </c>
      <c r="C51" s="148" t="e">
        <f>SUM(C50+C52-C53)</f>
        <v>#VALUE!</v>
      </c>
      <c r="D51" s="149" t="e">
        <f>SUM(D50+D52-D53)</f>
        <v>#VALUE!</v>
      </c>
    </row>
    <row r="52" spans="1:4" x14ac:dyDescent="0.2">
      <c r="A52" s="147" t="s">
        <v>2</v>
      </c>
      <c r="B52" s="148" t="str">
        <f>'Budget Adoption Format'!$B$204</f>
        <v>15-16 Annual</v>
      </c>
      <c r="C52" s="148">
        <f>'Budget Adoption Format'!$C$204</f>
        <v>0</v>
      </c>
      <c r="D52" s="149">
        <f>'Budget Adoption Format'!$D$204</f>
        <v>0</v>
      </c>
    </row>
    <row r="53" spans="1:4" ht="13.5" thickBot="1" x14ac:dyDescent="0.25">
      <c r="A53" s="151" t="s">
        <v>5</v>
      </c>
      <c r="B53" s="154">
        <f>'Budget Adoption Format'!$B$207</f>
        <v>0</v>
      </c>
      <c r="C53" s="154">
        <f>'Budget Adoption Format'!$C$207</f>
        <v>0</v>
      </c>
      <c r="D53" s="155">
        <f>'Budget Adoption Format'!$D$207</f>
        <v>0</v>
      </c>
    </row>
    <row r="54" spans="1:4" x14ac:dyDescent="0.2">
      <c r="A54" s="366"/>
      <c r="B54" s="366"/>
      <c r="C54" s="366"/>
      <c r="D54" s="366"/>
    </row>
    <row r="55" spans="1:4" ht="13.5" thickBot="1" x14ac:dyDescent="0.25">
      <c r="A55" s="365"/>
      <c r="B55" s="365"/>
      <c r="C55" s="365"/>
      <c r="D55" s="365"/>
    </row>
    <row r="56" spans="1:4" x14ac:dyDescent="0.2">
      <c r="A56" s="366"/>
      <c r="B56" s="366"/>
      <c r="C56" s="366"/>
      <c r="D56" s="366"/>
    </row>
    <row r="57" spans="1:4" ht="13.5" thickBot="1" x14ac:dyDescent="0.25">
      <c r="A57" s="365"/>
      <c r="B57" s="365"/>
      <c r="C57" s="365"/>
      <c r="D57" s="365"/>
    </row>
    <row r="58" spans="1:4" ht="22.5" x14ac:dyDescent="0.2">
      <c r="A58" s="134" t="s">
        <v>95</v>
      </c>
      <c r="B58" s="135" t="str">
        <f>+B9</f>
        <v>Audited 
2015-16</v>
      </c>
      <c r="C58" s="135" t="str">
        <f>+C9</f>
        <v>Unaudited 
2016-17</v>
      </c>
      <c r="D58" s="247" t="str">
        <f>+D9</f>
        <v>Budget 
2017-18</v>
      </c>
    </row>
    <row r="59" spans="1:4" x14ac:dyDescent="0.2">
      <c r="A59" s="3" t="s">
        <v>10</v>
      </c>
      <c r="B59" s="100" t="str">
        <f>'Budget Adoption Format'!$B$211</f>
        <v>15-16 Annual</v>
      </c>
      <c r="C59" s="100" t="e">
        <f>'Budget Adoption Format'!$C$211</f>
        <v>#VALUE!</v>
      </c>
      <c r="D59" s="104" t="e">
        <f>'Budget Adoption Format'!$D$211</f>
        <v>#VALUE!</v>
      </c>
    </row>
    <row r="60" spans="1:4" x14ac:dyDescent="0.2">
      <c r="A60" s="4" t="s">
        <v>11</v>
      </c>
      <c r="B60" s="12" t="e">
        <f>SUM(B59+B61-B62)</f>
        <v>#VALUE!</v>
      </c>
      <c r="C60" s="12" t="e">
        <f>SUM(C59+C61-C62)</f>
        <v>#VALUE!</v>
      </c>
      <c r="D60" s="69" t="e">
        <f>SUM(D59+D61-D62)</f>
        <v>#VALUE!</v>
      </c>
    </row>
    <row r="61" spans="1:4" x14ac:dyDescent="0.2">
      <c r="A61" s="4" t="s">
        <v>2</v>
      </c>
      <c r="B61" s="12" t="str">
        <f>'Budget Adoption Format'!$B$213</f>
        <v>15-16 Annual</v>
      </c>
      <c r="C61" s="12">
        <f>'Budget Adoption Format'!$C$213</f>
        <v>0</v>
      </c>
      <c r="D61" s="69">
        <f>'Budget Adoption Format'!$D$213</f>
        <v>0</v>
      </c>
    </row>
    <row r="62" spans="1:4" ht="13.5" thickBot="1" x14ac:dyDescent="0.25">
      <c r="A62" s="7" t="s">
        <v>5</v>
      </c>
      <c r="B62" s="102">
        <f>'Budget Adoption Format'!$B$217</f>
        <v>0</v>
      </c>
      <c r="C62" s="102">
        <f>'Budget Adoption Format'!$C$217</f>
        <v>0</v>
      </c>
      <c r="D62" s="103">
        <f>'Budget Adoption Format'!$D$217</f>
        <v>0</v>
      </c>
    </row>
    <row r="63" spans="1:4" x14ac:dyDescent="0.2">
      <c r="A63" s="371"/>
      <c r="B63" s="371"/>
      <c r="C63" s="371"/>
      <c r="D63" s="371"/>
    </row>
    <row r="64" spans="1:4" ht="13.5" thickBot="1" x14ac:dyDescent="0.25">
      <c r="A64" s="372"/>
      <c r="B64" s="372"/>
      <c r="C64" s="372"/>
      <c r="D64" s="372"/>
    </row>
    <row r="65" spans="1:4" ht="22.5" x14ac:dyDescent="0.2">
      <c r="A65" s="134" t="s">
        <v>96</v>
      </c>
      <c r="B65" s="135" t="str">
        <f>+B9</f>
        <v>Audited 
2015-16</v>
      </c>
      <c r="C65" s="135" t="str">
        <f>+C9</f>
        <v>Unaudited 
2016-17</v>
      </c>
      <c r="D65" s="247" t="str">
        <f>+D9</f>
        <v>Budget 
2017-18</v>
      </c>
    </row>
    <row r="66" spans="1:4" x14ac:dyDescent="0.2">
      <c r="A66" s="29" t="s">
        <v>10</v>
      </c>
      <c r="B66" s="144" t="str">
        <f>'Budget Adoption Format'!$B$221</f>
        <v>15-16 Annual</v>
      </c>
      <c r="C66" s="144" t="e">
        <f>'Budget Adoption Format'!$C$221</f>
        <v>#VALUE!</v>
      </c>
      <c r="D66" s="156" t="e">
        <f>'Budget Adoption Format'!$D$221</f>
        <v>#VALUE!</v>
      </c>
    </row>
    <row r="67" spans="1:4" x14ac:dyDescent="0.2">
      <c r="A67" s="147" t="s">
        <v>11</v>
      </c>
      <c r="B67" s="148" t="e">
        <f>SUM(B66+B68-B69)</f>
        <v>#VALUE!</v>
      </c>
      <c r="C67" s="148" t="e">
        <f>SUM(C66+C68-C69)</f>
        <v>#VALUE!</v>
      </c>
      <c r="D67" s="149" t="e">
        <f>SUM(D66+D68-D69)</f>
        <v>#VALUE!</v>
      </c>
    </row>
    <row r="68" spans="1:4" x14ac:dyDescent="0.2">
      <c r="A68" s="147" t="s">
        <v>2</v>
      </c>
      <c r="B68" s="148" t="str">
        <f>'Budget Adoption Format'!$B$223</f>
        <v>15-16 Annual</v>
      </c>
      <c r="C68" s="148">
        <f>'Budget Adoption Format'!$C$223</f>
        <v>0</v>
      </c>
      <c r="D68" s="149">
        <f>'Budget Adoption Format'!$D$223</f>
        <v>0</v>
      </c>
    </row>
    <row r="69" spans="1:4" ht="13.5" thickBot="1" x14ac:dyDescent="0.25">
      <c r="A69" s="151" t="s">
        <v>5</v>
      </c>
      <c r="B69" s="154">
        <f>'Budget Adoption Format'!$B$227</f>
        <v>0</v>
      </c>
      <c r="C69" s="154">
        <f>'Budget Adoption Format'!$C$227</f>
        <v>0</v>
      </c>
      <c r="D69" s="155">
        <f>'Budget Adoption Format'!$D$227</f>
        <v>0</v>
      </c>
    </row>
    <row r="70" spans="1:4" x14ac:dyDescent="0.2">
      <c r="A70" s="366"/>
      <c r="B70" s="366"/>
      <c r="C70" s="366"/>
      <c r="D70" s="366"/>
    </row>
    <row r="71" spans="1:4" x14ac:dyDescent="0.2">
      <c r="A71" s="333"/>
      <c r="B71" s="333"/>
      <c r="C71" s="333"/>
      <c r="D71" s="333"/>
    </row>
    <row r="72" spans="1:4" ht="13.5" thickBot="1" x14ac:dyDescent="0.25">
      <c r="A72" s="391" t="s">
        <v>125</v>
      </c>
      <c r="B72" s="392"/>
      <c r="C72" s="392"/>
      <c r="D72" s="392"/>
    </row>
    <row r="73" spans="1:4" ht="22.5" x14ac:dyDescent="0.2">
      <c r="A73" s="134" t="s">
        <v>97</v>
      </c>
      <c r="B73" s="157" t="str">
        <f>+B9</f>
        <v>Audited 
2015-16</v>
      </c>
      <c r="C73" s="157" t="str">
        <f>+C9</f>
        <v>Unaudited 
2016-17</v>
      </c>
      <c r="D73" s="308" t="str">
        <f>+D9</f>
        <v>Budget 
2017-18</v>
      </c>
    </row>
    <row r="74" spans="1:4" x14ac:dyDescent="0.2">
      <c r="A74" s="158" t="s">
        <v>98</v>
      </c>
      <c r="B74" s="117" t="e">
        <f>B25+B32+B39+B46+B53+B62+B69</f>
        <v>#VALUE!</v>
      </c>
      <c r="C74" s="159">
        <f>C25+C32+C39+C46+C53+C62+C69</f>
        <v>0</v>
      </c>
      <c r="D74" s="118">
        <f>D25+D32+D39+D46+D53+D62+D69</f>
        <v>0</v>
      </c>
    </row>
    <row r="75" spans="1:4" x14ac:dyDescent="0.2">
      <c r="A75" s="160" t="s">
        <v>157</v>
      </c>
      <c r="B75" s="117">
        <f>'Initial Data'!B22+'Initial Data'!C22+'Initial Data'!D22</f>
        <v>0</v>
      </c>
      <c r="C75" s="117">
        <f>'Initial Data'!E22+'Initial Data'!F22+'Initial Data'!G22</f>
        <v>0</v>
      </c>
      <c r="D75" s="118">
        <f>'Initial Data'!H22+'Initial Data'!I22+'Initial Data'!J22</f>
        <v>0</v>
      </c>
    </row>
    <row r="76" spans="1:4" x14ac:dyDescent="0.2">
      <c r="A76" s="70" t="s">
        <v>158</v>
      </c>
      <c r="B76" s="100" t="str">
        <f>'Budget Adoption Format'!$B$181</f>
        <v>15-16 Annual</v>
      </c>
      <c r="C76" s="100">
        <f>'Budget Adoption Format'!$C$181</f>
        <v>0</v>
      </c>
      <c r="D76" s="104">
        <f>'Budget Adoption Format'!$D$181</f>
        <v>0</v>
      </c>
    </row>
    <row r="77" spans="1:4" x14ac:dyDescent="0.2">
      <c r="A77" s="4" t="s">
        <v>99</v>
      </c>
      <c r="B77" s="12" t="e">
        <f>(B74-B75-B76)</f>
        <v>#VALUE!</v>
      </c>
      <c r="C77" s="12">
        <f>(C74-C75-C76)</f>
        <v>0</v>
      </c>
      <c r="D77" s="69">
        <f>(D74-D75-D76)</f>
        <v>0</v>
      </c>
    </row>
    <row r="78" spans="1:4" ht="26.25" thickBot="1" x14ac:dyDescent="0.25">
      <c r="A78" s="11" t="s">
        <v>100</v>
      </c>
      <c r="B78" s="105"/>
      <c r="C78" s="204" t="e">
        <f>((C77/B77)-1)</f>
        <v>#VALUE!</v>
      </c>
      <c r="D78" s="205" t="e">
        <f>((D77/C77)-1)</f>
        <v>#DIV/0!</v>
      </c>
    </row>
    <row r="79" spans="1:4" x14ac:dyDescent="0.2">
      <c r="B79" s="106"/>
      <c r="C79" s="106"/>
      <c r="D79" s="106"/>
    </row>
    <row r="80" spans="1:4" x14ac:dyDescent="0.2">
      <c r="A80" s="328"/>
      <c r="B80" s="328"/>
      <c r="C80" s="328"/>
      <c r="D80" s="328"/>
    </row>
    <row r="81" spans="1:5" ht="13.5" thickBot="1" x14ac:dyDescent="0.25">
      <c r="A81" s="382" t="s">
        <v>126</v>
      </c>
      <c r="B81" s="383"/>
      <c r="C81" s="383"/>
      <c r="D81" s="383"/>
    </row>
    <row r="82" spans="1:5" ht="22.5" x14ac:dyDescent="0.2">
      <c r="A82" s="134" t="s">
        <v>101</v>
      </c>
      <c r="B82" s="135" t="str">
        <f>+B9</f>
        <v>Audited 
2015-16</v>
      </c>
      <c r="C82" s="135" t="str">
        <f>+C9</f>
        <v>Unaudited 
2016-17</v>
      </c>
      <c r="D82" s="247" t="str">
        <f>+D9</f>
        <v>Budget 
2017-18</v>
      </c>
    </row>
    <row r="83" spans="1:5" x14ac:dyDescent="0.2">
      <c r="A83" s="161" t="s">
        <v>102</v>
      </c>
      <c r="B83" s="122">
        <v>0</v>
      </c>
      <c r="C83" s="122">
        <v>0</v>
      </c>
      <c r="D83" s="123">
        <v>0</v>
      </c>
    </row>
    <row r="84" spans="1:5" x14ac:dyDescent="0.2">
      <c r="A84" s="162" t="s">
        <v>191</v>
      </c>
      <c r="B84" s="122">
        <v>0</v>
      </c>
      <c r="C84" s="122">
        <v>0</v>
      </c>
      <c r="D84" s="123">
        <v>0</v>
      </c>
    </row>
    <row r="85" spans="1:5" x14ac:dyDescent="0.2">
      <c r="A85" s="162" t="s">
        <v>192</v>
      </c>
      <c r="B85" s="122">
        <v>0</v>
      </c>
      <c r="C85" s="122">
        <v>0</v>
      </c>
      <c r="D85" s="123">
        <v>0</v>
      </c>
    </row>
    <row r="86" spans="1:5" x14ac:dyDescent="0.2">
      <c r="A86" s="161" t="s">
        <v>103</v>
      </c>
      <c r="B86" s="122">
        <v>0</v>
      </c>
      <c r="C86" s="122">
        <v>0</v>
      </c>
      <c r="D86" s="123">
        <v>0</v>
      </c>
    </row>
    <row r="87" spans="1:5" x14ac:dyDescent="0.2">
      <c r="A87" s="161" t="s">
        <v>104</v>
      </c>
      <c r="B87" s="122">
        <v>0</v>
      </c>
      <c r="C87" s="122">
        <v>0</v>
      </c>
      <c r="D87" s="123">
        <v>0</v>
      </c>
    </row>
    <row r="88" spans="1:5" x14ac:dyDescent="0.2">
      <c r="A88" s="163" t="s">
        <v>105</v>
      </c>
      <c r="B88" s="148">
        <f>SUM(B83:B87)</f>
        <v>0</v>
      </c>
      <c r="C88" s="148">
        <f>SUM(C83:C87)</f>
        <v>0</v>
      </c>
      <c r="D88" s="149">
        <f>SUM(D83:D87)</f>
        <v>0</v>
      </c>
    </row>
    <row r="89" spans="1:5" ht="26.25" thickBot="1" x14ac:dyDescent="0.25">
      <c r="A89" s="164" t="s">
        <v>165</v>
      </c>
      <c r="B89" s="154"/>
      <c r="C89" s="202" t="e">
        <f>((C88/B88)-1)</f>
        <v>#DIV/0!</v>
      </c>
      <c r="D89" s="203" t="e">
        <f>((D88/C88)-1)</f>
        <v>#DIV/0!</v>
      </c>
    </row>
    <row r="90" spans="1:5" x14ac:dyDescent="0.2">
      <c r="A90" s="49"/>
      <c r="B90" s="133"/>
      <c r="C90" s="133"/>
      <c r="D90" s="133"/>
      <c r="E90" s="16"/>
    </row>
    <row r="91" spans="1:5" x14ac:dyDescent="0.2">
      <c r="A91" s="57"/>
      <c r="B91" s="133"/>
      <c r="C91" s="133"/>
      <c r="D91" s="133"/>
      <c r="E91" s="16"/>
    </row>
    <row r="92" spans="1:5" ht="13.5" thickBot="1" x14ac:dyDescent="0.25">
      <c r="A92" s="390" t="s">
        <v>901</v>
      </c>
      <c r="B92" s="365"/>
      <c r="C92" s="365"/>
      <c r="D92" s="365"/>
      <c r="E92" s="87"/>
    </row>
    <row r="93" spans="1:5" x14ac:dyDescent="0.2">
      <c r="A93" s="165" t="s">
        <v>127</v>
      </c>
      <c r="B93" s="373" t="s">
        <v>128</v>
      </c>
      <c r="C93" s="374"/>
      <c r="D93" s="375"/>
      <c r="E93" s="87"/>
    </row>
    <row r="94" spans="1:5" x14ac:dyDescent="0.2">
      <c r="A94" s="166"/>
      <c r="B94" s="400"/>
      <c r="C94" s="401"/>
      <c r="D94" s="402"/>
      <c r="E94" s="89"/>
    </row>
    <row r="95" spans="1:5" x14ac:dyDescent="0.2">
      <c r="A95" s="72"/>
      <c r="B95" s="384"/>
      <c r="C95" s="385"/>
      <c r="D95" s="386"/>
      <c r="E95" s="89"/>
    </row>
    <row r="96" spans="1:5" x14ac:dyDescent="0.2">
      <c r="A96" s="72"/>
      <c r="B96" s="384"/>
      <c r="C96" s="385"/>
      <c r="D96" s="386"/>
      <c r="E96" s="89"/>
    </row>
    <row r="97" spans="1:5" x14ac:dyDescent="0.2">
      <c r="A97" s="72"/>
      <c r="B97" s="403"/>
      <c r="C97" s="404"/>
      <c r="D97" s="405"/>
      <c r="E97" s="89"/>
    </row>
    <row r="98" spans="1:5" x14ac:dyDescent="0.2">
      <c r="A98" s="10" t="s">
        <v>129</v>
      </c>
      <c r="B98" s="376" t="s">
        <v>128</v>
      </c>
      <c r="C98" s="377"/>
      <c r="D98" s="378"/>
      <c r="E98" s="87"/>
    </row>
    <row r="99" spans="1:5" x14ac:dyDescent="0.2">
      <c r="A99" s="72"/>
      <c r="B99" s="387"/>
      <c r="C99" s="388"/>
      <c r="D99" s="389"/>
      <c r="E99" s="89"/>
    </row>
    <row r="100" spans="1:5" x14ac:dyDescent="0.2">
      <c r="A100" s="72"/>
      <c r="B100" s="384"/>
      <c r="C100" s="385"/>
      <c r="D100" s="386"/>
      <c r="E100" s="89"/>
    </row>
    <row r="101" spans="1:5" x14ac:dyDescent="0.2">
      <c r="A101" s="72"/>
      <c r="B101" s="384"/>
      <c r="C101" s="385"/>
      <c r="D101" s="386"/>
      <c r="E101" s="89"/>
    </row>
    <row r="102" spans="1:5" ht="13.5" thickBot="1" x14ac:dyDescent="0.25">
      <c r="A102" s="73"/>
      <c r="B102" s="379"/>
      <c r="C102" s="380"/>
      <c r="D102" s="381"/>
      <c r="E102" s="89"/>
    </row>
    <row r="103" spans="1:5" ht="12.75" customHeight="1" x14ac:dyDescent="0.2">
      <c r="A103" s="21"/>
      <c r="B103" s="22"/>
      <c r="C103" s="22"/>
      <c r="D103" s="22"/>
    </row>
    <row r="104" spans="1:5" ht="12.75" customHeight="1" thickBot="1" x14ac:dyDescent="0.25">
      <c r="A104" s="21"/>
      <c r="B104" s="22"/>
      <c r="C104" s="22"/>
      <c r="D104" s="22"/>
    </row>
    <row r="105" spans="1:5" ht="18.75" customHeight="1" thickBot="1" x14ac:dyDescent="0.25">
      <c r="A105" s="245" t="s">
        <v>259</v>
      </c>
      <c r="B105" s="208"/>
      <c r="C105" s="207"/>
      <c r="D105" s="207"/>
    </row>
    <row r="106" spans="1:5" ht="15" x14ac:dyDescent="0.25">
      <c r="A106" s="395" t="s">
        <v>236</v>
      </c>
      <c r="B106" s="396"/>
      <c r="C106" s="396"/>
      <c r="D106" s="397"/>
    </row>
    <row r="107" spans="1:5" x14ac:dyDescent="0.2">
      <c r="A107" s="29" t="s">
        <v>237</v>
      </c>
      <c r="B107" s="398"/>
      <c r="C107" s="398"/>
      <c r="D107" s="399"/>
    </row>
    <row r="108" spans="1:5" x14ac:dyDescent="0.2">
      <c r="A108" s="209" t="s">
        <v>238</v>
      </c>
      <c r="B108" s="210"/>
      <c r="C108" s="211"/>
      <c r="D108" s="212"/>
    </row>
    <row r="109" spans="1:5" x14ac:dyDescent="0.2">
      <c r="A109" s="213" t="s">
        <v>239</v>
      </c>
      <c r="B109" s="214"/>
      <c r="C109" s="215"/>
      <c r="D109" s="216"/>
    </row>
    <row r="110" spans="1:5" x14ac:dyDescent="0.2">
      <c r="A110" s="209" t="s">
        <v>240</v>
      </c>
      <c r="B110" s="210"/>
      <c r="C110" s="211"/>
      <c r="D110" s="216"/>
    </row>
    <row r="111" spans="1:5" x14ac:dyDescent="0.2">
      <c r="A111" s="213" t="s">
        <v>241</v>
      </c>
      <c r="B111" s="214"/>
      <c r="C111" s="215"/>
      <c r="D111" s="216"/>
    </row>
    <row r="112" spans="1:5" x14ac:dyDescent="0.2">
      <c r="A112" s="209" t="s">
        <v>242</v>
      </c>
      <c r="B112" s="210"/>
      <c r="C112" s="211"/>
      <c r="D112" s="216"/>
    </row>
    <row r="113" spans="1:4" x14ac:dyDescent="0.2">
      <c r="A113" s="217" t="s">
        <v>243</v>
      </c>
      <c r="B113" s="218" t="s">
        <v>244</v>
      </c>
      <c r="C113" s="219" t="s">
        <v>245</v>
      </c>
      <c r="D113" s="216"/>
    </row>
    <row r="114" spans="1:4" x14ac:dyDescent="0.2">
      <c r="A114" s="217" t="s">
        <v>246</v>
      </c>
      <c r="B114" s="218" t="s">
        <v>244</v>
      </c>
      <c r="C114" s="219" t="s">
        <v>245</v>
      </c>
      <c r="D114" s="216"/>
    </row>
    <row r="115" spans="1:4" x14ac:dyDescent="0.2">
      <c r="A115" s="220" t="s">
        <v>247</v>
      </c>
      <c r="B115" s="218" t="s">
        <v>244</v>
      </c>
      <c r="C115" s="219" t="s">
        <v>245</v>
      </c>
      <c r="D115" s="216"/>
    </row>
    <row r="116" spans="1:4" ht="13.5" thickBot="1" x14ac:dyDescent="0.25">
      <c r="A116" s="221" t="s">
        <v>248</v>
      </c>
      <c r="B116" s="218"/>
      <c r="C116" s="222"/>
      <c r="D116" s="223">
        <f>C139</f>
        <v>0</v>
      </c>
    </row>
    <row r="117" spans="1:4" ht="15" x14ac:dyDescent="0.25">
      <c r="A117" s="224"/>
      <c r="B117" s="34"/>
      <c r="C117" s="393" t="s">
        <v>249</v>
      </c>
      <c r="D117" s="394"/>
    </row>
    <row r="118" spans="1:4" ht="45" x14ac:dyDescent="0.25">
      <c r="A118" s="225" t="s">
        <v>250</v>
      </c>
      <c r="B118" s="226" t="s">
        <v>251</v>
      </c>
      <c r="C118" s="227" t="s">
        <v>252</v>
      </c>
      <c r="D118" s="228" t="s">
        <v>253</v>
      </c>
    </row>
    <row r="119" spans="1:4" x14ac:dyDescent="0.2">
      <c r="A119" s="229"/>
      <c r="B119" s="230"/>
      <c r="C119" s="231"/>
      <c r="D119" s="232"/>
    </row>
    <row r="120" spans="1:4" x14ac:dyDescent="0.2">
      <c r="A120" s="229"/>
      <c r="B120" s="230"/>
      <c r="C120" s="231"/>
      <c r="D120" s="232"/>
    </row>
    <row r="121" spans="1:4" x14ac:dyDescent="0.2">
      <c r="A121" s="229"/>
      <c r="B121" s="230"/>
      <c r="C121" s="231"/>
      <c r="D121" s="232"/>
    </row>
    <row r="122" spans="1:4" x14ac:dyDescent="0.2">
      <c r="A122" s="229"/>
      <c r="B122" s="230"/>
      <c r="C122" s="231"/>
      <c r="D122" s="232"/>
    </row>
    <row r="123" spans="1:4" x14ac:dyDescent="0.2">
      <c r="A123" s="229"/>
      <c r="B123" s="230"/>
      <c r="C123" s="231"/>
      <c r="D123" s="232"/>
    </row>
    <row r="124" spans="1:4" x14ac:dyDescent="0.2">
      <c r="A124" s="229"/>
      <c r="B124" s="230"/>
      <c r="C124" s="231"/>
      <c r="D124" s="232"/>
    </row>
    <row r="125" spans="1:4" x14ac:dyDescent="0.2">
      <c r="A125" s="229"/>
      <c r="B125" s="230"/>
      <c r="C125" s="231"/>
      <c r="D125" s="232"/>
    </row>
    <row r="126" spans="1:4" x14ac:dyDescent="0.2">
      <c r="A126" s="229"/>
      <c r="B126" s="230"/>
      <c r="C126" s="231"/>
      <c r="D126" s="232"/>
    </row>
    <row r="127" spans="1:4" x14ac:dyDescent="0.2">
      <c r="A127" s="229"/>
      <c r="B127" s="230"/>
      <c r="C127" s="231"/>
      <c r="D127" s="232"/>
    </row>
    <row r="128" spans="1:4" x14ac:dyDescent="0.2">
      <c r="A128" s="229"/>
      <c r="B128" s="230"/>
      <c r="C128" s="231"/>
      <c r="D128" s="232"/>
    </row>
    <row r="129" spans="1:4" x14ac:dyDescent="0.2">
      <c r="A129" s="229"/>
      <c r="B129" s="230"/>
      <c r="C129" s="231"/>
      <c r="D129" s="232"/>
    </row>
    <row r="130" spans="1:4" ht="15" x14ac:dyDescent="0.25">
      <c r="A130" s="229"/>
      <c r="B130" s="233"/>
      <c r="C130" s="234"/>
      <c r="D130" s="235"/>
    </row>
    <row r="131" spans="1:4" ht="15" x14ac:dyDescent="0.25">
      <c r="A131" s="229"/>
      <c r="B131" s="233"/>
      <c r="C131" s="234"/>
      <c r="D131" s="235"/>
    </row>
    <row r="132" spans="1:4" ht="15" x14ac:dyDescent="0.25">
      <c r="A132" s="3"/>
      <c r="B132" s="233"/>
      <c r="C132" s="234"/>
      <c r="D132" s="235"/>
    </row>
    <row r="133" spans="1:4" ht="15" x14ac:dyDescent="0.25">
      <c r="A133" s="3"/>
      <c r="B133" s="233"/>
      <c r="C133" s="234"/>
      <c r="D133" s="235"/>
    </row>
    <row r="134" spans="1:4" ht="15" x14ac:dyDescent="0.25">
      <c r="A134" s="3"/>
      <c r="B134" s="233"/>
      <c r="C134" s="234"/>
      <c r="D134" s="235"/>
    </row>
    <row r="135" spans="1:4" ht="15" x14ac:dyDescent="0.25">
      <c r="A135" s="3"/>
      <c r="B135" s="233"/>
      <c r="C135" s="234"/>
      <c r="D135" s="235"/>
    </row>
    <row r="136" spans="1:4" ht="15" x14ac:dyDescent="0.25">
      <c r="A136" s="3"/>
      <c r="B136" s="233"/>
      <c r="C136" s="234"/>
      <c r="D136" s="235"/>
    </row>
    <row r="137" spans="1:4" ht="15" x14ac:dyDescent="0.25">
      <c r="A137" s="3"/>
      <c r="B137" s="233"/>
      <c r="C137" s="234"/>
      <c r="D137" s="235"/>
    </row>
    <row r="138" spans="1:4" ht="15.75" thickBot="1" x14ac:dyDescent="0.3">
      <c r="A138" s="236"/>
      <c r="B138" s="233"/>
      <c r="C138" s="237"/>
      <c r="D138" s="238"/>
    </row>
    <row r="139" spans="1:4" ht="15.75" thickBot="1" x14ac:dyDescent="0.3">
      <c r="A139" s="239" t="s">
        <v>254</v>
      </c>
      <c r="B139" s="240">
        <f>SUM(B119:B138)</f>
        <v>0</v>
      </c>
      <c r="C139" s="240">
        <f>SUM(C119:C138)</f>
        <v>0</v>
      </c>
      <c r="D139" s="241">
        <f>SUM(D119:D138)</f>
        <v>0</v>
      </c>
    </row>
  </sheetData>
  <sheetProtection selectLockedCells="1"/>
  <mergeCells count="38">
    <mergeCell ref="C117:D117"/>
    <mergeCell ref="A106:D106"/>
    <mergeCell ref="B107:D107"/>
    <mergeCell ref="B94:D94"/>
    <mergeCell ref="B95:D95"/>
    <mergeCell ref="B100:D100"/>
    <mergeCell ref="B97:D97"/>
    <mergeCell ref="B96:D96"/>
    <mergeCell ref="B93:D93"/>
    <mergeCell ref="B98:D98"/>
    <mergeCell ref="A63:D63"/>
    <mergeCell ref="B102:D102"/>
    <mergeCell ref="A64:D64"/>
    <mergeCell ref="A70:D70"/>
    <mergeCell ref="A71:D71"/>
    <mergeCell ref="A81:D81"/>
    <mergeCell ref="B101:D101"/>
    <mergeCell ref="B99:D99"/>
    <mergeCell ref="A80:D80"/>
    <mergeCell ref="A92:D92"/>
    <mergeCell ref="A72:D72"/>
    <mergeCell ref="A34:D34"/>
    <mergeCell ref="A54:D54"/>
    <mergeCell ref="A55:D55"/>
    <mergeCell ref="A2:D2"/>
    <mergeCell ref="A3:D3"/>
    <mergeCell ref="A5:D7"/>
    <mergeCell ref="A4:D4"/>
    <mergeCell ref="A8:D8"/>
    <mergeCell ref="A26:D26"/>
    <mergeCell ref="A27:D27"/>
    <mergeCell ref="A33:D33"/>
    <mergeCell ref="A57:D57"/>
    <mergeCell ref="A41:D41"/>
    <mergeCell ref="A47:D47"/>
    <mergeCell ref="A48:D48"/>
    <mergeCell ref="A40:D40"/>
    <mergeCell ref="A56:D56"/>
  </mergeCells>
  <phoneticPr fontId="10" type="noConversion"/>
  <pageMargins left="0.25" right="0.25" top="1" bottom="1" header="0.5" footer="0.5"/>
  <pageSetup orientation="portrait" r:id="rId1"/>
  <headerFooter alignWithMargins="0"/>
  <rowBreaks count="3" manualBreakCount="3">
    <brk id="47" max="3" man="1"/>
    <brk id="70" max="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28"/>
  <sheetViews>
    <sheetView showGridLines="0" zoomScaleNormal="100" workbookViewId="0">
      <selection sqref="A1:E1"/>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406" t="str">
        <f>'Initial Data'!A1</f>
        <v>Date:  June 2017</v>
      </c>
      <c r="B1" s="406"/>
      <c r="C1" s="406"/>
      <c r="D1" s="406"/>
      <c r="E1" s="406"/>
    </row>
    <row r="2" spans="1:5" s="1" customFormat="1" x14ac:dyDescent="0.2">
      <c r="A2" s="407" t="s">
        <v>135</v>
      </c>
      <c r="B2" s="338"/>
      <c r="C2" s="338"/>
      <c r="D2" s="338"/>
      <c r="E2" s="338"/>
    </row>
    <row r="3" spans="1:5" s="1" customFormat="1" x14ac:dyDescent="0.2">
      <c r="A3" s="408" t="s">
        <v>136</v>
      </c>
      <c r="B3" s="409"/>
      <c r="C3" s="409"/>
      <c r="D3" s="409"/>
      <c r="E3" s="409"/>
    </row>
    <row r="4" spans="1:5" s="1" customFormat="1" x14ac:dyDescent="0.2">
      <c r="A4" s="408" t="s">
        <v>137</v>
      </c>
      <c r="B4" s="409"/>
      <c r="C4" s="409"/>
      <c r="D4" s="409"/>
      <c r="E4" s="409"/>
    </row>
    <row r="5" spans="1:5" s="1" customFormat="1" x14ac:dyDescent="0.2">
      <c r="A5" s="413"/>
      <c r="B5" s="413"/>
      <c r="C5" s="413"/>
      <c r="D5" s="413"/>
      <c r="E5" s="413"/>
    </row>
    <row r="6" spans="1:5" s="1" customFormat="1" x14ac:dyDescent="0.2">
      <c r="A6" s="414" t="s">
        <v>186</v>
      </c>
      <c r="B6" s="415"/>
      <c r="C6" s="415"/>
      <c r="D6" s="415"/>
      <c r="E6" s="415"/>
    </row>
    <row r="7" spans="1:5" s="1" customFormat="1" x14ac:dyDescent="0.2">
      <c r="A7" s="415"/>
      <c r="B7" s="415"/>
      <c r="C7" s="415"/>
      <c r="D7" s="415"/>
      <c r="E7" s="415"/>
    </row>
    <row r="8" spans="1:5" s="1" customFormat="1" x14ac:dyDescent="0.2">
      <c r="A8" s="415"/>
      <c r="B8" s="415"/>
      <c r="C8" s="415"/>
      <c r="D8" s="415"/>
      <c r="E8" s="415"/>
    </row>
    <row r="9" spans="1:5" s="1" customFormat="1" x14ac:dyDescent="0.2">
      <c r="A9" s="415"/>
      <c r="B9" s="415"/>
      <c r="C9" s="415"/>
      <c r="D9" s="415"/>
      <c r="E9" s="415"/>
    </row>
    <row r="10" spans="1:5" s="1" customFormat="1" x14ac:dyDescent="0.2">
      <c r="A10" s="414" t="s">
        <v>185</v>
      </c>
      <c r="B10" s="414"/>
      <c r="C10" s="414"/>
      <c r="D10" s="414"/>
      <c r="E10" s="414"/>
    </row>
    <row r="11" spans="1:5" s="1" customFormat="1" x14ac:dyDescent="0.2">
      <c r="A11" s="413" t="s">
        <v>138</v>
      </c>
      <c r="B11" s="413"/>
      <c r="C11" s="413"/>
      <c r="D11" s="413"/>
      <c r="E11" s="413"/>
    </row>
    <row r="12" spans="1:5" s="1" customFormat="1" x14ac:dyDescent="0.2">
      <c r="A12" s="410"/>
      <c r="B12" s="410"/>
      <c r="C12" s="410"/>
      <c r="D12" s="410"/>
      <c r="E12" s="410"/>
    </row>
    <row r="13" spans="1:5" s="1" customFormat="1" x14ac:dyDescent="0.2">
      <c r="A13" s="416" t="s">
        <v>166</v>
      </c>
      <c r="B13" s="414"/>
      <c r="C13" s="414"/>
      <c r="D13" s="414"/>
      <c r="E13" s="414"/>
    </row>
    <row r="14" spans="1:5" s="1" customFormat="1" x14ac:dyDescent="0.2">
      <c r="A14" s="15"/>
      <c r="B14" s="15"/>
      <c r="C14" s="15"/>
      <c r="D14" s="15"/>
      <c r="E14" s="15"/>
    </row>
    <row r="15" spans="1:5" s="1" customFormat="1" ht="13.5" thickBot="1" x14ac:dyDescent="0.25">
      <c r="A15" s="23"/>
      <c r="B15" s="23"/>
      <c r="C15" s="23"/>
      <c r="D15" s="23"/>
      <c r="E15" s="23"/>
    </row>
    <row r="16" spans="1:5" s="1" customFormat="1" x14ac:dyDescent="0.2">
      <c r="B16" s="15"/>
      <c r="C16" s="15"/>
      <c r="D16" s="15"/>
      <c r="E16" s="15"/>
    </row>
    <row r="17" spans="1:5" ht="15.75" x14ac:dyDescent="0.25">
      <c r="A17" s="411" t="s">
        <v>139</v>
      </c>
      <c r="B17" s="412"/>
      <c r="C17" s="412"/>
      <c r="D17" s="412"/>
      <c r="E17" s="412"/>
    </row>
    <row r="18" spans="1:5" ht="15.75" x14ac:dyDescent="0.25">
      <c r="A18" s="411" t="s">
        <v>140</v>
      </c>
      <c r="B18" s="412"/>
      <c r="C18" s="412"/>
      <c r="D18" s="412"/>
      <c r="E18" s="412"/>
    </row>
    <row r="19" spans="1:5" x14ac:dyDescent="0.2">
      <c r="A19" s="412"/>
      <c r="B19" s="417"/>
      <c r="C19" s="417"/>
      <c r="D19" s="417"/>
      <c r="E19" s="412"/>
    </row>
    <row r="20" spans="1:5" x14ac:dyDescent="0.2">
      <c r="A20" s="415" t="s">
        <v>187</v>
      </c>
      <c r="B20" s="415"/>
      <c r="C20" s="415"/>
      <c r="D20" s="415"/>
      <c r="E20" s="415"/>
    </row>
    <row r="21" spans="1:5" x14ac:dyDescent="0.2">
      <c r="A21" s="415"/>
      <c r="B21" s="415"/>
      <c r="C21" s="415"/>
      <c r="D21" s="415"/>
      <c r="E21" s="415"/>
    </row>
    <row r="22" spans="1:5" x14ac:dyDescent="0.2">
      <c r="A22" s="415"/>
      <c r="B22" s="415"/>
      <c r="C22" s="415"/>
      <c r="D22" s="415"/>
      <c r="E22" s="415"/>
    </row>
    <row r="23" spans="1:5" x14ac:dyDescent="0.2">
      <c r="A23" s="335"/>
      <c r="B23" s="418"/>
      <c r="C23" s="418"/>
      <c r="D23" s="418"/>
      <c r="E23" s="335"/>
    </row>
    <row r="24" spans="1:5" x14ac:dyDescent="0.2">
      <c r="A24" s="413"/>
      <c r="B24" s="413"/>
      <c r="C24" s="413"/>
      <c r="D24" s="413"/>
      <c r="E24" s="413"/>
    </row>
    <row r="25" spans="1:5" x14ac:dyDescent="0.2">
      <c r="A25" s="410"/>
      <c r="B25" s="410"/>
      <c r="C25" s="410"/>
      <c r="D25" s="410"/>
      <c r="E25" s="410"/>
    </row>
    <row r="26" spans="1:5" x14ac:dyDescent="0.2">
      <c r="A26" s="416" t="s">
        <v>166</v>
      </c>
      <c r="B26" s="414"/>
      <c r="C26" s="414"/>
      <c r="D26" s="414"/>
      <c r="E26" s="414"/>
    </row>
    <row r="27" spans="1:5" x14ac:dyDescent="0.2">
      <c r="A27" s="15"/>
      <c r="B27" s="15"/>
      <c r="C27" s="15"/>
      <c r="D27" s="15"/>
      <c r="E27" s="15"/>
    </row>
    <row r="29" spans="1:5" ht="13.5" thickBot="1" x14ac:dyDescent="0.25">
      <c r="A29" s="24"/>
      <c r="B29" s="25"/>
      <c r="C29" s="25"/>
      <c r="D29" s="25"/>
      <c r="E29" s="24"/>
    </row>
    <row r="31" spans="1:5" x14ac:dyDescent="0.2">
      <c r="A31" s="335" t="s">
        <v>0</v>
      </c>
      <c r="B31" s="335"/>
      <c r="C31" s="335"/>
      <c r="D31" s="335"/>
      <c r="E31" s="335"/>
    </row>
    <row r="32" spans="1:5" x14ac:dyDescent="0.2">
      <c r="A32" s="335"/>
      <c r="B32" s="335"/>
      <c r="C32" s="335"/>
      <c r="D32" s="335"/>
      <c r="E32" s="335"/>
    </row>
    <row r="33" spans="1:5" x14ac:dyDescent="0.2">
      <c r="A33" s="335"/>
      <c r="B33" s="335"/>
      <c r="C33" s="335"/>
      <c r="D33" s="335"/>
      <c r="E33" s="335"/>
    </row>
    <row r="35" spans="1:5" x14ac:dyDescent="0.2">
      <c r="A35" s="335" t="s">
        <v>188</v>
      </c>
      <c r="B35" s="335"/>
      <c r="C35" s="335"/>
      <c r="D35" s="335"/>
      <c r="E35" s="335"/>
    </row>
    <row r="36" spans="1:5" x14ac:dyDescent="0.2">
      <c r="A36" s="335"/>
      <c r="B36" s="335"/>
      <c r="C36" s="335"/>
      <c r="D36" s="335"/>
      <c r="E36" s="335"/>
    </row>
    <row r="37" spans="1:5" x14ac:dyDescent="0.2">
      <c r="A37" s="335"/>
      <c r="B37" s="335"/>
      <c r="C37" s="335"/>
      <c r="D37" s="335"/>
      <c r="E37" s="335"/>
    </row>
    <row r="38" spans="1:5" x14ac:dyDescent="0.2">
      <c r="A38" s="335"/>
      <c r="B38" s="335"/>
      <c r="C38" s="335"/>
      <c r="D38" s="335"/>
      <c r="E38" s="335"/>
    </row>
    <row r="40" spans="1:5" x14ac:dyDescent="0.2">
      <c r="A40" s="335" t="s">
        <v>1</v>
      </c>
      <c r="B40" s="335"/>
      <c r="C40" s="335"/>
      <c r="D40" s="335"/>
      <c r="E40" s="335"/>
    </row>
    <row r="41" spans="1:5" x14ac:dyDescent="0.2">
      <c r="A41" s="335"/>
      <c r="B41" s="335"/>
      <c r="C41" s="335"/>
      <c r="D41" s="335"/>
      <c r="E41" s="335"/>
    </row>
    <row r="43" spans="1:5" s="35" customFormat="1" x14ac:dyDescent="0.2">
      <c r="B43" s="47"/>
      <c r="C43" s="47"/>
      <c r="D43" s="47"/>
    </row>
    <row r="44" spans="1:5" s="35" customFormat="1" x14ac:dyDescent="0.2">
      <c r="B44" s="47"/>
      <c r="C44" s="47"/>
      <c r="D44" s="47"/>
    </row>
    <row r="45" spans="1:5" s="35" customFormat="1" x14ac:dyDescent="0.2">
      <c r="B45" s="47"/>
      <c r="C45" s="47"/>
      <c r="D45" s="47"/>
    </row>
    <row r="46" spans="1:5" s="35" customFormat="1" ht="15.75" x14ac:dyDescent="0.25">
      <c r="A46" s="45"/>
      <c r="B46" s="37"/>
      <c r="C46" s="37"/>
      <c r="D46" s="37"/>
      <c r="E46" s="37"/>
    </row>
    <row r="47" spans="1:5" s="35" customFormat="1" x14ac:dyDescent="0.2"/>
    <row r="48" spans="1:5" s="35" customFormat="1" x14ac:dyDescent="0.2"/>
    <row r="49" spans="1:4" s="35" customFormat="1" x14ac:dyDescent="0.2"/>
    <row r="50" spans="1:4" s="35" customFormat="1" x14ac:dyDescent="0.2"/>
    <row r="51" spans="1:4" s="35" customFormat="1" ht="13.5" customHeight="1" x14ac:dyDescent="0.2">
      <c r="A51" s="43"/>
      <c r="B51" s="37"/>
      <c r="C51" s="37"/>
      <c r="D51" s="37"/>
    </row>
    <row r="52" spans="1:4" s="49" customFormat="1" ht="22.5" customHeight="1" x14ac:dyDescent="0.2">
      <c r="A52" s="36"/>
      <c r="B52" s="48"/>
      <c r="C52" s="48"/>
      <c r="D52" s="48"/>
    </row>
    <row r="53" spans="1:4" s="35" customFormat="1" ht="12.75" customHeight="1" x14ac:dyDescent="0.2">
      <c r="B53" s="47"/>
      <c r="C53" s="47"/>
      <c r="D53" s="47"/>
    </row>
    <row r="54" spans="1:4" s="35" customFormat="1" ht="12.75" customHeight="1" x14ac:dyDescent="0.2">
      <c r="B54" s="47"/>
      <c r="C54" s="47"/>
      <c r="D54" s="47"/>
    </row>
    <row r="55" spans="1:4" s="35" customFormat="1" ht="12.75" customHeight="1" x14ac:dyDescent="0.2">
      <c r="B55" s="50"/>
      <c r="C55" s="50"/>
      <c r="D55" s="50"/>
    </row>
    <row r="56" spans="1:4" s="35" customFormat="1" ht="12.75" customHeight="1" x14ac:dyDescent="0.2">
      <c r="B56" s="47"/>
      <c r="C56" s="47"/>
      <c r="D56" s="47"/>
    </row>
    <row r="57" spans="1:4" s="35" customFormat="1" ht="12.75" customHeight="1" x14ac:dyDescent="0.2">
      <c r="B57" s="47"/>
      <c r="C57" s="47"/>
      <c r="D57" s="47"/>
    </row>
    <row r="58" spans="1:4" s="35" customFormat="1" ht="12.75" customHeight="1" x14ac:dyDescent="0.2">
      <c r="B58" s="47"/>
      <c r="C58" s="47"/>
      <c r="D58" s="47"/>
    </row>
    <row r="59" spans="1:4" s="35" customFormat="1" ht="12.75" customHeight="1" x14ac:dyDescent="0.2">
      <c r="A59" s="49"/>
      <c r="B59" s="51"/>
      <c r="C59" s="51"/>
      <c r="D59" s="51"/>
    </row>
    <row r="60" spans="1:4" s="35" customFormat="1" x14ac:dyDescent="0.2">
      <c r="A60" s="49"/>
      <c r="B60" s="47"/>
      <c r="C60" s="47"/>
      <c r="D60" s="47"/>
    </row>
    <row r="61" spans="1:4" s="35" customFormat="1" x14ac:dyDescent="0.2">
      <c r="B61" s="47"/>
      <c r="C61" s="47"/>
      <c r="D61" s="47"/>
    </row>
    <row r="62" spans="1:4" s="35" customFormat="1" x14ac:dyDescent="0.2">
      <c r="A62" s="52"/>
      <c r="B62" s="47"/>
      <c r="C62" s="47"/>
      <c r="D62" s="47"/>
    </row>
    <row r="63" spans="1:4" s="35" customFormat="1" x14ac:dyDescent="0.2">
      <c r="B63" s="47"/>
      <c r="C63" s="47"/>
      <c r="D63" s="47"/>
    </row>
    <row r="64" spans="1:4" s="35" customFormat="1" x14ac:dyDescent="0.2">
      <c r="B64" s="47"/>
      <c r="C64" s="47"/>
      <c r="D64" s="47"/>
    </row>
    <row r="65" spans="1:4" s="35" customFormat="1" x14ac:dyDescent="0.2">
      <c r="B65" s="47"/>
      <c r="C65" s="47"/>
      <c r="D65" s="47"/>
    </row>
    <row r="66" spans="1:4" s="35" customFormat="1" x14ac:dyDescent="0.2">
      <c r="B66" s="47"/>
      <c r="C66" s="47"/>
      <c r="D66" s="47"/>
    </row>
    <row r="67" spans="1:4" s="35" customFormat="1" x14ac:dyDescent="0.2">
      <c r="B67" s="47"/>
      <c r="C67" s="47"/>
      <c r="D67" s="47"/>
    </row>
    <row r="68" spans="1:4" s="35" customFormat="1" x14ac:dyDescent="0.2">
      <c r="B68" s="47"/>
      <c r="C68" s="47"/>
      <c r="D68" s="47"/>
    </row>
    <row r="69" spans="1:4" s="35" customFormat="1" x14ac:dyDescent="0.2">
      <c r="A69" s="49"/>
      <c r="B69" s="53"/>
      <c r="C69" s="53"/>
      <c r="D69" s="53"/>
    </row>
    <row r="70" spans="1:4" s="35" customFormat="1" x14ac:dyDescent="0.2">
      <c r="A70" s="52"/>
      <c r="B70" s="47"/>
      <c r="C70" s="47"/>
      <c r="D70" s="47"/>
    </row>
    <row r="71" spans="1:4" s="35" customFormat="1" x14ac:dyDescent="0.2">
      <c r="B71" s="47"/>
      <c r="C71" s="47"/>
      <c r="D71" s="47"/>
    </row>
    <row r="72" spans="1:4" s="35" customFormat="1" x14ac:dyDescent="0.2">
      <c r="B72" s="47"/>
      <c r="C72" s="47"/>
      <c r="D72" s="47"/>
    </row>
    <row r="73" spans="1:4" s="35" customFormat="1" x14ac:dyDescent="0.2">
      <c r="B73" s="47"/>
      <c r="C73" s="47"/>
      <c r="D73" s="47"/>
    </row>
    <row r="74" spans="1:4" s="35" customFormat="1" x14ac:dyDescent="0.2">
      <c r="A74" s="49"/>
      <c r="B74" s="53"/>
      <c r="C74" s="53"/>
      <c r="D74" s="53"/>
    </row>
    <row r="75" spans="1:4" s="35" customFormat="1" x14ac:dyDescent="0.2">
      <c r="A75" s="52"/>
      <c r="B75" s="47"/>
      <c r="C75" s="47"/>
      <c r="D75" s="47"/>
    </row>
    <row r="76" spans="1:4" s="35" customFormat="1" x14ac:dyDescent="0.2">
      <c r="B76" s="47"/>
      <c r="C76" s="47"/>
      <c r="D76" s="47"/>
    </row>
    <row r="77" spans="1:4" s="35" customFormat="1" x14ac:dyDescent="0.2">
      <c r="A77" s="49"/>
      <c r="B77" s="53"/>
      <c r="C77" s="53"/>
      <c r="D77" s="53"/>
    </row>
    <row r="78" spans="1:4" s="35" customFormat="1" x14ac:dyDescent="0.2">
      <c r="A78" s="52"/>
      <c r="B78" s="47"/>
      <c r="C78" s="47"/>
      <c r="D78" s="47"/>
    </row>
    <row r="79" spans="1:4" s="35" customFormat="1" x14ac:dyDescent="0.2">
      <c r="B79" s="47"/>
      <c r="C79" s="47"/>
      <c r="D79" s="47"/>
    </row>
    <row r="80" spans="1:4" s="35" customFormat="1" x14ac:dyDescent="0.2">
      <c r="B80" s="47"/>
      <c r="C80" s="47"/>
      <c r="D80" s="47"/>
    </row>
    <row r="81" spans="1:4" s="35" customFormat="1" x14ac:dyDescent="0.2">
      <c r="B81" s="47"/>
      <c r="C81" s="47"/>
      <c r="D81" s="47"/>
    </row>
    <row r="82" spans="1:4" s="35" customFormat="1" x14ac:dyDescent="0.2">
      <c r="B82" s="47"/>
      <c r="C82" s="47"/>
      <c r="D82" s="47"/>
    </row>
    <row r="83" spans="1:4" s="35" customFormat="1" x14ac:dyDescent="0.2">
      <c r="A83" s="49"/>
      <c r="B83" s="53"/>
      <c r="C83" s="53"/>
      <c r="D83" s="53"/>
    </row>
    <row r="84" spans="1:4" s="35" customFormat="1" x14ac:dyDescent="0.2">
      <c r="A84" s="52"/>
      <c r="B84" s="47"/>
      <c r="C84" s="47"/>
      <c r="D84" s="47"/>
    </row>
    <row r="85" spans="1:4" s="35" customFormat="1" x14ac:dyDescent="0.2">
      <c r="B85" s="47"/>
      <c r="C85" s="47"/>
      <c r="D85" s="47"/>
    </row>
    <row r="86" spans="1:4" s="35" customFormat="1" x14ac:dyDescent="0.2">
      <c r="B86" s="47"/>
      <c r="C86" s="47"/>
      <c r="D86" s="47"/>
    </row>
    <row r="87" spans="1:4" s="35" customFormat="1" x14ac:dyDescent="0.2">
      <c r="B87" s="47"/>
      <c r="C87" s="47"/>
      <c r="D87" s="47"/>
    </row>
    <row r="88" spans="1:4" s="35" customFormat="1" x14ac:dyDescent="0.2">
      <c r="B88" s="47"/>
      <c r="C88" s="47"/>
      <c r="D88" s="47"/>
    </row>
    <row r="89" spans="1:4" s="35" customFormat="1" x14ac:dyDescent="0.2">
      <c r="B89" s="47"/>
      <c r="C89" s="47"/>
      <c r="D89" s="47"/>
    </row>
    <row r="90" spans="1:4" s="35" customFormat="1" x14ac:dyDescent="0.2">
      <c r="B90" s="47"/>
      <c r="C90" s="47"/>
      <c r="D90" s="47"/>
    </row>
    <row r="91" spans="1:4" s="35" customFormat="1" x14ac:dyDescent="0.2">
      <c r="A91" s="49"/>
      <c r="B91" s="53"/>
      <c r="C91" s="53"/>
      <c r="D91" s="53"/>
    </row>
    <row r="92" spans="1:4" s="35" customFormat="1" x14ac:dyDescent="0.2">
      <c r="A92" s="52"/>
      <c r="B92" s="47"/>
      <c r="C92" s="47"/>
      <c r="D92" s="47"/>
    </row>
    <row r="93" spans="1:4" s="35" customFormat="1" x14ac:dyDescent="0.2">
      <c r="B93" s="47"/>
      <c r="C93" s="47"/>
      <c r="D93" s="47"/>
    </row>
    <row r="94" spans="1:4" s="35" customFormat="1" x14ac:dyDescent="0.2">
      <c r="B94" s="47"/>
      <c r="C94" s="47"/>
      <c r="D94" s="47"/>
    </row>
    <row r="95" spans="1:4" s="35" customFormat="1" x14ac:dyDescent="0.2">
      <c r="B95" s="47"/>
      <c r="C95" s="47"/>
      <c r="D95" s="47"/>
    </row>
    <row r="96" spans="1:4" s="35" customFormat="1" x14ac:dyDescent="0.2">
      <c r="B96" s="47"/>
      <c r="C96" s="47"/>
      <c r="D96" s="47"/>
    </row>
    <row r="97" spans="1:4" s="35" customFormat="1" x14ac:dyDescent="0.2">
      <c r="B97" s="47"/>
      <c r="C97" s="47"/>
      <c r="D97" s="47"/>
    </row>
    <row r="98" spans="1:4" s="35" customFormat="1" x14ac:dyDescent="0.2">
      <c r="B98" s="47"/>
      <c r="C98" s="47"/>
      <c r="D98" s="47"/>
    </row>
    <row r="99" spans="1:4" s="35" customFormat="1" x14ac:dyDescent="0.2">
      <c r="B99" s="47"/>
      <c r="C99" s="47"/>
      <c r="D99" s="47"/>
    </row>
    <row r="100" spans="1:4" s="35" customFormat="1" x14ac:dyDescent="0.2">
      <c r="B100" s="47"/>
      <c r="C100" s="47"/>
      <c r="D100" s="47"/>
    </row>
    <row r="101" spans="1:4" s="35" customFormat="1" x14ac:dyDescent="0.2">
      <c r="A101" s="49"/>
      <c r="B101" s="53"/>
      <c r="C101" s="53"/>
      <c r="D101" s="53"/>
    </row>
    <row r="102" spans="1:4" s="35" customFormat="1" x14ac:dyDescent="0.2">
      <c r="A102" s="52"/>
      <c r="B102" s="47"/>
      <c r="C102" s="47"/>
      <c r="D102" s="47"/>
    </row>
    <row r="103" spans="1:4" s="35" customFormat="1" x14ac:dyDescent="0.2">
      <c r="B103" s="47"/>
      <c r="C103" s="47"/>
      <c r="D103" s="47"/>
    </row>
    <row r="104" spans="1:4" s="35" customFormat="1" x14ac:dyDescent="0.2">
      <c r="B104" s="47"/>
      <c r="C104" s="47"/>
      <c r="D104" s="47"/>
    </row>
    <row r="105" spans="1:4" s="35" customFormat="1" x14ac:dyDescent="0.2">
      <c r="B105" s="47"/>
      <c r="C105" s="47"/>
      <c r="D105" s="47"/>
    </row>
    <row r="106" spans="1:4" s="35" customFormat="1" x14ac:dyDescent="0.2">
      <c r="A106" s="49"/>
      <c r="B106" s="53"/>
      <c r="C106" s="53"/>
      <c r="D106" s="53"/>
    </row>
    <row r="107" spans="1:4" s="35" customFormat="1" x14ac:dyDescent="0.2">
      <c r="A107" s="52"/>
      <c r="B107" s="47"/>
      <c r="C107" s="47"/>
      <c r="D107" s="47"/>
    </row>
    <row r="108" spans="1:4" s="35" customFormat="1" x14ac:dyDescent="0.2">
      <c r="B108" s="47"/>
      <c r="C108" s="47"/>
      <c r="D108" s="47"/>
    </row>
    <row r="109" spans="1:4" s="35" customFormat="1" x14ac:dyDescent="0.2">
      <c r="B109" s="47"/>
      <c r="C109" s="47"/>
      <c r="D109" s="47"/>
    </row>
    <row r="110" spans="1:4" s="35" customFormat="1" x14ac:dyDescent="0.2">
      <c r="B110" s="47"/>
      <c r="C110" s="47"/>
      <c r="D110" s="47"/>
    </row>
    <row r="111" spans="1:4" s="35" customFormat="1" x14ac:dyDescent="0.2">
      <c r="A111" s="49"/>
      <c r="B111" s="53"/>
      <c r="C111" s="53"/>
      <c r="D111" s="53"/>
    </row>
    <row r="112" spans="1:4" s="35" customFormat="1" x14ac:dyDescent="0.2">
      <c r="A112" s="49"/>
      <c r="B112" s="53"/>
      <c r="C112" s="53"/>
      <c r="D112" s="53"/>
    </row>
    <row r="113" spans="1:4" s="35" customFormat="1" x14ac:dyDescent="0.2">
      <c r="A113" s="49"/>
      <c r="B113" s="47"/>
      <c r="C113" s="47"/>
      <c r="D113" s="47"/>
    </row>
    <row r="114" spans="1:4" s="35" customFormat="1" x14ac:dyDescent="0.2">
      <c r="A114" s="52"/>
      <c r="B114" s="47"/>
      <c r="C114" s="47"/>
      <c r="D114" s="47"/>
    </row>
    <row r="115" spans="1:4" s="35" customFormat="1" x14ac:dyDescent="0.2">
      <c r="B115" s="47"/>
      <c r="C115" s="47"/>
      <c r="D115" s="47"/>
    </row>
    <row r="116" spans="1:4" s="35" customFormat="1" x14ac:dyDescent="0.2">
      <c r="B116" s="47"/>
      <c r="C116" s="47"/>
      <c r="D116" s="47"/>
    </row>
    <row r="117" spans="1:4" s="35" customFormat="1" x14ac:dyDescent="0.2">
      <c r="B117" s="47"/>
      <c r="C117" s="47"/>
      <c r="D117" s="47"/>
    </row>
    <row r="118" spans="1:4" s="35" customFormat="1" x14ac:dyDescent="0.2">
      <c r="B118" s="47"/>
      <c r="C118" s="47"/>
      <c r="D118" s="47"/>
    </row>
    <row r="119" spans="1:4" s="35" customFormat="1" x14ac:dyDescent="0.2">
      <c r="B119" s="47"/>
      <c r="C119" s="47"/>
      <c r="D119" s="47"/>
    </row>
    <row r="120" spans="1:4" s="35" customFormat="1" x14ac:dyDescent="0.2">
      <c r="B120" s="47"/>
      <c r="C120" s="47"/>
      <c r="D120" s="47"/>
    </row>
    <row r="121" spans="1:4" s="35" customFormat="1" x14ac:dyDescent="0.2">
      <c r="A121" s="49"/>
      <c r="B121" s="53"/>
      <c r="C121" s="53"/>
      <c r="D121" s="53"/>
    </row>
    <row r="122" spans="1:4" s="35" customFormat="1" x14ac:dyDescent="0.2">
      <c r="A122" s="52"/>
      <c r="B122" s="47"/>
      <c r="C122" s="47"/>
      <c r="D122" s="47"/>
    </row>
    <row r="123" spans="1:4" s="35" customFormat="1" x14ac:dyDescent="0.2">
      <c r="B123" s="47"/>
      <c r="C123" s="47"/>
      <c r="D123" s="47"/>
    </row>
    <row r="124" spans="1:4" s="35" customFormat="1" x14ac:dyDescent="0.2">
      <c r="B124" s="47"/>
      <c r="C124" s="47"/>
      <c r="D124" s="47"/>
    </row>
    <row r="125" spans="1:4" s="35" customFormat="1" x14ac:dyDescent="0.2">
      <c r="B125" s="47"/>
      <c r="C125" s="47"/>
      <c r="D125" s="47"/>
    </row>
    <row r="126" spans="1:4" s="35" customFormat="1" x14ac:dyDescent="0.2">
      <c r="B126" s="47"/>
      <c r="C126" s="47"/>
      <c r="D126" s="47"/>
    </row>
    <row r="127" spans="1:4" s="35" customFormat="1" x14ac:dyDescent="0.2">
      <c r="B127" s="47"/>
      <c r="C127" s="47"/>
      <c r="D127" s="47"/>
    </row>
    <row r="128" spans="1:4" s="35" customFormat="1" x14ac:dyDescent="0.2">
      <c r="B128" s="47"/>
      <c r="C128" s="47"/>
      <c r="D128" s="47"/>
    </row>
    <row r="129" spans="1:4" s="35" customFormat="1" x14ac:dyDescent="0.2">
      <c r="B129" s="47"/>
      <c r="C129" s="47"/>
      <c r="D129" s="47"/>
    </row>
    <row r="130" spans="1:4" s="35" customFormat="1" x14ac:dyDescent="0.2">
      <c r="B130" s="47"/>
      <c r="C130" s="47"/>
      <c r="D130" s="47"/>
    </row>
    <row r="131" spans="1:4" s="35" customFormat="1" x14ac:dyDescent="0.2">
      <c r="A131" s="49"/>
      <c r="B131" s="53"/>
      <c r="C131" s="53"/>
      <c r="D131" s="53"/>
    </row>
    <row r="132" spans="1:4" s="35" customFormat="1" x14ac:dyDescent="0.2">
      <c r="A132" s="52"/>
      <c r="B132" s="47"/>
      <c r="C132" s="47"/>
      <c r="D132" s="47"/>
    </row>
    <row r="133" spans="1:4" s="35" customFormat="1" x14ac:dyDescent="0.2">
      <c r="B133" s="47"/>
      <c r="C133" s="47"/>
      <c r="D133" s="47"/>
    </row>
    <row r="134" spans="1:4" s="35" customFormat="1" x14ac:dyDescent="0.2">
      <c r="B134" s="47"/>
      <c r="C134" s="47"/>
      <c r="D134" s="47"/>
    </row>
    <row r="135" spans="1:4" s="35" customFormat="1" x14ac:dyDescent="0.2">
      <c r="A135" s="49"/>
      <c r="B135" s="53"/>
      <c r="C135" s="53"/>
      <c r="D135" s="53"/>
    </row>
    <row r="136" spans="1:4" s="35" customFormat="1" x14ac:dyDescent="0.2">
      <c r="A136" s="49"/>
      <c r="B136" s="53"/>
      <c r="C136" s="53"/>
      <c r="D136" s="53"/>
    </row>
    <row r="137" spans="1:4" s="35" customFormat="1" x14ac:dyDescent="0.2">
      <c r="B137" s="47"/>
      <c r="C137" s="47"/>
      <c r="D137" s="47"/>
    </row>
    <row r="138" spans="1:4" s="35" customFormat="1" x14ac:dyDescent="0.2">
      <c r="B138" s="47"/>
      <c r="C138" s="47"/>
      <c r="D138" s="47"/>
    </row>
    <row r="139" spans="1:4" s="49" customFormat="1" x14ac:dyDescent="0.2">
      <c r="A139" s="36"/>
      <c r="B139" s="48"/>
      <c r="C139" s="48"/>
      <c r="D139" s="48"/>
    </row>
    <row r="140" spans="1:4" s="35" customFormat="1" x14ac:dyDescent="0.2">
      <c r="B140" s="47"/>
      <c r="C140" s="47"/>
      <c r="D140" s="47"/>
    </row>
    <row r="141" spans="1:4" s="35" customFormat="1" x14ac:dyDescent="0.2">
      <c r="A141" s="49"/>
      <c r="B141" s="53"/>
      <c r="C141" s="53"/>
      <c r="D141" s="53"/>
    </row>
    <row r="142" spans="1:4" s="35" customFormat="1" x14ac:dyDescent="0.2">
      <c r="A142" s="49"/>
      <c r="B142" s="53"/>
      <c r="C142" s="53"/>
      <c r="D142" s="53"/>
    </row>
    <row r="143" spans="1:4" s="35" customFormat="1" x14ac:dyDescent="0.2">
      <c r="B143" s="47"/>
      <c r="C143" s="47"/>
      <c r="D143" s="47"/>
    </row>
    <row r="144" spans="1:4" s="35" customFormat="1" x14ac:dyDescent="0.2">
      <c r="B144" s="47"/>
      <c r="C144" s="47"/>
      <c r="D144" s="47"/>
    </row>
    <row r="145" spans="1:4" s="35" customFormat="1" x14ac:dyDescent="0.2">
      <c r="B145" s="47"/>
      <c r="C145" s="47"/>
      <c r="D145" s="47"/>
    </row>
    <row r="146" spans="1:4" s="35" customFormat="1" x14ac:dyDescent="0.2">
      <c r="A146" s="49"/>
      <c r="B146" s="53"/>
      <c r="C146" s="53"/>
      <c r="D146" s="53"/>
    </row>
    <row r="147" spans="1:4" s="35" customFormat="1" x14ac:dyDescent="0.2">
      <c r="B147" s="47"/>
      <c r="C147" s="47"/>
      <c r="D147" s="47"/>
    </row>
    <row r="148" spans="1:4" s="35" customFormat="1" x14ac:dyDescent="0.2">
      <c r="B148" s="47"/>
      <c r="C148" s="47"/>
      <c r="D148" s="47"/>
    </row>
    <row r="149" spans="1:4" s="35" customFormat="1" x14ac:dyDescent="0.2">
      <c r="A149" s="36"/>
      <c r="B149" s="48"/>
      <c r="C149" s="48"/>
      <c r="D149" s="48"/>
    </row>
    <row r="150" spans="1:4" s="35" customFormat="1" x14ac:dyDescent="0.2">
      <c r="B150" s="50"/>
      <c r="C150" s="50"/>
      <c r="D150" s="50"/>
    </row>
    <row r="151" spans="1:4" s="35" customFormat="1" x14ac:dyDescent="0.2">
      <c r="B151" s="50"/>
      <c r="C151" s="50"/>
      <c r="D151" s="50"/>
    </row>
    <row r="152" spans="1:4" s="35" customFormat="1" x14ac:dyDescent="0.2">
      <c r="B152" s="50"/>
      <c r="C152" s="50"/>
      <c r="D152" s="50"/>
    </row>
    <row r="153" spans="1:4" s="35" customFormat="1" x14ac:dyDescent="0.2">
      <c r="A153" s="49"/>
      <c r="B153" s="53"/>
      <c r="C153" s="53"/>
      <c r="D153" s="53"/>
    </row>
    <row r="154" spans="1:4" s="35" customFormat="1" x14ac:dyDescent="0.2">
      <c r="A154" s="49"/>
      <c r="B154" s="53"/>
      <c r="C154" s="53"/>
      <c r="D154" s="53"/>
    </row>
    <row r="155" spans="1:4" s="35" customFormat="1" x14ac:dyDescent="0.2">
      <c r="B155" s="47"/>
      <c r="C155" s="47"/>
      <c r="D155" s="47"/>
    </row>
    <row r="156" spans="1:4" s="35" customFormat="1" x14ac:dyDescent="0.2">
      <c r="B156" s="47"/>
      <c r="C156" s="47"/>
      <c r="D156" s="47"/>
    </row>
    <row r="157" spans="1:4" s="35" customFormat="1" x14ac:dyDescent="0.2">
      <c r="B157" s="47"/>
      <c r="C157" s="47"/>
      <c r="D157" s="47"/>
    </row>
    <row r="158" spans="1:4" s="35" customFormat="1" x14ac:dyDescent="0.2">
      <c r="A158" s="49"/>
      <c r="B158" s="53"/>
      <c r="C158" s="53"/>
      <c r="D158" s="53"/>
    </row>
    <row r="159" spans="1:4" s="35" customFormat="1" x14ac:dyDescent="0.2">
      <c r="A159" s="49"/>
      <c r="B159" s="53"/>
      <c r="C159" s="53"/>
      <c r="D159" s="53"/>
    </row>
    <row r="160" spans="1:4" s="35" customFormat="1" x14ac:dyDescent="0.2">
      <c r="B160" s="47"/>
      <c r="C160" s="47"/>
      <c r="D160" s="47"/>
    </row>
    <row r="161" spans="1:4" s="35" customFormat="1" x14ac:dyDescent="0.2">
      <c r="B161" s="47"/>
      <c r="C161" s="47"/>
      <c r="D161" s="47"/>
    </row>
    <row r="162" spans="1:4" s="35" customFormat="1" x14ac:dyDescent="0.2">
      <c r="A162" s="36"/>
      <c r="B162" s="48"/>
      <c r="C162" s="48"/>
      <c r="D162" s="48"/>
    </row>
    <row r="163" spans="1:4" s="35" customFormat="1" x14ac:dyDescent="0.2">
      <c r="B163" s="47"/>
      <c r="C163" s="50"/>
      <c r="D163" s="50"/>
    </row>
    <row r="164" spans="1:4" s="35" customFormat="1" x14ac:dyDescent="0.2">
      <c r="B164" s="47"/>
      <c r="C164" s="50"/>
      <c r="D164" s="50"/>
    </row>
    <row r="165" spans="1:4" s="35" customFormat="1" x14ac:dyDescent="0.2">
      <c r="B165" s="47"/>
      <c r="C165" s="50"/>
      <c r="D165" s="50"/>
    </row>
    <row r="166" spans="1:4" s="35" customFormat="1" x14ac:dyDescent="0.2">
      <c r="A166" s="49"/>
      <c r="B166" s="53"/>
      <c r="C166" s="53"/>
      <c r="D166" s="53"/>
    </row>
    <row r="167" spans="1:4" s="35" customFormat="1" x14ac:dyDescent="0.2">
      <c r="A167" s="49"/>
      <c r="B167" s="53"/>
      <c r="C167" s="53"/>
      <c r="D167" s="53"/>
    </row>
    <row r="168" spans="1:4" s="35" customFormat="1" x14ac:dyDescent="0.2">
      <c r="B168" s="47"/>
      <c r="C168" s="47"/>
      <c r="D168" s="47"/>
    </row>
    <row r="169" spans="1:4" s="35" customFormat="1" x14ac:dyDescent="0.2">
      <c r="B169" s="47"/>
      <c r="C169" s="47"/>
      <c r="D169" s="47"/>
    </row>
    <row r="170" spans="1:4" s="35" customFormat="1" x14ac:dyDescent="0.2">
      <c r="B170" s="47"/>
      <c r="C170" s="47"/>
      <c r="D170" s="47"/>
    </row>
    <row r="171" spans="1:4" s="35" customFormat="1" x14ac:dyDescent="0.2">
      <c r="A171" s="49"/>
      <c r="B171" s="53"/>
      <c r="C171" s="53"/>
      <c r="D171" s="53"/>
    </row>
    <row r="172" spans="1:4" s="35" customFormat="1" x14ac:dyDescent="0.2">
      <c r="B172" s="47"/>
      <c r="C172" s="47"/>
      <c r="D172" s="47"/>
    </row>
    <row r="173" spans="1:4" s="35" customFormat="1" x14ac:dyDescent="0.2">
      <c r="B173" s="47"/>
      <c r="C173" s="47"/>
      <c r="D173" s="47"/>
    </row>
    <row r="174" spans="1:4" s="35" customFormat="1" x14ac:dyDescent="0.2">
      <c r="A174" s="36"/>
      <c r="B174" s="48"/>
      <c r="C174" s="48"/>
      <c r="D174" s="48"/>
    </row>
    <row r="175" spans="1:4" s="35" customFormat="1" x14ac:dyDescent="0.2">
      <c r="B175" s="47"/>
      <c r="C175" s="54"/>
      <c r="D175" s="47"/>
    </row>
    <row r="176" spans="1:4" s="35" customFormat="1" x14ac:dyDescent="0.2">
      <c r="B176" s="47"/>
      <c r="C176" s="47"/>
      <c r="D176" s="47"/>
    </row>
    <row r="177" spans="1:4" s="35" customFormat="1" x14ac:dyDescent="0.2">
      <c r="A177" s="49"/>
      <c r="B177" s="53"/>
      <c r="C177" s="53"/>
      <c r="D177" s="53"/>
    </row>
    <row r="178" spans="1:4" s="35" customFormat="1" x14ac:dyDescent="0.2">
      <c r="A178" s="49"/>
      <c r="B178" s="53"/>
      <c r="C178" s="53"/>
      <c r="D178" s="53"/>
    </row>
    <row r="179" spans="1:4" s="35" customFormat="1" x14ac:dyDescent="0.2">
      <c r="B179" s="47"/>
      <c r="C179" s="47"/>
      <c r="D179" s="47"/>
    </row>
    <row r="180" spans="1:4" s="35" customFormat="1" x14ac:dyDescent="0.2">
      <c r="B180" s="47"/>
      <c r="C180" s="47"/>
      <c r="D180" s="47"/>
    </row>
    <row r="181" spans="1:4" s="35" customFormat="1" x14ac:dyDescent="0.2">
      <c r="A181" s="49"/>
      <c r="B181" s="53"/>
      <c r="C181" s="53"/>
      <c r="D181" s="53"/>
    </row>
    <row r="182" spans="1:4" s="35" customFormat="1" x14ac:dyDescent="0.2">
      <c r="A182" s="49"/>
      <c r="B182" s="53"/>
      <c r="C182" s="53"/>
      <c r="D182" s="53"/>
    </row>
    <row r="183" spans="1:4" s="35" customFormat="1" x14ac:dyDescent="0.2">
      <c r="A183" s="49"/>
      <c r="B183" s="53"/>
      <c r="C183" s="53"/>
      <c r="D183" s="53"/>
    </row>
    <row r="184" spans="1:4" s="35" customFormat="1" x14ac:dyDescent="0.2">
      <c r="A184" s="36"/>
      <c r="B184" s="48"/>
      <c r="C184" s="48"/>
      <c r="D184" s="48"/>
    </row>
    <row r="185" spans="1:4" s="35" customFormat="1" x14ac:dyDescent="0.2">
      <c r="A185" s="49"/>
      <c r="B185" s="47"/>
      <c r="C185" s="47"/>
      <c r="D185" s="47"/>
    </row>
    <row r="186" spans="1:4" s="35" customFormat="1" x14ac:dyDescent="0.2">
      <c r="A186" s="49"/>
      <c r="B186" s="47"/>
      <c r="C186" s="47"/>
      <c r="D186" s="47"/>
    </row>
    <row r="187" spans="1:4" s="35" customFormat="1" x14ac:dyDescent="0.2">
      <c r="B187" s="47"/>
      <c r="C187" s="47"/>
      <c r="D187" s="47"/>
    </row>
    <row r="188" spans="1:4" s="35" customFormat="1" x14ac:dyDescent="0.2">
      <c r="B188" s="47"/>
      <c r="C188" s="47"/>
      <c r="D188" s="47"/>
    </row>
    <row r="189" spans="1:4" s="35" customFormat="1" x14ac:dyDescent="0.2">
      <c r="A189" s="36"/>
      <c r="B189" s="48"/>
      <c r="C189" s="48"/>
      <c r="D189" s="48"/>
    </row>
    <row r="190" spans="1:4" s="35" customFormat="1" x14ac:dyDescent="0.2">
      <c r="B190" s="47"/>
      <c r="C190" s="47"/>
      <c r="D190" s="47"/>
    </row>
    <row r="191" spans="1:4" s="35" customFormat="1" x14ac:dyDescent="0.2">
      <c r="A191" s="49"/>
      <c r="B191" s="53"/>
      <c r="C191" s="53"/>
      <c r="D191" s="53"/>
    </row>
    <row r="192" spans="1:4" s="35" customFormat="1" x14ac:dyDescent="0.2">
      <c r="A192" s="49"/>
      <c r="B192" s="53"/>
      <c r="C192" s="53"/>
      <c r="D192" s="53"/>
    </row>
    <row r="193" spans="1:4" s="35" customFormat="1" x14ac:dyDescent="0.2">
      <c r="B193" s="47"/>
      <c r="C193" s="47"/>
      <c r="D193" s="47"/>
    </row>
    <row r="194" spans="1:4" s="35" customFormat="1" x14ac:dyDescent="0.2">
      <c r="A194" s="49"/>
      <c r="B194" s="53"/>
      <c r="C194" s="53"/>
      <c r="D194" s="53"/>
    </row>
    <row r="195" spans="1:4" s="35" customFormat="1" x14ac:dyDescent="0.2">
      <c r="B195" s="47"/>
      <c r="C195" s="47"/>
      <c r="D195" s="47"/>
    </row>
    <row r="196" spans="1:4" s="35" customFormat="1" x14ac:dyDescent="0.2">
      <c r="B196" s="47"/>
      <c r="C196" s="47"/>
      <c r="D196" s="47"/>
    </row>
    <row r="197" spans="1:4" s="35" customFormat="1" x14ac:dyDescent="0.2">
      <c r="A197" s="36"/>
      <c r="B197" s="48"/>
      <c r="C197" s="48"/>
      <c r="D197" s="48"/>
    </row>
    <row r="198" spans="1:4" s="35" customFormat="1" x14ac:dyDescent="0.2">
      <c r="B198" s="47"/>
      <c r="C198" s="47"/>
      <c r="D198" s="47"/>
    </row>
    <row r="199" spans="1:4" s="35" customFormat="1" x14ac:dyDescent="0.2">
      <c r="A199" s="49"/>
      <c r="B199" s="53"/>
      <c r="C199" s="53"/>
      <c r="D199" s="53"/>
    </row>
    <row r="200" spans="1:4" s="35" customFormat="1" x14ac:dyDescent="0.2">
      <c r="A200" s="49"/>
      <c r="B200" s="53"/>
      <c r="C200" s="53"/>
      <c r="D200" s="53"/>
    </row>
    <row r="201" spans="1:4" s="35" customFormat="1" x14ac:dyDescent="0.2">
      <c r="B201" s="47"/>
      <c r="C201" s="47"/>
      <c r="D201" s="47"/>
    </row>
    <row r="202" spans="1:4" s="35" customFormat="1" x14ac:dyDescent="0.2">
      <c r="B202" s="47"/>
      <c r="C202" s="47"/>
      <c r="D202" s="47"/>
    </row>
    <row r="203" spans="1:4" s="35" customFormat="1" x14ac:dyDescent="0.2">
      <c r="A203" s="49"/>
      <c r="B203" s="53"/>
      <c r="C203" s="53"/>
      <c r="D203" s="53"/>
    </row>
    <row r="204" spans="1:4" s="35" customFormat="1" x14ac:dyDescent="0.2">
      <c r="B204" s="47"/>
      <c r="C204" s="47"/>
      <c r="D204" s="47"/>
    </row>
    <row r="205" spans="1:4" s="35" customFormat="1" x14ac:dyDescent="0.2">
      <c r="B205" s="47"/>
      <c r="C205" s="47"/>
      <c r="D205" s="47"/>
    </row>
    <row r="206" spans="1:4" s="35" customFormat="1" x14ac:dyDescent="0.2">
      <c r="A206" s="36"/>
      <c r="B206" s="48"/>
      <c r="C206" s="48"/>
      <c r="D206" s="48"/>
    </row>
    <row r="207" spans="1:4" s="35" customFormat="1" x14ac:dyDescent="0.2">
      <c r="B207" s="47"/>
      <c r="C207" s="54"/>
      <c r="D207" s="47"/>
    </row>
    <row r="208" spans="1:4" s="35" customFormat="1" x14ac:dyDescent="0.2">
      <c r="B208" s="47"/>
      <c r="C208" s="47"/>
      <c r="D208" s="47"/>
    </row>
    <row r="209" spans="1:4" s="35" customFormat="1" x14ac:dyDescent="0.2">
      <c r="A209" s="49"/>
      <c r="B209" s="53"/>
      <c r="C209" s="53"/>
      <c r="D209" s="53"/>
    </row>
    <row r="210" spans="1:4" s="35" customFormat="1" x14ac:dyDescent="0.2">
      <c r="A210" s="49"/>
      <c r="B210" s="53"/>
      <c r="C210" s="53"/>
      <c r="D210" s="53"/>
    </row>
    <row r="211" spans="1:4" s="35" customFormat="1" x14ac:dyDescent="0.2">
      <c r="B211" s="47"/>
      <c r="C211" s="47"/>
      <c r="D211" s="47"/>
    </row>
    <row r="212" spans="1:4" s="35" customFormat="1" x14ac:dyDescent="0.2">
      <c r="B212" s="47"/>
      <c r="C212" s="47"/>
      <c r="D212" s="47"/>
    </row>
    <row r="213" spans="1:4" s="35" customFormat="1" x14ac:dyDescent="0.2">
      <c r="B213" s="47"/>
      <c r="C213" s="47"/>
      <c r="D213" s="47"/>
    </row>
    <row r="214" spans="1:4" s="35" customFormat="1" x14ac:dyDescent="0.2">
      <c r="B214" s="47"/>
      <c r="C214" s="47"/>
      <c r="D214" s="47"/>
    </row>
    <row r="215" spans="1:4" s="35" customFormat="1" x14ac:dyDescent="0.2">
      <c r="A215" s="49"/>
      <c r="B215" s="53"/>
      <c r="C215" s="53"/>
      <c r="D215" s="53"/>
    </row>
    <row r="216" spans="1:4" s="35" customFormat="1" x14ac:dyDescent="0.2">
      <c r="B216" s="47"/>
      <c r="C216" s="47"/>
      <c r="D216" s="47"/>
    </row>
    <row r="217" spans="1:4" s="35" customFormat="1" x14ac:dyDescent="0.2">
      <c r="B217" s="47"/>
      <c r="C217" s="47"/>
      <c r="D217" s="47"/>
    </row>
    <row r="218" spans="1:4" s="35" customFormat="1" x14ac:dyDescent="0.2">
      <c r="A218" s="36"/>
      <c r="B218" s="48"/>
      <c r="C218" s="48"/>
      <c r="D218" s="48"/>
    </row>
    <row r="219" spans="1:4" s="35" customFormat="1" x14ac:dyDescent="0.2">
      <c r="B219" s="47"/>
      <c r="C219" s="47"/>
      <c r="D219" s="47"/>
    </row>
    <row r="220" spans="1:4" s="35" customFormat="1" x14ac:dyDescent="0.2">
      <c r="A220" s="49"/>
      <c r="B220" s="53"/>
      <c r="C220" s="53"/>
      <c r="D220" s="53"/>
    </row>
    <row r="221" spans="1:4" s="35" customFormat="1" x14ac:dyDescent="0.2">
      <c r="A221" s="49"/>
      <c r="B221" s="53"/>
      <c r="C221" s="53"/>
      <c r="D221" s="53"/>
    </row>
    <row r="222" spans="1:4" s="35" customFormat="1" x14ac:dyDescent="0.2">
      <c r="B222" s="47"/>
      <c r="C222" s="47"/>
      <c r="D222" s="47"/>
    </row>
    <row r="223" spans="1:4" s="35" customFormat="1" x14ac:dyDescent="0.2">
      <c r="B223" s="47"/>
      <c r="C223" s="47"/>
      <c r="D223" s="47"/>
    </row>
    <row r="224" spans="1:4" s="35" customFormat="1" x14ac:dyDescent="0.2">
      <c r="B224" s="47"/>
      <c r="C224" s="47"/>
      <c r="D224" s="47"/>
    </row>
    <row r="225" spans="1:4" s="35" customFormat="1" x14ac:dyDescent="0.2">
      <c r="A225" s="49"/>
      <c r="B225" s="53"/>
      <c r="C225" s="53"/>
      <c r="D225" s="53"/>
    </row>
    <row r="226" spans="1:4" s="35" customFormat="1" x14ac:dyDescent="0.2">
      <c r="B226" s="47"/>
      <c r="C226" s="47"/>
      <c r="D226" s="47"/>
    </row>
    <row r="227" spans="1:4" s="35" customFormat="1" x14ac:dyDescent="0.2">
      <c r="A227" s="43"/>
      <c r="B227" s="37"/>
      <c r="C227" s="37"/>
      <c r="D227" s="37"/>
    </row>
    <row r="228" spans="1:4" s="35" customFormat="1" x14ac:dyDescent="0.2">
      <c r="A228" s="43"/>
      <c r="B228" s="37"/>
      <c r="C228" s="37"/>
      <c r="D228" s="37"/>
    </row>
    <row r="229" spans="1:4" s="35" customFormat="1" x14ac:dyDescent="0.2">
      <c r="B229" s="47"/>
      <c r="C229" s="47"/>
      <c r="D229" s="47"/>
    </row>
    <row r="230" spans="1:4" s="35" customFormat="1" x14ac:dyDescent="0.2">
      <c r="A230" s="55"/>
    </row>
    <row r="231" spans="1:4" s="35" customFormat="1" x14ac:dyDescent="0.2"/>
    <row r="232" spans="1:4" s="35" customFormat="1" x14ac:dyDescent="0.2"/>
    <row r="233" spans="1:4" s="35" customFormat="1" x14ac:dyDescent="0.2">
      <c r="B233" s="47"/>
      <c r="C233" s="47"/>
      <c r="D233" s="47"/>
    </row>
    <row r="234" spans="1:4" s="35" customFormat="1" x14ac:dyDescent="0.2">
      <c r="B234" s="47"/>
      <c r="C234" s="47"/>
      <c r="D234" s="47"/>
    </row>
    <row r="235" spans="1:4" s="35" customFormat="1" x14ac:dyDescent="0.2">
      <c r="A235" s="36"/>
      <c r="B235" s="48"/>
      <c r="C235" s="48"/>
      <c r="D235" s="48"/>
    </row>
    <row r="236" spans="1:4" s="35" customFormat="1" x14ac:dyDescent="0.2">
      <c r="B236" s="47"/>
      <c r="C236" s="47"/>
      <c r="D236" s="47"/>
    </row>
    <row r="237" spans="1:4" s="35" customFormat="1" x14ac:dyDescent="0.2">
      <c r="B237" s="47"/>
      <c r="C237" s="47"/>
      <c r="D237" s="47"/>
    </row>
    <row r="238" spans="1:4" s="35" customFormat="1" x14ac:dyDescent="0.2">
      <c r="A238" s="49"/>
      <c r="B238" s="53"/>
      <c r="C238" s="53"/>
      <c r="D238" s="53"/>
    </row>
    <row r="239" spans="1:4" s="35" customFormat="1" x14ac:dyDescent="0.2">
      <c r="A239" s="49"/>
      <c r="B239" s="53"/>
      <c r="C239" s="53"/>
      <c r="D239" s="53"/>
    </row>
    <row r="240" spans="1:4" s="35" customFormat="1" x14ac:dyDescent="0.2">
      <c r="A240" s="47"/>
      <c r="B240" s="47"/>
      <c r="C240" s="47"/>
      <c r="D240" s="47"/>
    </row>
    <row r="241" spans="1:4" s="35" customFormat="1" x14ac:dyDescent="0.2">
      <c r="A241" s="47"/>
      <c r="B241" s="47"/>
      <c r="C241" s="47"/>
      <c r="D241" s="47"/>
    </row>
    <row r="242" spans="1:4" s="35" customFormat="1" x14ac:dyDescent="0.2">
      <c r="B242" s="47"/>
      <c r="C242" s="47"/>
      <c r="D242" s="47"/>
    </row>
    <row r="243" spans="1:4" s="35" customFormat="1" x14ac:dyDescent="0.2">
      <c r="A243" s="47"/>
      <c r="B243" s="47"/>
      <c r="C243" s="47"/>
      <c r="D243" s="47"/>
    </row>
    <row r="244" spans="1:4" s="35" customFormat="1" x14ac:dyDescent="0.2">
      <c r="A244" s="47"/>
      <c r="B244" s="47"/>
      <c r="C244" s="47"/>
      <c r="D244" s="47"/>
    </row>
    <row r="245" spans="1:4" s="35" customFormat="1" x14ac:dyDescent="0.2">
      <c r="A245" s="47"/>
      <c r="B245" s="47"/>
      <c r="C245" s="47"/>
      <c r="D245" s="47"/>
    </row>
    <row r="246" spans="1:4" s="35" customFormat="1" x14ac:dyDescent="0.2">
      <c r="A246" s="47"/>
      <c r="B246" s="47"/>
      <c r="C246" s="47"/>
      <c r="D246" s="47"/>
    </row>
    <row r="247" spans="1:4" s="35" customFormat="1" x14ac:dyDescent="0.2">
      <c r="A247" s="49"/>
      <c r="B247" s="53"/>
      <c r="C247" s="53"/>
      <c r="D247" s="53"/>
    </row>
    <row r="248" spans="1:4" s="35" customFormat="1" x14ac:dyDescent="0.2">
      <c r="A248" s="49"/>
      <c r="B248" s="53"/>
      <c r="C248" s="53"/>
      <c r="D248" s="53"/>
    </row>
    <row r="249" spans="1:4" s="35" customFormat="1" x14ac:dyDescent="0.2">
      <c r="A249" s="47"/>
      <c r="B249" s="47"/>
      <c r="C249" s="47"/>
      <c r="D249" s="47"/>
    </row>
    <row r="250" spans="1:4" s="35" customFormat="1" x14ac:dyDescent="0.2">
      <c r="A250" s="47"/>
      <c r="B250" s="47"/>
      <c r="C250" s="47"/>
      <c r="D250" s="47"/>
    </row>
    <row r="251" spans="1:4" s="35" customFormat="1" x14ac:dyDescent="0.2">
      <c r="A251" s="47"/>
      <c r="B251" s="47"/>
      <c r="C251" s="47"/>
      <c r="D251" s="47"/>
    </row>
    <row r="252" spans="1:4" s="35" customFormat="1" x14ac:dyDescent="0.2">
      <c r="A252" s="49"/>
      <c r="B252" s="53"/>
      <c r="C252" s="53"/>
      <c r="D252" s="53"/>
    </row>
    <row r="253" spans="1:4" s="35" customFormat="1" x14ac:dyDescent="0.2">
      <c r="B253" s="47"/>
      <c r="C253" s="47"/>
      <c r="D253" s="47"/>
    </row>
    <row r="254" spans="1:4" s="35" customFormat="1" x14ac:dyDescent="0.2">
      <c r="B254" s="47"/>
      <c r="C254" s="47"/>
      <c r="D254" s="47"/>
    </row>
    <row r="255" spans="1:4" s="35" customFormat="1" x14ac:dyDescent="0.2">
      <c r="A255" s="36"/>
      <c r="B255" s="48"/>
      <c r="C255" s="48"/>
      <c r="D255" s="48"/>
    </row>
    <row r="256" spans="1:4" s="35" customFormat="1" x14ac:dyDescent="0.2">
      <c r="B256" s="47"/>
      <c r="C256" s="47"/>
      <c r="D256" s="47"/>
    </row>
    <row r="257" spans="1:4" s="35" customFormat="1" x14ac:dyDescent="0.2">
      <c r="A257" s="49"/>
      <c r="B257" s="53"/>
      <c r="C257" s="53"/>
      <c r="D257" s="53"/>
    </row>
    <row r="258" spans="1:4" s="35" customFormat="1" x14ac:dyDescent="0.2">
      <c r="A258" s="49"/>
      <c r="B258" s="53"/>
      <c r="C258" s="53"/>
      <c r="D258" s="53"/>
    </row>
    <row r="259" spans="1:4" s="35" customFormat="1" x14ac:dyDescent="0.2">
      <c r="A259" s="49"/>
      <c r="B259" s="53"/>
      <c r="C259" s="53"/>
      <c r="D259" s="53"/>
    </row>
    <row r="260" spans="1:4" s="35" customFormat="1" x14ac:dyDescent="0.2">
      <c r="B260" s="47"/>
      <c r="C260" s="47"/>
      <c r="D260" s="47"/>
    </row>
    <row r="261" spans="1:4" s="35" customFormat="1" x14ac:dyDescent="0.2">
      <c r="B261" s="47"/>
      <c r="C261" s="47"/>
      <c r="D261" s="47"/>
    </row>
    <row r="262" spans="1:4" s="35" customFormat="1" x14ac:dyDescent="0.2">
      <c r="A262" s="36"/>
      <c r="B262" s="48"/>
      <c r="C262" s="48"/>
      <c r="D262" s="48"/>
    </row>
    <row r="263" spans="1:4" s="35" customFormat="1" x14ac:dyDescent="0.2">
      <c r="B263" s="47"/>
      <c r="C263" s="47"/>
      <c r="D263" s="47"/>
    </row>
    <row r="264" spans="1:4" s="35" customFormat="1" x14ac:dyDescent="0.2">
      <c r="B264" s="47"/>
      <c r="C264" s="47"/>
      <c r="D264" s="47"/>
    </row>
    <row r="265" spans="1:4" s="35" customFormat="1" x14ac:dyDescent="0.2">
      <c r="A265" s="49"/>
      <c r="B265" s="53"/>
      <c r="C265" s="53"/>
      <c r="D265" s="53"/>
    </row>
    <row r="266" spans="1:4" s="35" customFormat="1" x14ac:dyDescent="0.2">
      <c r="A266" s="49"/>
      <c r="B266" s="53"/>
      <c r="C266" s="53"/>
      <c r="D266" s="53"/>
    </row>
    <row r="267" spans="1:4" s="35" customFormat="1" x14ac:dyDescent="0.2">
      <c r="A267" s="49"/>
      <c r="B267" s="53"/>
      <c r="C267" s="53"/>
      <c r="D267" s="53"/>
    </row>
    <row r="268" spans="1:4" s="35" customFormat="1" x14ac:dyDescent="0.2">
      <c r="B268" s="47"/>
      <c r="C268" s="47"/>
      <c r="D268" s="47"/>
    </row>
    <row r="269" spans="1:4" s="35" customFormat="1" x14ac:dyDescent="0.2">
      <c r="B269" s="47"/>
      <c r="C269" s="47"/>
      <c r="D269" s="47"/>
    </row>
    <row r="270" spans="1:4" s="35" customFormat="1" x14ac:dyDescent="0.2">
      <c r="A270" s="36"/>
      <c r="B270" s="48"/>
      <c r="C270" s="48"/>
      <c r="D270" s="48"/>
    </row>
    <row r="271" spans="1:4" s="35" customFormat="1" x14ac:dyDescent="0.2">
      <c r="B271" s="47"/>
      <c r="C271" s="47"/>
      <c r="D271" s="47"/>
    </row>
    <row r="272" spans="1:4" s="35" customFormat="1" x14ac:dyDescent="0.2">
      <c r="B272" s="47"/>
      <c r="C272" s="47"/>
      <c r="D272" s="47"/>
    </row>
    <row r="273" spans="1:4" s="35" customFormat="1" x14ac:dyDescent="0.2">
      <c r="A273" s="49"/>
      <c r="B273" s="53"/>
      <c r="C273" s="53"/>
      <c r="D273" s="53"/>
    </row>
    <row r="274" spans="1:4" s="35" customFormat="1" x14ac:dyDescent="0.2">
      <c r="A274" s="49"/>
      <c r="B274" s="53"/>
      <c r="C274" s="53"/>
      <c r="D274" s="53"/>
    </row>
    <row r="275" spans="1:4" s="35" customFormat="1" x14ac:dyDescent="0.2">
      <c r="A275" s="49"/>
      <c r="B275" s="53"/>
      <c r="C275" s="53"/>
      <c r="D275" s="53"/>
    </row>
    <row r="276" spans="1:4" s="35" customFormat="1" x14ac:dyDescent="0.2">
      <c r="B276" s="47"/>
      <c r="C276" s="47"/>
      <c r="D276" s="47"/>
    </row>
    <row r="277" spans="1:4" s="35" customFormat="1" x14ac:dyDescent="0.2">
      <c r="B277" s="47"/>
      <c r="C277" s="47"/>
      <c r="D277" s="47"/>
    </row>
    <row r="278" spans="1:4" s="35" customFormat="1" x14ac:dyDescent="0.2">
      <c r="A278" s="36"/>
      <c r="B278" s="48"/>
      <c r="C278" s="48"/>
      <c r="D278" s="48"/>
    </row>
    <row r="279" spans="1:4" s="35" customFormat="1" x14ac:dyDescent="0.2">
      <c r="B279" s="47"/>
      <c r="C279" s="47"/>
      <c r="D279" s="47"/>
    </row>
    <row r="280" spans="1:4" s="35" customFormat="1" x14ac:dyDescent="0.2">
      <c r="B280" s="47"/>
      <c r="C280" s="47"/>
      <c r="D280" s="47"/>
    </row>
    <row r="281" spans="1:4" s="35" customFormat="1" x14ac:dyDescent="0.2">
      <c r="A281" s="49"/>
      <c r="B281" s="53"/>
      <c r="C281" s="53"/>
      <c r="D281" s="53"/>
    </row>
    <row r="282" spans="1:4" s="35" customFormat="1" x14ac:dyDescent="0.2">
      <c r="A282" s="49"/>
      <c r="B282" s="53"/>
      <c r="C282" s="53"/>
      <c r="D282" s="53"/>
    </row>
    <row r="283" spans="1:4" s="35" customFormat="1" x14ac:dyDescent="0.2">
      <c r="A283" s="49"/>
      <c r="B283" s="53"/>
      <c r="C283" s="53"/>
      <c r="D283" s="53"/>
    </row>
    <row r="284" spans="1:4" s="35" customFormat="1" x14ac:dyDescent="0.2">
      <c r="B284" s="47"/>
      <c r="C284" s="47"/>
      <c r="D284" s="47"/>
    </row>
    <row r="285" spans="1:4" s="35" customFormat="1" x14ac:dyDescent="0.2">
      <c r="B285" s="47"/>
      <c r="C285" s="47"/>
      <c r="D285" s="47"/>
    </row>
    <row r="286" spans="1:4" s="35" customFormat="1" x14ac:dyDescent="0.2">
      <c r="A286" s="36"/>
      <c r="B286" s="48"/>
      <c r="C286" s="48"/>
      <c r="D286" s="48"/>
    </row>
    <row r="287" spans="1:4" s="35" customFormat="1" x14ac:dyDescent="0.2">
      <c r="B287" s="47"/>
      <c r="C287" s="47"/>
      <c r="D287" s="47"/>
    </row>
    <row r="288" spans="1:4" s="35" customFormat="1" x14ac:dyDescent="0.2">
      <c r="B288" s="47"/>
      <c r="C288" s="47"/>
      <c r="D288" s="47"/>
    </row>
    <row r="289" spans="1:4" s="35" customFormat="1" x14ac:dyDescent="0.2">
      <c r="B289" s="47"/>
      <c r="C289" s="47"/>
      <c r="D289" s="47"/>
    </row>
    <row r="290" spans="1:4" s="35" customFormat="1" x14ac:dyDescent="0.2">
      <c r="B290" s="47"/>
      <c r="C290" s="47"/>
      <c r="D290" s="47"/>
    </row>
    <row r="291" spans="1:4" s="35" customFormat="1" x14ac:dyDescent="0.2">
      <c r="A291" s="36"/>
      <c r="B291" s="48"/>
      <c r="C291" s="48"/>
      <c r="D291" s="48"/>
    </row>
    <row r="292" spans="1:4" s="35" customFormat="1" x14ac:dyDescent="0.2">
      <c r="B292" s="47"/>
      <c r="C292" s="47"/>
      <c r="D292" s="47"/>
    </row>
    <row r="293" spans="1:4" s="35" customFormat="1" x14ac:dyDescent="0.2">
      <c r="A293" s="49"/>
      <c r="B293" s="53"/>
      <c r="C293" s="53"/>
      <c r="D293" s="53"/>
    </row>
    <row r="294" spans="1:4" s="35" customFormat="1" x14ac:dyDescent="0.2">
      <c r="A294" s="49"/>
      <c r="B294" s="53"/>
      <c r="C294" s="53"/>
      <c r="D294" s="53"/>
    </row>
    <row r="295" spans="1:4" s="35" customFormat="1" x14ac:dyDescent="0.2">
      <c r="A295" s="49"/>
      <c r="B295" s="53"/>
      <c r="C295" s="53"/>
      <c r="D295" s="53"/>
    </row>
    <row r="296" spans="1:4" s="35" customFormat="1" x14ac:dyDescent="0.2">
      <c r="B296" s="47"/>
      <c r="C296" s="47"/>
      <c r="D296" s="47"/>
    </row>
    <row r="297" spans="1:4" s="35" customFormat="1" x14ac:dyDescent="0.2">
      <c r="B297" s="47"/>
      <c r="C297" s="47"/>
      <c r="D297" s="47"/>
    </row>
    <row r="298" spans="1:4" s="35" customFormat="1" x14ac:dyDescent="0.2">
      <c r="A298" s="36"/>
      <c r="B298" s="48"/>
      <c r="C298" s="48"/>
      <c r="D298" s="48"/>
    </row>
    <row r="299" spans="1:4" s="35" customFormat="1" x14ac:dyDescent="0.2">
      <c r="B299" s="47"/>
      <c r="C299" s="47"/>
      <c r="D299" s="47"/>
    </row>
    <row r="300" spans="1:4" s="35" customFormat="1" x14ac:dyDescent="0.2">
      <c r="A300" s="49"/>
      <c r="B300" s="53"/>
      <c r="C300" s="53"/>
      <c r="D300" s="53"/>
    </row>
    <row r="301" spans="1:4" s="35" customFormat="1" x14ac:dyDescent="0.2">
      <c r="A301" s="49"/>
      <c r="B301" s="53"/>
      <c r="C301" s="53"/>
      <c r="D301" s="53"/>
    </row>
    <row r="302" spans="1:4" s="35" customFormat="1" x14ac:dyDescent="0.2">
      <c r="A302" s="49"/>
      <c r="B302" s="53"/>
      <c r="C302" s="53"/>
      <c r="D302" s="53"/>
    </row>
    <row r="303" spans="1:4" s="35" customFormat="1" x14ac:dyDescent="0.2">
      <c r="B303" s="47"/>
      <c r="C303" s="47"/>
      <c r="D303" s="47"/>
    </row>
    <row r="304" spans="1:4" s="35" customFormat="1" x14ac:dyDescent="0.2">
      <c r="B304" s="47"/>
      <c r="C304" s="47"/>
      <c r="D304" s="47"/>
    </row>
    <row r="305" spans="1:4" s="35" customFormat="1" x14ac:dyDescent="0.2">
      <c r="A305" s="36"/>
      <c r="B305" s="48"/>
      <c r="C305" s="48"/>
      <c r="D305" s="48"/>
    </row>
    <row r="306" spans="1:4" s="35" customFormat="1" x14ac:dyDescent="0.2">
      <c r="B306" s="47"/>
      <c r="C306" s="47"/>
      <c r="D306" s="47"/>
    </row>
    <row r="307" spans="1:4" s="35" customFormat="1" x14ac:dyDescent="0.2">
      <c r="B307" s="47"/>
      <c r="C307" s="47"/>
      <c r="D307" s="47"/>
    </row>
    <row r="308" spans="1:4" s="35" customFormat="1" x14ac:dyDescent="0.2">
      <c r="A308" s="49"/>
      <c r="B308" s="53"/>
      <c r="C308" s="53"/>
      <c r="D308" s="53"/>
    </row>
    <row r="309" spans="1:4" s="35" customFormat="1" x14ac:dyDescent="0.2">
      <c r="A309" s="49"/>
      <c r="B309" s="53"/>
      <c r="C309" s="53"/>
      <c r="D309" s="53"/>
    </row>
    <row r="310" spans="1:4" s="35" customFormat="1" x14ac:dyDescent="0.2">
      <c r="A310" s="49"/>
      <c r="B310" s="53"/>
      <c r="C310" s="53"/>
      <c r="D310" s="53"/>
    </row>
    <row r="311" spans="1:4" s="35" customFormat="1" x14ac:dyDescent="0.2">
      <c r="B311" s="47"/>
      <c r="C311" s="47"/>
      <c r="D311" s="47"/>
    </row>
    <row r="312" spans="1:4" s="35" customFormat="1" x14ac:dyDescent="0.2">
      <c r="B312" s="47"/>
      <c r="C312" s="47"/>
      <c r="D312" s="47"/>
    </row>
    <row r="313" spans="1:4" s="35" customFormat="1" x14ac:dyDescent="0.2">
      <c r="A313" s="36"/>
      <c r="B313" s="48"/>
      <c r="C313" s="48"/>
      <c r="D313" s="48"/>
    </row>
    <row r="314" spans="1:4" s="35" customFormat="1" x14ac:dyDescent="0.2">
      <c r="B314" s="47"/>
      <c r="C314" s="47"/>
      <c r="D314" s="47"/>
    </row>
    <row r="315" spans="1:4" s="35" customFormat="1" x14ac:dyDescent="0.2">
      <c r="A315" s="49"/>
      <c r="B315" s="53"/>
      <c r="C315" s="53"/>
      <c r="D315" s="53"/>
    </row>
    <row r="316" spans="1:4" s="35" customFormat="1" x14ac:dyDescent="0.2">
      <c r="A316" s="49"/>
      <c r="B316" s="53"/>
      <c r="C316" s="53"/>
      <c r="D316" s="53"/>
    </row>
    <row r="317" spans="1:4" s="35" customFormat="1" x14ac:dyDescent="0.2">
      <c r="A317" s="49"/>
      <c r="B317" s="53"/>
      <c r="C317" s="53"/>
      <c r="D317" s="53"/>
    </row>
    <row r="318" spans="1:4" s="35" customFormat="1" x14ac:dyDescent="0.2">
      <c r="B318" s="47"/>
      <c r="C318" s="47"/>
      <c r="D318" s="47"/>
    </row>
    <row r="319" spans="1:4" s="35" customFormat="1" x14ac:dyDescent="0.2">
      <c r="B319" s="47"/>
      <c r="C319" s="47"/>
      <c r="D319" s="47"/>
    </row>
    <row r="320" spans="1:4" s="35" customFormat="1" x14ac:dyDescent="0.2">
      <c r="A320" s="43"/>
      <c r="B320" s="37"/>
      <c r="C320" s="37"/>
      <c r="D320" s="37"/>
    </row>
    <row r="321" spans="1:4" s="35" customFormat="1" x14ac:dyDescent="0.2">
      <c r="A321" s="36"/>
      <c r="B321" s="48"/>
      <c r="C321" s="48"/>
      <c r="D321" s="48"/>
    </row>
    <row r="322" spans="1:4" s="35" customFormat="1" x14ac:dyDescent="0.2">
      <c r="A322" s="49"/>
      <c r="B322" s="47"/>
      <c r="C322" s="47"/>
      <c r="D322" s="47"/>
    </row>
    <row r="323" spans="1:4" s="35" customFormat="1" x14ac:dyDescent="0.2">
      <c r="A323" s="49"/>
      <c r="B323" s="54"/>
      <c r="C323" s="54"/>
      <c r="D323" s="54"/>
    </row>
    <row r="324" spans="1:4" s="35" customFormat="1" x14ac:dyDescent="0.2">
      <c r="A324" s="49"/>
      <c r="B324" s="54"/>
      <c r="C324" s="54"/>
      <c r="D324" s="54"/>
    </row>
    <row r="325" spans="1:4" s="35" customFormat="1" x14ac:dyDescent="0.2">
      <c r="A325" s="49"/>
      <c r="B325" s="53"/>
      <c r="C325" s="53"/>
      <c r="D325" s="53"/>
    </row>
    <row r="326" spans="1:4" s="35" customFormat="1" x14ac:dyDescent="0.2">
      <c r="A326" s="49"/>
      <c r="B326" s="53"/>
      <c r="C326" s="56"/>
      <c r="D326" s="56"/>
    </row>
    <row r="327" spans="1:4" s="35" customFormat="1" x14ac:dyDescent="0.2">
      <c r="B327" s="47"/>
      <c r="C327" s="47"/>
      <c r="D327" s="47"/>
    </row>
    <row r="328" spans="1:4" s="35" customFormat="1" x14ac:dyDescent="0.2"/>
    <row r="329" spans="1:4" s="35" customFormat="1" x14ac:dyDescent="0.2"/>
    <row r="330" spans="1:4" s="35" customFormat="1" x14ac:dyDescent="0.2"/>
    <row r="331" spans="1:4" s="35" customFormat="1" x14ac:dyDescent="0.2">
      <c r="B331" s="47"/>
      <c r="C331" s="47"/>
      <c r="D331" s="47"/>
    </row>
    <row r="332" spans="1:4" s="35" customFormat="1" x14ac:dyDescent="0.2">
      <c r="B332" s="47"/>
      <c r="C332" s="47"/>
      <c r="D332" s="47"/>
    </row>
    <row r="333" spans="1:4" s="35" customFormat="1" x14ac:dyDescent="0.2">
      <c r="B333" s="47"/>
      <c r="C333" s="47"/>
      <c r="D333" s="47"/>
    </row>
    <row r="334" spans="1:4" s="35" customFormat="1" x14ac:dyDescent="0.2">
      <c r="A334" s="43"/>
      <c r="B334" s="37"/>
      <c r="C334" s="37"/>
      <c r="D334" s="37"/>
    </row>
    <row r="335" spans="1:4" s="35" customFormat="1" x14ac:dyDescent="0.2">
      <c r="A335" s="36"/>
      <c r="B335" s="48"/>
      <c r="C335" s="48"/>
      <c r="D335" s="48"/>
    </row>
    <row r="336" spans="1:4" s="35" customFormat="1" x14ac:dyDescent="0.2">
      <c r="A336" s="57"/>
      <c r="B336" s="47"/>
      <c r="C336" s="47"/>
      <c r="D336" s="47"/>
    </row>
    <row r="337" spans="1:4" s="35" customFormat="1" x14ac:dyDescent="0.2">
      <c r="A337" s="57"/>
      <c r="B337" s="54"/>
      <c r="C337" s="54"/>
      <c r="D337" s="54"/>
    </row>
    <row r="338" spans="1:4" s="35" customFormat="1" x14ac:dyDescent="0.2">
      <c r="A338" s="57"/>
      <c r="B338" s="54"/>
      <c r="C338" s="54"/>
      <c r="D338" s="54"/>
    </row>
    <row r="339" spans="1:4" s="35" customFormat="1" x14ac:dyDescent="0.2">
      <c r="A339" s="57"/>
      <c r="B339" s="54"/>
      <c r="C339" s="54"/>
      <c r="D339" s="54"/>
    </row>
    <row r="340" spans="1:4" s="35" customFormat="1" x14ac:dyDescent="0.2">
      <c r="A340" s="49"/>
      <c r="B340" s="53"/>
      <c r="C340" s="53"/>
      <c r="D340" s="53"/>
    </row>
    <row r="341" spans="1:4" s="35" customFormat="1" x14ac:dyDescent="0.2">
      <c r="A341" s="49"/>
      <c r="B341" s="53"/>
      <c r="C341" s="56"/>
      <c r="D341" s="56"/>
    </row>
    <row r="342" spans="1:4" s="35" customFormat="1" x14ac:dyDescent="0.2">
      <c r="A342" s="49"/>
      <c r="B342" s="53"/>
      <c r="C342" s="56"/>
      <c r="D342" s="56"/>
    </row>
    <row r="343" spans="1:4" s="35" customFormat="1" x14ac:dyDescent="0.2">
      <c r="A343" s="57"/>
      <c r="B343" s="54"/>
      <c r="C343" s="58"/>
      <c r="D343" s="58"/>
    </row>
    <row r="344" spans="1:4" s="35" customFormat="1" x14ac:dyDescent="0.2">
      <c r="A344" s="57"/>
    </row>
    <row r="345" spans="1:4" s="35" customFormat="1" x14ac:dyDescent="0.2">
      <c r="A345" s="49"/>
      <c r="B345" s="53"/>
      <c r="C345" s="49"/>
    </row>
    <row r="346" spans="1:4" s="35" customFormat="1" x14ac:dyDescent="0.2">
      <c r="A346" s="57"/>
      <c r="B346" s="54"/>
    </row>
    <row r="347" spans="1:4" s="35" customFormat="1" x14ac:dyDescent="0.2">
      <c r="A347" s="57"/>
      <c r="B347" s="54"/>
    </row>
    <row r="348" spans="1:4" s="35" customFormat="1" x14ac:dyDescent="0.2">
      <c r="A348" s="57"/>
      <c r="B348" s="54"/>
    </row>
    <row r="349" spans="1:4" s="35" customFormat="1" x14ac:dyDescent="0.2">
      <c r="A349" s="57"/>
      <c r="B349" s="54"/>
    </row>
    <row r="350" spans="1:4" s="35" customFormat="1" x14ac:dyDescent="0.2">
      <c r="A350" s="49"/>
      <c r="B350" s="53"/>
      <c r="C350" s="49"/>
    </row>
    <row r="351" spans="1:4" s="35" customFormat="1" x14ac:dyDescent="0.2">
      <c r="A351" s="57"/>
      <c r="B351" s="54"/>
    </row>
    <row r="352" spans="1:4" s="35" customFormat="1" x14ac:dyDescent="0.2">
      <c r="A352" s="57"/>
      <c r="B352" s="54"/>
    </row>
    <row r="353" spans="1:5" s="35" customFormat="1" x14ac:dyDescent="0.2">
      <c r="A353" s="57"/>
      <c r="B353" s="54"/>
    </row>
    <row r="354" spans="1:5" s="35" customFormat="1" x14ac:dyDescent="0.2">
      <c r="A354" s="57"/>
      <c r="B354" s="54"/>
    </row>
    <row r="355" spans="1:5" s="35" customFormat="1" x14ac:dyDescent="0.2">
      <c r="A355" s="57"/>
      <c r="B355" s="54"/>
      <c r="C355" s="58"/>
      <c r="D355" s="58"/>
    </row>
    <row r="356" spans="1:5" s="35" customFormat="1" x14ac:dyDescent="0.2">
      <c r="A356" s="57"/>
      <c r="B356" s="54"/>
      <c r="C356" s="58"/>
      <c r="D356" s="58"/>
    </row>
    <row r="357" spans="1:5" s="35" customFormat="1" x14ac:dyDescent="0.2">
      <c r="B357" s="47"/>
      <c r="C357" s="47"/>
      <c r="D357" s="47"/>
    </row>
    <row r="358" spans="1:5" s="35" customFormat="1" x14ac:dyDescent="0.2">
      <c r="B358" s="47"/>
      <c r="C358" s="47"/>
      <c r="D358" s="47"/>
    </row>
    <row r="359" spans="1:5" s="35" customFormat="1" x14ac:dyDescent="0.2">
      <c r="A359" s="46"/>
      <c r="B359" s="37"/>
      <c r="C359" s="37"/>
      <c r="D359" s="37"/>
      <c r="E359" s="37"/>
    </row>
    <row r="360" spans="1:5" s="35" customFormat="1" x14ac:dyDescent="0.2">
      <c r="A360" s="37"/>
      <c r="B360" s="37"/>
      <c r="C360" s="37"/>
      <c r="D360" s="37"/>
      <c r="E360" s="37"/>
    </row>
    <row r="361" spans="1:5" s="35" customFormat="1" x14ac:dyDescent="0.2">
      <c r="A361" s="46"/>
      <c r="B361" s="37"/>
      <c r="C361" s="37"/>
      <c r="D361" s="37"/>
      <c r="E361" s="37"/>
    </row>
    <row r="362" spans="1:5" s="35" customFormat="1" x14ac:dyDescent="0.2">
      <c r="A362" s="38"/>
      <c r="B362" s="37"/>
      <c r="C362" s="37"/>
      <c r="D362" s="37"/>
      <c r="E362" s="37"/>
    </row>
    <row r="363" spans="1:5" s="35" customFormat="1" x14ac:dyDescent="0.2">
      <c r="A363" s="43"/>
      <c r="B363" s="37"/>
      <c r="C363" s="37"/>
      <c r="D363" s="37"/>
      <c r="E363" s="37"/>
    </row>
    <row r="364" spans="1:5" s="35" customFormat="1" x14ac:dyDescent="0.2">
      <c r="A364" s="43"/>
      <c r="B364" s="37"/>
      <c r="C364" s="37"/>
      <c r="D364" s="37"/>
      <c r="E364" s="37"/>
    </row>
    <row r="365" spans="1:5" s="35" customFormat="1" x14ac:dyDescent="0.2">
      <c r="A365" s="39"/>
      <c r="B365" s="39"/>
      <c r="C365" s="39"/>
      <c r="D365" s="39"/>
      <c r="E365" s="39"/>
    </row>
    <row r="366" spans="1:5" s="35" customFormat="1" x14ac:dyDescent="0.2">
      <c r="A366" s="39"/>
    </row>
    <row r="367" spans="1:5" s="35" customFormat="1" x14ac:dyDescent="0.2"/>
    <row r="368" spans="1:5" s="35" customFormat="1" x14ac:dyDescent="0.2"/>
    <row r="369" spans="1:5" s="35" customFormat="1" x14ac:dyDescent="0.2"/>
    <row r="370" spans="1:5" s="35" customFormat="1" x14ac:dyDescent="0.2">
      <c r="B370" s="47"/>
      <c r="C370" s="47"/>
      <c r="D370" s="47"/>
    </row>
    <row r="371" spans="1:5" s="35" customFormat="1" x14ac:dyDescent="0.2">
      <c r="A371" s="40"/>
      <c r="B371" s="59"/>
      <c r="C371" s="59"/>
      <c r="D371" s="59"/>
      <c r="E371" s="41"/>
    </row>
    <row r="372" spans="1:5" s="35" customFormat="1" x14ac:dyDescent="0.2">
      <c r="A372" s="42"/>
      <c r="B372" s="60"/>
      <c r="C372" s="61"/>
      <c r="D372" s="61"/>
      <c r="E372" s="42"/>
    </row>
    <row r="373" spans="1:5" s="35" customFormat="1" x14ac:dyDescent="0.2">
      <c r="A373" s="49"/>
      <c r="B373" s="62"/>
      <c r="C373" s="53"/>
      <c r="D373" s="53"/>
      <c r="E373" s="49"/>
    </row>
    <row r="374" spans="1:5" s="35" customFormat="1" x14ac:dyDescent="0.2">
      <c r="B374" s="63"/>
      <c r="C374" s="50"/>
      <c r="D374" s="50"/>
      <c r="E374" s="64"/>
    </row>
    <row r="375" spans="1:5" s="35" customFormat="1" x14ac:dyDescent="0.2">
      <c r="B375" s="63"/>
      <c r="C375" s="50"/>
      <c r="D375" s="50"/>
      <c r="E375" s="64"/>
    </row>
    <row r="376" spans="1:5" s="35" customFormat="1" x14ac:dyDescent="0.2">
      <c r="A376" s="49"/>
      <c r="B376" s="62"/>
      <c r="C376" s="56"/>
      <c r="D376" s="56"/>
      <c r="E376" s="64"/>
    </row>
    <row r="377" spans="1:5" s="35" customFormat="1" x14ac:dyDescent="0.2">
      <c r="A377" s="49"/>
      <c r="B377" s="62"/>
      <c r="C377" s="56"/>
      <c r="D377" s="56"/>
      <c r="E377" s="65"/>
    </row>
    <row r="378" spans="1:5" s="35" customFormat="1" x14ac:dyDescent="0.2">
      <c r="B378" s="63"/>
      <c r="C378" s="50"/>
      <c r="D378" s="50"/>
      <c r="E378" s="64"/>
    </row>
    <row r="379" spans="1:5" s="35" customFormat="1" x14ac:dyDescent="0.2">
      <c r="B379" s="63"/>
      <c r="C379" s="50"/>
      <c r="D379" s="50"/>
      <c r="E379" s="64"/>
    </row>
    <row r="380" spans="1:5" s="35" customFormat="1" x14ac:dyDescent="0.2">
      <c r="B380" s="63"/>
      <c r="C380" s="50"/>
      <c r="D380" s="50"/>
      <c r="E380" s="64"/>
    </row>
    <row r="381" spans="1:5" s="35" customFormat="1" x14ac:dyDescent="0.2">
      <c r="A381" s="49"/>
      <c r="B381" s="62"/>
      <c r="C381" s="56"/>
      <c r="D381" s="56"/>
      <c r="E381" s="64"/>
    </row>
    <row r="382" spans="1:5" s="35" customFormat="1" x14ac:dyDescent="0.2">
      <c r="A382" s="49"/>
      <c r="B382" s="62"/>
      <c r="C382" s="56"/>
      <c r="D382" s="56"/>
      <c r="E382" s="65"/>
    </row>
    <row r="383" spans="1:5" s="35" customFormat="1" x14ac:dyDescent="0.2">
      <c r="B383" s="63"/>
      <c r="C383" s="50"/>
      <c r="D383" s="50"/>
      <c r="E383" s="64"/>
    </row>
    <row r="384" spans="1:5" s="35" customFormat="1" x14ac:dyDescent="0.2">
      <c r="A384" s="49"/>
      <c r="B384" s="62"/>
      <c r="C384" s="56"/>
      <c r="D384" s="56"/>
      <c r="E384" s="64"/>
    </row>
    <row r="385" spans="1:5" s="35" customFormat="1" x14ac:dyDescent="0.2">
      <c r="B385" s="47"/>
      <c r="C385" s="47"/>
      <c r="D385" s="47"/>
    </row>
    <row r="386" spans="1:5" s="35" customFormat="1" x14ac:dyDescent="0.2">
      <c r="B386" s="47"/>
      <c r="C386" s="47"/>
      <c r="D386" s="47"/>
    </row>
    <row r="387" spans="1:5" s="35" customFormat="1" x14ac:dyDescent="0.2">
      <c r="B387" s="47"/>
      <c r="C387" s="47"/>
      <c r="D387" s="47"/>
    </row>
    <row r="388" spans="1:5" s="35" customFormat="1" x14ac:dyDescent="0.2">
      <c r="B388" s="47"/>
      <c r="C388" s="47"/>
      <c r="D388" s="47"/>
    </row>
    <row r="389" spans="1:5" s="35" customFormat="1" x14ac:dyDescent="0.2">
      <c r="B389" s="47"/>
      <c r="C389" s="47"/>
      <c r="D389" s="47"/>
    </row>
    <row r="390" spans="1:5" s="35" customFormat="1" x14ac:dyDescent="0.2">
      <c r="B390" s="47"/>
      <c r="C390" s="47"/>
      <c r="D390" s="47"/>
    </row>
    <row r="391" spans="1:5" s="35" customFormat="1" x14ac:dyDescent="0.2">
      <c r="A391" s="46"/>
      <c r="B391" s="37"/>
      <c r="C391" s="37"/>
      <c r="D391" s="37"/>
      <c r="E391" s="37"/>
    </row>
    <row r="392" spans="1:5" s="35" customFormat="1" x14ac:dyDescent="0.2">
      <c r="A392" s="46"/>
      <c r="B392" s="37"/>
      <c r="C392" s="37"/>
      <c r="D392" s="37"/>
      <c r="E392" s="37"/>
    </row>
    <row r="393" spans="1:5" s="35" customFormat="1" x14ac:dyDescent="0.2">
      <c r="B393" s="47"/>
      <c r="C393" s="47"/>
      <c r="D393" s="47"/>
    </row>
    <row r="394" spans="1:5" s="35" customFormat="1" x14ac:dyDescent="0.2">
      <c r="A394" s="43"/>
      <c r="B394" s="37"/>
      <c r="C394" s="37"/>
      <c r="D394" s="37"/>
      <c r="E394" s="37"/>
    </row>
    <row r="395" spans="1:5" s="35" customFormat="1" x14ac:dyDescent="0.2">
      <c r="A395" s="43"/>
      <c r="B395" s="37"/>
      <c r="C395" s="37"/>
      <c r="D395" s="37"/>
      <c r="E395" s="37"/>
    </row>
    <row r="396" spans="1:5" s="35" customFormat="1" x14ac:dyDescent="0.2">
      <c r="A396" s="43"/>
      <c r="B396" s="37"/>
      <c r="C396" s="37"/>
      <c r="D396" s="37"/>
      <c r="E396" s="37"/>
    </row>
    <row r="397" spans="1:5" s="35" customFormat="1" x14ac:dyDescent="0.2">
      <c r="A397" s="43"/>
      <c r="B397" s="37"/>
      <c r="C397" s="37"/>
      <c r="D397" s="37"/>
      <c r="E397" s="37"/>
    </row>
    <row r="398" spans="1:5" s="35" customFormat="1" x14ac:dyDescent="0.2">
      <c r="A398" s="66"/>
      <c r="B398" s="39"/>
      <c r="C398" s="39"/>
      <c r="D398" s="39"/>
      <c r="E398" s="39"/>
    </row>
    <row r="399" spans="1:5" s="35" customFormat="1" x14ac:dyDescent="0.2">
      <c r="A399" s="39"/>
      <c r="B399" s="39"/>
      <c r="C399" s="39"/>
      <c r="D399" s="39"/>
      <c r="E399" s="39"/>
    </row>
    <row r="400" spans="1:5" s="35" customFormat="1" x14ac:dyDescent="0.2">
      <c r="A400" s="39"/>
      <c r="B400" s="39"/>
      <c r="C400" s="39"/>
      <c r="D400" s="39"/>
      <c r="E400" s="39"/>
    </row>
    <row r="401" spans="1:5" s="35" customFormat="1" x14ac:dyDescent="0.2">
      <c r="A401" s="43"/>
      <c r="B401" s="37"/>
      <c r="C401" s="37"/>
      <c r="D401" s="37"/>
      <c r="E401" s="37"/>
    </row>
    <row r="402" spans="1:5" s="35" customFormat="1" x14ac:dyDescent="0.2">
      <c r="B402" s="47"/>
      <c r="C402" s="47"/>
      <c r="D402" s="47"/>
    </row>
    <row r="403" spans="1:5" s="35" customFormat="1" x14ac:dyDescent="0.2">
      <c r="A403" s="40"/>
      <c r="B403" s="59"/>
      <c r="C403" s="59"/>
      <c r="D403" s="59"/>
      <c r="E403" s="41"/>
    </row>
    <row r="404" spans="1:5" s="35" customFormat="1" x14ac:dyDescent="0.2">
      <c r="A404" s="42"/>
      <c r="B404" s="60"/>
      <c r="C404" s="61"/>
      <c r="D404" s="61"/>
      <c r="E404" s="42"/>
    </row>
    <row r="405" spans="1:5" s="35" customFormat="1" x14ac:dyDescent="0.2">
      <c r="A405" s="49"/>
      <c r="B405" s="62"/>
      <c r="C405" s="56"/>
      <c r="D405" s="56"/>
      <c r="E405" s="65"/>
    </row>
    <row r="406" spans="1:5" s="35" customFormat="1" x14ac:dyDescent="0.2">
      <c r="B406" s="63"/>
      <c r="C406" s="50"/>
      <c r="D406" s="50"/>
      <c r="E406" s="64"/>
    </row>
    <row r="407" spans="1:5" s="35" customFormat="1" x14ac:dyDescent="0.2">
      <c r="B407" s="63"/>
      <c r="C407" s="50"/>
      <c r="D407" s="50"/>
      <c r="E407" s="64"/>
    </row>
    <row r="408" spans="1:5" s="35" customFormat="1" x14ac:dyDescent="0.2">
      <c r="A408" s="49"/>
      <c r="B408" s="62"/>
      <c r="C408" s="56"/>
      <c r="D408" s="56"/>
      <c r="E408" s="64"/>
    </row>
    <row r="409" spans="1:5" s="35" customFormat="1" x14ac:dyDescent="0.2">
      <c r="A409" s="49"/>
      <c r="B409" s="62"/>
      <c r="C409" s="56"/>
      <c r="D409" s="56"/>
      <c r="E409" s="65"/>
    </row>
    <row r="410" spans="1:5" s="35" customFormat="1" x14ac:dyDescent="0.2">
      <c r="B410" s="63"/>
      <c r="C410" s="50"/>
      <c r="D410" s="50"/>
      <c r="E410" s="64"/>
    </row>
    <row r="411" spans="1:5" s="35" customFormat="1" x14ac:dyDescent="0.2">
      <c r="A411" s="49"/>
      <c r="B411" s="62"/>
      <c r="C411" s="56"/>
      <c r="D411" s="56"/>
      <c r="E411" s="64"/>
    </row>
    <row r="412" spans="1:5" s="35" customFormat="1" x14ac:dyDescent="0.2">
      <c r="B412" s="47"/>
      <c r="C412" s="47"/>
      <c r="D412" s="47"/>
    </row>
    <row r="413" spans="1:5" s="35" customFormat="1" x14ac:dyDescent="0.2">
      <c r="B413" s="47"/>
      <c r="C413" s="47"/>
      <c r="D413" s="47"/>
    </row>
    <row r="414" spans="1:5" s="35" customFormat="1" x14ac:dyDescent="0.2">
      <c r="A414" s="43"/>
      <c r="B414" s="67"/>
      <c r="C414" s="67"/>
      <c r="D414" s="67"/>
      <c r="E414" s="37"/>
    </row>
    <row r="415" spans="1:5" s="35" customFormat="1" x14ac:dyDescent="0.2">
      <c r="A415" s="49"/>
      <c r="B415" s="47"/>
      <c r="C415" s="47"/>
      <c r="D415" s="47"/>
    </row>
    <row r="416" spans="1:5" s="35" customFormat="1" x14ac:dyDescent="0.2">
      <c r="A416" s="49"/>
      <c r="B416" s="47"/>
      <c r="C416" s="47"/>
      <c r="D416" s="47"/>
    </row>
    <row r="417" spans="1:5" s="35" customFormat="1" x14ac:dyDescent="0.2">
      <c r="A417" s="44"/>
      <c r="B417" s="39"/>
      <c r="C417" s="39"/>
      <c r="D417" s="39"/>
      <c r="E417" s="39"/>
    </row>
    <row r="418" spans="1:5" s="35" customFormat="1" x14ac:dyDescent="0.2">
      <c r="A418" s="44"/>
      <c r="B418" s="68"/>
      <c r="C418" s="68"/>
      <c r="D418" s="68"/>
      <c r="E418" s="39"/>
    </row>
    <row r="419" spans="1:5" s="35" customFormat="1" x14ac:dyDescent="0.2">
      <c r="A419" s="44"/>
      <c r="B419" s="39"/>
      <c r="C419" s="39"/>
      <c r="D419" s="39"/>
      <c r="E419" s="39"/>
    </row>
    <row r="420" spans="1:5" s="35" customFormat="1" x14ac:dyDescent="0.2">
      <c r="A420" s="44"/>
      <c r="B420" s="68"/>
      <c r="C420" s="68"/>
      <c r="D420" s="68"/>
      <c r="E420" s="39"/>
    </row>
    <row r="421" spans="1:5" s="35" customFormat="1" x14ac:dyDescent="0.2">
      <c r="A421" s="44"/>
      <c r="B421" s="39"/>
      <c r="C421" s="39"/>
      <c r="D421" s="39"/>
      <c r="E421" s="39"/>
    </row>
    <row r="422" spans="1:5" s="35" customFormat="1" x14ac:dyDescent="0.2">
      <c r="A422" s="44"/>
      <c r="B422" s="39"/>
      <c r="C422" s="39"/>
      <c r="D422" s="39"/>
      <c r="E422" s="39"/>
    </row>
    <row r="423" spans="1:5" s="35" customFormat="1" x14ac:dyDescent="0.2">
      <c r="A423" s="44"/>
      <c r="B423" s="39"/>
      <c r="C423" s="39"/>
      <c r="D423" s="39"/>
      <c r="E423" s="39"/>
    </row>
    <row r="424" spans="1:5" s="35" customFormat="1" x14ac:dyDescent="0.2">
      <c r="A424" s="44"/>
      <c r="B424" s="68"/>
      <c r="C424" s="68"/>
      <c r="D424" s="68"/>
      <c r="E424" s="39"/>
    </row>
    <row r="425" spans="1:5" s="35" customFormat="1" x14ac:dyDescent="0.2">
      <c r="A425" s="44"/>
      <c r="B425" s="39"/>
      <c r="C425" s="39"/>
      <c r="D425" s="39"/>
      <c r="E425" s="39"/>
    </row>
    <row r="426" spans="1:5" s="35" customFormat="1" x14ac:dyDescent="0.2">
      <c r="A426" s="44"/>
      <c r="B426" s="68"/>
      <c r="C426" s="68"/>
      <c r="D426" s="68"/>
      <c r="E426" s="39"/>
    </row>
    <row r="427" spans="1:5" s="35" customFormat="1" x14ac:dyDescent="0.2">
      <c r="A427" s="44"/>
      <c r="B427" s="39"/>
      <c r="C427" s="39"/>
      <c r="D427" s="39"/>
      <c r="E427" s="39"/>
    </row>
    <row r="428" spans="1:5" s="35" customFormat="1" x14ac:dyDescent="0.2">
      <c r="A428" s="44"/>
      <c r="B428" s="39"/>
      <c r="C428" s="39"/>
      <c r="D428" s="39"/>
      <c r="E428" s="39"/>
    </row>
    <row r="429" spans="1:5" s="35" customFormat="1" x14ac:dyDescent="0.2">
      <c r="A429" s="44"/>
      <c r="B429" s="68"/>
      <c r="C429" s="68"/>
      <c r="D429" s="68"/>
      <c r="E429" s="39"/>
    </row>
    <row r="430" spans="1:5" s="35" customFormat="1" x14ac:dyDescent="0.2">
      <c r="A430" s="44"/>
      <c r="B430" s="68"/>
      <c r="C430" s="68"/>
      <c r="D430" s="68"/>
      <c r="E430" s="39"/>
    </row>
    <row r="431" spans="1:5" s="35" customFormat="1" x14ac:dyDescent="0.2">
      <c r="A431" s="44"/>
      <c r="B431" s="39"/>
      <c r="C431" s="39"/>
      <c r="D431" s="39"/>
      <c r="E431" s="39"/>
    </row>
    <row r="432" spans="1:5" s="35" customFormat="1" x14ac:dyDescent="0.2">
      <c r="A432" s="44"/>
      <c r="B432" s="39"/>
      <c r="C432" s="39"/>
      <c r="D432" s="39"/>
      <c r="E432" s="39"/>
    </row>
    <row r="433" spans="1:5" s="35" customFormat="1" x14ac:dyDescent="0.2">
      <c r="A433" s="44"/>
      <c r="B433" s="68"/>
      <c r="C433" s="68"/>
      <c r="D433" s="68"/>
      <c r="E433" s="39"/>
    </row>
    <row r="434" spans="1:5" s="35" customFormat="1" x14ac:dyDescent="0.2">
      <c r="A434" s="44"/>
      <c r="B434" s="39"/>
      <c r="C434" s="39"/>
      <c r="D434" s="39"/>
      <c r="E434" s="39"/>
    </row>
    <row r="435" spans="1:5" s="35" customFormat="1" x14ac:dyDescent="0.2">
      <c r="A435" s="44"/>
      <c r="B435" s="68"/>
      <c r="C435" s="68"/>
      <c r="D435" s="68"/>
      <c r="E435" s="39"/>
    </row>
    <row r="436" spans="1:5" s="35" customFormat="1" x14ac:dyDescent="0.2">
      <c r="A436" s="44"/>
      <c r="B436" s="39"/>
      <c r="C436" s="39"/>
      <c r="D436" s="39"/>
      <c r="E436" s="39"/>
    </row>
    <row r="437" spans="1:5" s="35" customFormat="1" x14ac:dyDescent="0.2">
      <c r="A437" s="44"/>
      <c r="B437" s="68"/>
      <c r="C437" s="68"/>
      <c r="D437" s="68"/>
      <c r="E437" s="39"/>
    </row>
    <row r="438" spans="1:5" s="35" customFormat="1" x14ac:dyDescent="0.2">
      <c r="A438" s="44"/>
      <c r="B438" s="39"/>
      <c r="C438" s="39"/>
      <c r="D438" s="39"/>
      <c r="E438" s="39"/>
    </row>
    <row r="439" spans="1:5" s="35" customFormat="1" x14ac:dyDescent="0.2">
      <c r="A439" s="44"/>
      <c r="B439" s="68"/>
      <c r="C439" s="68"/>
      <c r="D439" s="68"/>
      <c r="E439" s="39"/>
    </row>
    <row r="440" spans="1:5" s="35" customFormat="1" x14ac:dyDescent="0.2">
      <c r="A440" s="44"/>
      <c r="B440" s="39"/>
      <c r="C440" s="39"/>
      <c r="D440" s="39"/>
      <c r="E440" s="39"/>
    </row>
    <row r="441" spans="1:5" s="35" customFormat="1" x14ac:dyDescent="0.2">
      <c r="B441" s="47"/>
      <c r="C441" s="47"/>
      <c r="D441" s="47"/>
    </row>
    <row r="442" spans="1:5" s="35" customFormat="1" x14ac:dyDescent="0.2">
      <c r="B442" s="47"/>
      <c r="C442" s="47"/>
      <c r="D442" s="47"/>
    </row>
    <row r="443" spans="1:5" s="35" customFormat="1" x14ac:dyDescent="0.2">
      <c r="B443" s="47"/>
      <c r="C443" s="47"/>
      <c r="D443" s="47"/>
    </row>
    <row r="444" spans="1:5" s="35" customFormat="1" x14ac:dyDescent="0.2">
      <c r="B444" s="47"/>
      <c r="C444" s="47"/>
      <c r="D444" s="47"/>
    </row>
    <row r="445" spans="1:5" s="35" customFormat="1" x14ac:dyDescent="0.2">
      <c r="B445" s="47"/>
      <c r="C445" s="47"/>
      <c r="D445" s="47"/>
    </row>
    <row r="446" spans="1:5" s="35" customFormat="1" x14ac:dyDescent="0.2">
      <c r="B446" s="47"/>
      <c r="C446" s="47"/>
      <c r="D446" s="47"/>
    </row>
    <row r="447" spans="1:5" s="35" customFormat="1" x14ac:dyDescent="0.2">
      <c r="B447" s="47"/>
      <c r="C447" s="47"/>
      <c r="D447" s="47"/>
    </row>
    <row r="448" spans="1:5" s="35" customFormat="1" x14ac:dyDescent="0.2">
      <c r="B448" s="47"/>
      <c r="C448" s="47"/>
      <c r="D448" s="47"/>
    </row>
    <row r="449" spans="2:4" s="35" customFormat="1" x14ac:dyDescent="0.2">
      <c r="B449" s="47"/>
      <c r="C449" s="47"/>
      <c r="D449" s="47"/>
    </row>
    <row r="450" spans="2:4" s="35" customFormat="1" x14ac:dyDescent="0.2">
      <c r="B450" s="47"/>
      <c r="C450" s="47"/>
      <c r="D450" s="47"/>
    </row>
    <row r="451" spans="2:4" s="35" customFormat="1" x14ac:dyDescent="0.2">
      <c r="B451" s="47"/>
      <c r="C451" s="47"/>
      <c r="D451" s="47"/>
    </row>
    <row r="452" spans="2:4" s="35" customFormat="1" x14ac:dyDescent="0.2">
      <c r="B452" s="47"/>
      <c r="C452" s="47"/>
      <c r="D452" s="47"/>
    </row>
    <row r="453" spans="2:4" s="35" customFormat="1" x14ac:dyDescent="0.2">
      <c r="B453" s="47"/>
      <c r="C453" s="47"/>
      <c r="D453" s="47"/>
    </row>
    <row r="454" spans="2:4" s="35" customFormat="1" x14ac:dyDescent="0.2">
      <c r="B454" s="47"/>
      <c r="C454" s="47"/>
      <c r="D454" s="47"/>
    </row>
    <row r="455" spans="2:4" s="35" customFormat="1" x14ac:dyDescent="0.2">
      <c r="B455" s="47"/>
      <c r="C455" s="47"/>
      <c r="D455" s="47"/>
    </row>
    <row r="456" spans="2:4" s="35" customFormat="1" x14ac:dyDescent="0.2">
      <c r="B456" s="47"/>
      <c r="C456" s="47"/>
      <c r="D456" s="47"/>
    </row>
    <row r="457" spans="2:4" s="35" customFormat="1" x14ac:dyDescent="0.2">
      <c r="B457" s="47"/>
      <c r="C457" s="47"/>
      <c r="D457" s="47"/>
    </row>
    <row r="458" spans="2:4" s="35" customFormat="1" x14ac:dyDescent="0.2">
      <c r="B458" s="47"/>
      <c r="C458" s="47"/>
      <c r="D458" s="47"/>
    </row>
    <row r="459" spans="2:4" s="35" customFormat="1" x14ac:dyDescent="0.2">
      <c r="B459" s="47"/>
      <c r="C459" s="47"/>
      <c r="D459" s="47"/>
    </row>
    <row r="460" spans="2:4" s="35" customFormat="1" x14ac:dyDescent="0.2">
      <c r="B460" s="47"/>
      <c r="C460" s="47"/>
      <c r="D460" s="47"/>
    </row>
    <row r="461" spans="2:4" s="35" customFormat="1" x14ac:dyDescent="0.2">
      <c r="B461" s="47"/>
      <c r="C461" s="47"/>
      <c r="D461" s="47"/>
    </row>
    <row r="462" spans="2:4" s="35" customFormat="1" x14ac:dyDescent="0.2">
      <c r="B462" s="47"/>
      <c r="C462" s="47"/>
      <c r="D462" s="47"/>
    </row>
    <row r="463" spans="2:4" s="35" customFormat="1" x14ac:dyDescent="0.2">
      <c r="B463" s="47"/>
      <c r="C463" s="47"/>
      <c r="D463" s="47"/>
    </row>
    <row r="464" spans="2:4" s="35" customFormat="1" x14ac:dyDescent="0.2">
      <c r="B464" s="47"/>
      <c r="C464" s="47"/>
      <c r="D464" s="47"/>
    </row>
    <row r="465" spans="2:4" s="35" customFormat="1" x14ac:dyDescent="0.2">
      <c r="B465" s="47"/>
      <c r="C465" s="47"/>
      <c r="D465" s="47"/>
    </row>
    <row r="466" spans="2:4" s="35" customFormat="1" x14ac:dyDescent="0.2">
      <c r="B466" s="47"/>
      <c r="C466" s="47"/>
      <c r="D466" s="47"/>
    </row>
    <row r="467" spans="2:4" s="35" customFormat="1" x14ac:dyDescent="0.2">
      <c r="B467" s="47"/>
      <c r="C467" s="47"/>
      <c r="D467" s="47"/>
    </row>
    <row r="468" spans="2:4" s="35" customFormat="1" x14ac:dyDescent="0.2">
      <c r="B468" s="47"/>
      <c r="C468" s="47"/>
      <c r="D468" s="47"/>
    </row>
    <row r="469" spans="2:4" s="35" customFormat="1" x14ac:dyDescent="0.2">
      <c r="B469" s="47"/>
      <c r="C469" s="47"/>
      <c r="D469" s="47"/>
    </row>
    <row r="470" spans="2:4" s="35" customFormat="1" x14ac:dyDescent="0.2">
      <c r="B470" s="47"/>
      <c r="C470" s="47"/>
      <c r="D470" s="47"/>
    </row>
    <row r="471" spans="2:4" s="35" customFormat="1" x14ac:dyDescent="0.2">
      <c r="B471" s="47"/>
      <c r="C471" s="47"/>
      <c r="D471" s="47"/>
    </row>
    <row r="472" spans="2:4" s="35" customFormat="1" x14ac:dyDescent="0.2">
      <c r="B472" s="47"/>
      <c r="C472" s="47"/>
      <c r="D472" s="47"/>
    </row>
    <row r="473" spans="2:4" s="35" customFormat="1" x14ac:dyDescent="0.2">
      <c r="B473" s="47"/>
      <c r="C473" s="47"/>
      <c r="D473" s="47"/>
    </row>
    <row r="474" spans="2:4" s="35" customFormat="1" x14ac:dyDescent="0.2">
      <c r="B474" s="47"/>
      <c r="C474" s="47"/>
      <c r="D474" s="47"/>
    </row>
    <row r="475" spans="2:4" s="35" customFormat="1" x14ac:dyDescent="0.2">
      <c r="B475" s="47"/>
      <c r="C475" s="47"/>
      <c r="D475" s="47"/>
    </row>
    <row r="476" spans="2:4" s="35" customFormat="1" x14ac:dyDescent="0.2">
      <c r="B476" s="47"/>
      <c r="C476" s="47"/>
      <c r="D476" s="47"/>
    </row>
    <row r="477" spans="2:4" s="35" customFormat="1" x14ac:dyDescent="0.2">
      <c r="B477" s="47"/>
      <c r="C477" s="47"/>
      <c r="D477" s="47"/>
    </row>
    <row r="478" spans="2:4" s="35" customFormat="1" x14ac:dyDescent="0.2">
      <c r="B478" s="47"/>
      <c r="C478" s="47"/>
      <c r="D478" s="47"/>
    </row>
    <row r="479" spans="2:4" s="35" customFormat="1" x14ac:dyDescent="0.2">
      <c r="B479" s="47"/>
      <c r="C479" s="47"/>
      <c r="D479" s="47"/>
    </row>
    <row r="480" spans="2:4" s="35" customFormat="1" x14ac:dyDescent="0.2">
      <c r="B480" s="47"/>
      <c r="C480" s="47"/>
      <c r="D480" s="47"/>
    </row>
    <row r="481" spans="2:4" s="35" customFormat="1" x14ac:dyDescent="0.2">
      <c r="B481" s="47"/>
      <c r="C481" s="47"/>
      <c r="D481" s="47"/>
    </row>
    <row r="482" spans="2:4" s="35" customFormat="1" x14ac:dyDescent="0.2">
      <c r="B482" s="47"/>
      <c r="C482" s="47"/>
      <c r="D482" s="47"/>
    </row>
    <row r="483" spans="2:4" s="35" customFormat="1" x14ac:dyDescent="0.2">
      <c r="B483" s="47"/>
      <c r="C483" s="47"/>
      <c r="D483" s="47"/>
    </row>
    <row r="484" spans="2:4" s="35" customFormat="1" x14ac:dyDescent="0.2">
      <c r="B484" s="47"/>
      <c r="C484" s="47"/>
      <c r="D484" s="47"/>
    </row>
    <row r="485" spans="2:4" s="35" customFormat="1" x14ac:dyDescent="0.2">
      <c r="B485" s="47"/>
      <c r="C485" s="47"/>
      <c r="D485" s="47"/>
    </row>
    <row r="486" spans="2:4" s="35" customFormat="1" x14ac:dyDescent="0.2">
      <c r="B486" s="47"/>
      <c r="C486" s="47"/>
      <c r="D486" s="47"/>
    </row>
    <row r="487" spans="2:4" s="35" customFormat="1" x14ac:dyDescent="0.2">
      <c r="B487" s="47"/>
      <c r="C487" s="47"/>
      <c r="D487" s="47"/>
    </row>
    <row r="488" spans="2:4" s="35" customFormat="1" x14ac:dyDescent="0.2">
      <c r="B488" s="47"/>
      <c r="C488" s="47"/>
      <c r="D488" s="47"/>
    </row>
    <row r="489" spans="2:4" s="35" customFormat="1" x14ac:dyDescent="0.2">
      <c r="B489" s="47"/>
      <c r="C489" s="47"/>
      <c r="D489" s="47"/>
    </row>
    <row r="490" spans="2:4" s="35" customFormat="1" x14ac:dyDescent="0.2">
      <c r="B490" s="47"/>
      <c r="C490" s="47"/>
      <c r="D490" s="47"/>
    </row>
    <row r="491" spans="2:4" s="35" customFormat="1" x14ac:dyDescent="0.2">
      <c r="B491" s="47"/>
      <c r="C491" s="47"/>
      <c r="D491" s="47"/>
    </row>
    <row r="492" spans="2:4" s="35" customFormat="1" x14ac:dyDescent="0.2">
      <c r="B492" s="47"/>
      <c r="C492" s="47"/>
      <c r="D492" s="47"/>
    </row>
    <row r="493" spans="2:4" s="35" customFormat="1" x14ac:dyDescent="0.2">
      <c r="B493" s="47"/>
      <c r="C493" s="47"/>
      <c r="D493" s="47"/>
    </row>
    <row r="494" spans="2:4" s="35" customFormat="1" x14ac:dyDescent="0.2">
      <c r="B494" s="47"/>
      <c r="C494" s="47"/>
      <c r="D494" s="47"/>
    </row>
    <row r="495" spans="2:4" s="35" customFormat="1" x14ac:dyDescent="0.2">
      <c r="B495" s="47"/>
      <c r="C495" s="47"/>
      <c r="D495" s="47"/>
    </row>
    <row r="496" spans="2:4" s="35" customFormat="1" x14ac:dyDescent="0.2">
      <c r="B496" s="47"/>
      <c r="C496" s="47"/>
      <c r="D496" s="47"/>
    </row>
    <row r="497" spans="2:4" s="35" customFormat="1" x14ac:dyDescent="0.2">
      <c r="B497" s="47"/>
      <c r="C497" s="47"/>
      <c r="D497" s="47"/>
    </row>
    <row r="498" spans="2:4" s="35" customFormat="1" x14ac:dyDescent="0.2">
      <c r="B498" s="47"/>
      <c r="C498" s="47"/>
      <c r="D498" s="47"/>
    </row>
    <row r="499" spans="2:4" s="35" customFormat="1" x14ac:dyDescent="0.2">
      <c r="B499" s="47"/>
      <c r="C499" s="47"/>
      <c r="D499" s="47"/>
    </row>
    <row r="500" spans="2:4" s="35" customFormat="1" x14ac:dyDescent="0.2">
      <c r="B500" s="47"/>
      <c r="C500" s="47"/>
      <c r="D500" s="47"/>
    </row>
    <row r="501" spans="2:4" s="35" customFormat="1" x14ac:dyDescent="0.2">
      <c r="B501" s="47"/>
      <c r="C501" s="47"/>
      <c r="D501" s="47"/>
    </row>
    <row r="502" spans="2:4" s="35" customFormat="1" x14ac:dyDescent="0.2">
      <c r="B502" s="47"/>
      <c r="C502" s="47"/>
      <c r="D502" s="47"/>
    </row>
    <row r="503" spans="2:4" s="35" customFormat="1" x14ac:dyDescent="0.2">
      <c r="B503" s="47"/>
      <c r="C503" s="47"/>
      <c r="D503" s="47"/>
    </row>
    <row r="504" spans="2:4" s="35" customFormat="1" x14ac:dyDescent="0.2">
      <c r="B504" s="47"/>
      <c r="C504" s="47"/>
      <c r="D504" s="47"/>
    </row>
    <row r="505" spans="2:4" s="35" customFormat="1" x14ac:dyDescent="0.2">
      <c r="B505" s="47"/>
      <c r="C505" s="47"/>
      <c r="D505" s="47"/>
    </row>
    <row r="506" spans="2:4" s="35" customFormat="1" x14ac:dyDescent="0.2">
      <c r="B506" s="47"/>
      <c r="C506" s="47"/>
      <c r="D506" s="47"/>
    </row>
    <row r="507" spans="2:4" s="35" customFormat="1" x14ac:dyDescent="0.2">
      <c r="B507" s="47"/>
      <c r="C507" s="47"/>
      <c r="D507" s="47"/>
    </row>
    <row r="508" spans="2:4" s="35" customFormat="1" x14ac:dyDescent="0.2">
      <c r="B508" s="47"/>
      <c r="C508" s="47"/>
      <c r="D508" s="47"/>
    </row>
    <row r="509" spans="2:4" s="35" customFormat="1" x14ac:dyDescent="0.2">
      <c r="B509" s="47"/>
      <c r="C509" s="47"/>
      <c r="D509" s="47"/>
    </row>
    <row r="510" spans="2:4" s="35" customFormat="1" x14ac:dyDescent="0.2">
      <c r="B510" s="47"/>
      <c r="C510" s="47"/>
      <c r="D510" s="47"/>
    </row>
    <row r="511" spans="2:4" s="35" customFormat="1" x14ac:dyDescent="0.2">
      <c r="B511" s="47"/>
      <c r="C511" s="47"/>
      <c r="D511" s="47"/>
    </row>
    <row r="512" spans="2:4" s="35" customFormat="1" x14ac:dyDescent="0.2">
      <c r="B512" s="47"/>
      <c r="C512" s="47"/>
      <c r="D512" s="47"/>
    </row>
    <row r="513" spans="2:4" s="35" customFormat="1" x14ac:dyDescent="0.2">
      <c r="B513" s="47"/>
      <c r="C513" s="47"/>
      <c r="D513" s="47"/>
    </row>
    <row r="514" spans="2:4" s="35" customFormat="1" x14ac:dyDescent="0.2">
      <c r="B514" s="47"/>
      <c r="C514" s="47"/>
      <c r="D514" s="47"/>
    </row>
    <row r="515" spans="2:4" s="35" customFormat="1" x14ac:dyDescent="0.2">
      <c r="B515" s="47"/>
      <c r="C515" s="47"/>
      <c r="D515" s="47"/>
    </row>
    <row r="516" spans="2:4" s="35" customFormat="1" x14ac:dyDescent="0.2">
      <c r="B516" s="47"/>
      <c r="C516" s="47"/>
      <c r="D516" s="47"/>
    </row>
    <row r="517" spans="2:4" s="35" customFormat="1" x14ac:dyDescent="0.2">
      <c r="B517" s="47"/>
      <c r="C517" s="47"/>
      <c r="D517" s="47"/>
    </row>
    <row r="518" spans="2:4" s="35" customFormat="1" x14ac:dyDescent="0.2">
      <c r="B518" s="47"/>
      <c r="C518" s="47"/>
      <c r="D518" s="47"/>
    </row>
    <row r="519" spans="2:4" s="35" customFormat="1" x14ac:dyDescent="0.2">
      <c r="B519" s="47"/>
      <c r="C519" s="47"/>
      <c r="D519" s="47"/>
    </row>
    <row r="520" spans="2:4" s="35" customFormat="1" x14ac:dyDescent="0.2">
      <c r="B520" s="47"/>
      <c r="C520" s="47"/>
      <c r="D520" s="47"/>
    </row>
    <row r="521" spans="2:4" s="35" customFormat="1" x14ac:dyDescent="0.2">
      <c r="B521" s="47"/>
      <c r="C521" s="47"/>
      <c r="D521" s="47"/>
    </row>
    <row r="522" spans="2:4" s="35" customFormat="1" x14ac:dyDescent="0.2">
      <c r="B522" s="47"/>
      <c r="C522" s="47"/>
      <c r="D522" s="47"/>
    </row>
    <row r="523" spans="2:4" s="35" customFormat="1" x14ac:dyDescent="0.2">
      <c r="B523" s="47"/>
      <c r="C523" s="47"/>
      <c r="D523" s="47"/>
    </row>
    <row r="524" spans="2:4" s="35" customFormat="1" x14ac:dyDescent="0.2">
      <c r="B524" s="47"/>
      <c r="C524" s="47"/>
      <c r="D524" s="47"/>
    </row>
    <row r="525" spans="2:4" s="35" customFormat="1" x14ac:dyDescent="0.2">
      <c r="B525" s="47"/>
      <c r="C525" s="47"/>
      <c r="D525" s="47"/>
    </row>
    <row r="526" spans="2:4" s="35" customFormat="1" x14ac:dyDescent="0.2">
      <c r="B526" s="47"/>
      <c r="C526" s="47"/>
      <c r="D526" s="47"/>
    </row>
    <row r="527" spans="2:4" s="35" customFormat="1" x14ac:dyDescent="0.2">
      <c r="B527" s="47"/>
      <c r="C527" s="47"/>
      <c r="D527" s="47"/>
    </row>
    <row r="528" spans="2:4" s="35" customFormat="1" x14ac:dyDescent="0.2">
      <c r="B528" s="47"/>
      <c r="C528" s="47"/>
      <c r="D528" s="47"/>
    </row>
    <row r="529" spans="2:4" s="35" customFormat="1" x14ac:dyDescent="0.2">
      <c r="B529" s="47"/>
      <c r="C529" s="47"/>
      <c r="D529" s="47"/>
    </row>
    <row r="530" spans="2:4" s="35" customFormat="1" x14ac:dyDescent="0.2">
      <c r="B530" s="47"/>
      <c r="C530" s="47"/>
      <c r="D530" s="47"/>
    </row>
    <row r="531" spans="2:4" s="35" customFormat="1" x14ac:dyDescent="0.2">
      <c r="B531" s="47"/>
      <c r="C531" s="47"/>
      <c r="D531" s="47"/>
    </row>
    <row r="532" spans="2:4" s="35" customFormat="1" x14ac:dyDescent="0.2">
      <c r="B532" s="47"/>
      <c r="C532" s="47"/>
      <c r="D532" s="47"/>
    </row>
    <row r="533" spans="2:4" s="35" customFormat="1" x14ac:dyDescent="0.2">
      <c r="B533" s="47"/>
      <c r="C533" s="47"/>
      <c r="D533" s="47"/>
    </row>
    <row r="534" spans="2:4" s="35" customFormat="1" x14ac:dyDescent="0.2">
      <c r="B534" s="47"/>
      <c r="C534" s="47"/>
      <c r="D534" s="47"/>
    </row>
    <row r="535" spans="2:4" s="35" customFormat="1" x14ac:dyDescent="0.2">
      <c r="B535" s="47"/>
      <c r="C535" s="47"/>
      <c r="D535" s="47"/>
    </row>
    <row r="536" spans="2:4" s="35" customFormat="1" x14ac:dyDescent="0.2">
      <c r="B536" s="47"/>
      <c r="C536" s="47"/>
      <c r="D536" s="47"/>
    </row>
    <row r="537" spans="2:4" s="35" customFormat="1" x14ac:dyDescent="0.2">
      <c r="B537" s="47"/>
      <c r="C537" s="47"/>
      <c r="D537" s="47"/>
    </row>
    <row r="538" spans="2:4" s="35" customFormat="1" x14ac:dyDescent="0.2">
      <c r="B538" s="47"/>
      <c r="C538" s="47"/>
      <c r="D538" s="47"/>
    </row>
    <row r="539" spans="2:4" s="35" customFormat="1" x14ac:dyDescent="0.2">
      <c r="B539" s="47"/>
      <c r="C539" s="47"/>
      <c r="D539" s="47"/>
    </row>
    <row r="540" spans="2:4" s="35" customFormat="1" x14ac:dyDescent="0.2">
      <c r="B540" s="47"/>
      <c r="C540" s="47"/>
      <c r="D540" s="47"/>
    </row>
    <row r="541" spans="2:4" s="35" customFormat="1" x14ac:dyDescent="0.2">
      <c r="B541" s="47"/>
      <c r="C541" s="47"/>
      <c r="D541" s="47"/>
    </row>
    <row r="542" spans="2:4" s="35" customFormat="1" x14ac:dyDescent="0.2">
      <c r="B542" s="47"/>
      <c r="C542" s="47"/>
      <c r="D542" s="47"/>
    </row>
    <row r="543" spans="2:4" s="35" customFormat="1" x14ac:dyDescent="0.2">
      <c r="B543" s="47"/>
      <c r="C543" s="47"/>
      <c r="D543" s="47"/>
    </row>
    <row r="544" spans="2:4" s="35" customFormat="1" x14ac:dyDescent="0.2">
      <c r="B544" s="47"/>
      <c r="C544" s="47"/>
      <c r="D544" s="47"/>
    </row>
    <row r="545" spans="2:4" s="35" customFormat="1" x14ac:dyDescent="0.2">
      <c r="B545" s="47"/>
      <c r="C545" s="47"/>
      <c r="D545" s="47"/>
    </row>
    <row r="546" spans="2:4" s="35" customFormat="1" x14ac:dyDescent="0.2">
      <c r="B546" s="47"/>
      <c r="C546" s="47"/>
      <c r="D546" s="47"/>
    </row>
    <row r="547" spans="2:4" s="35" customFormat="1" x14ac:dyDescent="0.2">
      <c r="B547" s="47"/>
      <c r="C547" s="47"/>
      <c r="D547" s="47"/>
    </row>
    <row r="548" spans="2:4" s="35" customFormat="1" x14ac:dyDescent="0.2">
      <c r="B548" s="47"/>
      <c r="C548" s="47"/>
      <c r="D548" s="47"/>
    </row>
    <row r="549" spans="2:4" s="35" customFormat="1" x14ac:dyDescent="0.2">
      <c r="B549" s="47"/>
      <c r="C549" s="47"/>
      <c r="D549" s="47"/>
    </row>
    <row r="550" spans="2:4" s="35" customFormat="1" x14ac:dyDescent="0.2">
      <c r="B550" s="47"/>
      <c r="C550" s="47"/>
      <c r="D550" s="47"/>
    </row>
    <row r="551" spans="2:4" s="35" customFormat="1" x14ac:dyDescent="0.2">
      <c r="B551" s="47"/>
      <c r="C551" s="47"/>
      <c r="D551" s="47"/>
    </row>
    <row r="552" spans="2:4" s="35" customFormat="1" x14ac:dyDescent="0.2">
      <c r="B552" s="47"/>
      <c r="C552" s="47"/>
      <c r="D552" s="47"/>
    </row>
    <row r="553" spans="2:4" s="35" customFormat="1" x14ac:dyDescent="0.2">
      <c r="B553" s="47"/>
      <c r="C553" s="47"/>
      <c r="D553" s="47"/>
    </row>
    <row r="554" spans="2:4" s="35" customFormat="1" x14ac:dyDescent="0.2">
      <c r="B554" s="47"/>
      <c r="C554" s="47"/>
      <c r="D554" s="47"/>
    </row>
    <row r="555" spans="2:4" s="35" customFormat="1" x14ac:dyDescent="0.2">
      <c r="B555" s="47"/>
      <c r="C555" s="47"/>
      <c r="D555" s="47"/>
    </row>
    <row r="556" spans="2:4" s="35" customFormat="1" x14ac:dyDescent="0.2">
      <c r="B556" s="47"/>
      <c r="C556" s="47"/>
      <c r="D556" s="47"/>
    </row>
    <row r="557" spans="2:4" s="35" customFormat="1" x14ac:dyDescent="0.2">
      <c r="B557" s="47"/>
      <c r="C557" s="47"/>
      <c r="D557" s="47"/>
    </row>
    <row r="558" spans="2:4" s="35" customFormat="1" x14ac:dyDescent="0.2">
      <c r="B558" s="47"/>
      <c r="C558" s="47"/>
      <c r="D558" s="47"/>
    </row>
    <row r="559" spans="2:4" s="35" customFormat="1" x14ac:dyDescent="0.2">
      <c r="B559" s="47"/>
      <c r="C559" s="47"/>
      <c r="D559" s="47"/>
    </row>
    <row r="560" spans="2:4" s="35" customFormat="1" x14ac:dyDescent="0.2">
      <c r="B560" s="47"/>
      <c r="C560" s="47"/>
      <c r="D560" s="47"/>
    </row>
    <row r="561" spans="2:4" s="35" customFormat="1" x14ac:dyDescent="0.2">
      <c r="B561" s="47"/>
      <c r="C561" s="47"/>
      <c r="D561" s="47"/>
    </row>
    <row r="562" spans="2:4" s="35" customFormat="1" x14ac:dyDescent="0.2">
      <c r="B562" s="47"/>
      <c r="C562" s="47"/>
      <c r="D562" s="47"/>
    </row>
    <row r="563" spans="2:4" s="35" customFormat="1" x14ac:dyDescent="0.2">
      <c r="B563" s="47"/>
      <c r="C563" s="47"/>
      <c r="D563" s="47"/>
    </row>
    <row r="564" spans="2:4" s="35" customFormat="1" x14ac:dyDescent="0.2">
      <c r="B564" s="47"/>
      <c r="C564" s="47"/>
      <c r="D564" s="47"/>
    </row>
    <row r="565" spans="2:4" s="35" customFormat="1" x14ac:dyDescent="0.2">
      <c r="B565" s="47"/>
      <c r="C565" s="47"/>
      <c r="D565" s="47"/>
    </row>
    <row r="566" spans="2:4" s="35" customFormat="1" x14ac:dyDescent="0.2">
      <c r="B566" s="47"/>
      <c r="C566" s="47"/>
      <c r="D566" s="47"/>
    </row>
    <row r="567" spans="2:4" s="35" customFormat="1" x14ac:dyDescent="0.2">
      <c r="B567" s="47"/>
      <c r="C567" s="47"/>
      <c r="D567" s="47"/>
    </row>
    <row r="568" spans="2:4" s="35" customFormat="1" x14ac:dyDescent="0.2">
      <c r="B568" s="47"/>
      <c r="C568" s="47"/>
      <c r="D568" s="47"/>
    </row>
    <row r="569" spans="2:4" s="35" customFormat="1" x14ac:dyDescent="0.2">
      <c r="B569" s="47"/>
      <c r="C569" s="47"/>
      <c r="D569" s="47"/>
    </row>
    <row r="570" spans="2:4" s="35" customFormat="1" x14ac:dyDescent="0.2">
      <c r="B570" s="47"/>
      <c r="C570" s="47"/>
      <c r="D570" s="47"/>
    </row>
    <row r="571" spans="2:4" s="35" customFormat="1" x14ac:dyDescent="0.2">
      <c r="B571" s="47"/>
      <c r="C571" s="47"/>
      <c r="D571" s="47"/>
    </row>
    <row r="572" spans="2:4" s="35" customFormat="1" x14ac:dyDescent="0.2">
      <c r="B572" s="47"/>
      <c r="C572" s="47"/>
      <c r="D572" s="47"/>
    </row>
    <row r="573" spans="2:4" s="35" customFormat="1" x14ac:dyDescent="0.2">
      <c r="B573" s="47"/>
      <c r="C573" s="47"/>
      <c r="D573" s="47"/>
    </row>
    <row r="574" spans="2:4" s="35" customFormat="1" x14ac:dyDescent="0.2">
      <c r="B574" s="47"/>
      <c r="C574" s="47"/>
      <c r="D574" s="47"/>
    </row>
    <row r="575" spans="2:4" s="35" customFormat="1" x14ac:dyDescent="0.2">
      <c r="B575" s="47"/>
      <c r="C575" s="47"/>
      <c r="D575" s="47"/>
    </row>
    <row r="576" spans="2:4" s="35" customFormat="1" x14ac:dyDescent="0.2">
      <c r="B576" s="47"/>
      <c r="C576" s="47"/>
      <c r="D576" s="47"/>
    </row>
    <row r="577" spans="2:4" s="35" customFormat="1" x14ac:dyDescent="0.2">
      <c r="B577" s="47"/>
      <c r="C577" s="47"/>
      <c r="D577" s="47"/>
    </row>
    <row r="578" spans="2:4" s="35" customFormat="1" x14ac:dyDescent="0.2">
      <c r="B578" s="47"/>
      <c r="C578" s="47"/>
      <c r="D578" s="47"/>
    </row>
    <row r="579" spans="2:4" s="35" customFormat="1" x14ac:dyDescent="0.2">
      <c r="B579" s="47"/>
      <c r="C579" s="47"/>
      <c r="D579" s="47"/>
    </row>
    <row r="580" spans="2:4" s="35" customFormat="1" x14ac:dyDescent="0.2">
      <c r="B580" s="47"/>
      <c r="C580" s="47"/>
      <c r="D580" s="47"/>
    </row>
    <row r="581" spans="2:4" s="35" customFormat="1" x14ac:dyDescent="0.2">
      <c r="B581" s="47"/>
      <c r="C581" s="47"/>
      <c r="D581" s="47"/>
    </row>
    <row r="582" spans="2:4" s="35" customFormat="1" x14ac:dyDescent="0.2">
      <c r="B582" s="47"/>
      <c r="C582" s="47"/>
      <c r="D582" s="47"/>
    </row>
    <row r="583" spans="2:4" s="35" customFormat="1" x14ac:dyDescent="0.2">
      <c r="B583" s="47"/>
      <c r="C583" s="47"/>
      <c r="D583" s="47"/>
    </row>
    <row r="584" spans="2:4" s="35" customFormat="1" x14ac:dyDescent="0.2">
      <c r="B584" s="47"/>
      <c r="C584" s="47"/>
      <c r="D584" s="47"/>
    </row>
    <row r="585" spans="2:4" s="35" customFormat="1" x14ac:dyDescent="0.2">
      <c r="B585" s="47"/>
      <c r="C585" s="47"/>
      <c r="D585" s="47"/>
    </row>
    <row r="586" spans="2:4" s="35" customFormat="1" x14ac:dyDescent="0.2">
      <c r="B586" s="47"/>
      <c r="C586" s="47"/>
      <c r="D586" s="47"/>
    </row>
    <row r="587" spans="2:4" s="35" customFormat="1" x14ac:dyDescent="0.2">
      <c r="B587" s="47"/>
      <c r="C587" s="47"/>
      <c r="D587" s="47"/>
    </row>
    <row r="588" spans="2:4" s="35" customFormat="1" x14ac:dyDescent="0.2">
      <c r="B588" s="47"/>
      <c r="C588" s="47"/>
      <c r="D588" s="47"/>
    </row>
    <row r="589" spans="2:4" s="35" customFormat="1" x14ac:dyDescent="0.2">
      <c r="B589" s="47"/>
      <c r="C589" s="47"/>
      <c r="D589" s="47"/>
    </row>
    <row r="590" spans="2:4" s="35" customFormat="1" x14ac:dyDescent="0.2">
      <c r="B590" s="47"/>
      <c r="C590" s="47"/>
      <c r="D590" s="47"/>
    </row>
    <row r="591" spans="2:4" s="35" customFormat="1" x14ac:dyDescent="0.2">
      <c r="B591" s="47"/>
      <c r="C591" s="47"/>
      <c r="D591" s="47"/>
    </row>
    <row r="592" spans="2:4" s="35" customFormat="1" x14ac:dyDescent="0.2">
      <c r="B592" s="47"/>
      <c r="C592" s="47"/>
      <c r="D592" s="47"/>
    </row>
    <row r="593" spans="2:4" s="35" customFormat="1" x14ac:dyDescent="0.2">
      <c r="B593" s="47"/>
      <c r="C593" s="47"/>
      <c r="D593" s="47"/>
    </row>
    <row r="594" spans="2:4" s="35" customFormat="1" x14ac:dyDescent="0.2">
      <c r="B594" s="47"/>
      <c r="C594" s="47"/>
      <c r="D594" s="47"/>
    </row>
    <row r="595" spans="2:4" s="35" customFormat="1" x14ac:dyDescent="0.2">
      <c r="B595" s="47"/>
      <c r="C595" s="47"/>
      <c r="D595" s="47"/>
    </row>
    <row r="596" spans="2:4" s="35" customFormat="1" x14ac:dyDescent="0.2">
      <c r="B596" s="47"/>
      <c r="C596" s="47"/>
      <c r="D596" s="47"/>
    </row>
    <row r="597" spans="2:4" s="35" customFormat="1" x14ac:dyDescent="0.2">
      <c r="B597" s="47"/>
      <c r="C597" s="47"/>
      <c r="D597" s="47"/>
    </row>
    <row r="598" spans="2:4" s="35" customFormat="1" x14ac:dyDescent="0.2">
      <c r="B598" s="47"/>
      <c r="C598" s="47"/>
      <c r="D598" s="47"/>
    </row>
    <row r="599" spans="2:4" s="35" customFormat="1" x14ac:dyDescent="0.2">
      <c r="B599" s="47"/>
      <c r="C599" s="47"/>
      <c r="D599" s="47"/>
    </row>
    <row r="600" spans="2:4" s="35" customFormat="1" x14ac:dyDescent="0.2">
      <c r="B600" s="47"/>
      <c r="C600" s="47"/>
      <c r="D600" s="47"/>
    </row>
    <row r="601" spans="2:4" s="35" customFormat="1" x14ac:dyDescent="0.2">
      <c r="B601" s="47"/>
      <c r="C601" s="47"/>
      <c r="D601" s="47"/>
    </row>
    <row r="602" spans="2:4" s="35" customFormat="1" x14ac:dyDescent="0.2">
      <c r="B602" s="47"/>
      <c r="C602" s="47"/>
      <c r="D602" s="47"/>
    </row>
    <row r="603" spans="2:4" s="35" customFormat="1" x14ac:dyDescent="0.2">
      <c r="B603" s="47"/>
      <c r="C603" s="47"/>
      <c r="D603" s="47"/>
    </row>
    <row r="604" spans="2:4" s="35" customFormat="1" x14ac:dyDescent="0.2">
      <c r="B604" s="47"/>
      <c r="C604" s="47"/>
      <c r="D604" s="47"/>
    </row>
    <row r="605" spans="2:4" s="35" customFormat="1" x14ac:dyDescent="0.2">
      <c r="B605" s="47"/>
      <c r="C605" s="47"/>
      <c r="D605" s="47"/>
    </row>
    <row r="606" spans="2:4" s="35" customFormat="1" x14ac:dyDescent="0.2">
      <c r="B606" s="47"/>
      <c r="C606" s="47"/>
      <c r="D606" s="47"/>
    </row>
    <row r="607" spans="2:4" s="35" customFormat="1" x14ac:dyDescent="0.2">
      <c r="B607" s="47"/>
      <c r="C607" s="47"/>
      <c r="D607" s="47"/>
    </row>
    <row r="608" spans="2:4" s="35" customFormat="1" x14ac:dyDescent="0.2">
      <c r="B608" s="47"/>
      <c r="C608" s="47"/>
      <c r="D608" s="47"/>
    </row>
    <row r="609" spans="2:4" s="35" customFormat="1" x14ac:dyDescent="0.2">
      <c r="B609" s="47"/>
      <c r="C609" s="47"/>
      <c r="D609" s="47"/>
    </row>
    <row r="610" spans="2:4" s="35" customFormat="1" x14ac:dyDescent="0.2">
      <c r="B610" s="47"/>
      <c r="C610" s="47"/>
      <c r="D610" s="47"/>
    </row>
    <row r="611" spans="2:4" s="35" customFormat="1" x14ac:dyDescent="0.2">
      <c r="B611" s="47"/>
      <c r="C611" s="47"/>
      <c r="D611" s="47"/>
    </row>
    <row r="612" spans="2:4" s="35" customFormat="1" x14ac:dyDescent="0.2">
      <c r="B612" s="47"/>
      <c r="C612" s="47"/>
      <c r="D612" s="47"/>
    </row>
    <row r="613" spans="2:4" s="35" customFormat="1" x14ac:dyDescent="0.2">
      <c r="B613" s="47"/>
      <c r="C613" s="47"/>
      <c r="D613" s="47"/>
    </row>
    <row r="614" spans="2:4" s="35" customFormat="1" x14ac:dyDescent="0.2">
      <c r="B614" s="47"/>
      <c r="C614" s="47"/>
      <c r="D614" s="47"/>
    </row>
    <row r="615" spans="2:4" s="35" customFormat="1" x14ac:dyDescent="0.2">
      <c r="B615" s="47"/>
      <c r="C615" s="47"/>
      <c r="D615" s="47"/>
    </row>
    <row r="616" spans="2:4" s="35" customFormat="1" x14ac:dyDescent="0.2">
      <c r="B616" s="47"/>
      <c r="C616" s="47"/>
      <c r="D616" s="47"/>
    </row>
    <row r="617" spans="2:4" s="35" customFormat="1" x14ac:dyDescent="0.2">
      <c r="B617" s="47"/>
      <c r="C617" s="47"/>
      <c r="D617" s="47"/>
    </row>
    <row r="618" spans="2:4" s="35" customFormat="1" x14ac:dyDescent="0.2">
      <c r="B618" s="47"/>
      <c r="C618" s="47"/>
      <c r="D618" s="47"/>
    </row>
    <row r="619" spans="2:4" s="35" customFormat="1" x14ac:dyDescent="0.2">
      <c r="B619" s="47"/>
      <c r="C619" s="47"/>
      <c r="D619" s="47"/>
    </row>
    <row r="620" spans="2:4" s="35" customFormat="1" x14ac:dyDescent="0.2">
      <c r="B620" s="47"/>
      <c r="C620" s="47"/>
      <c r="D620" s="47"/>
    </row>
    <row r="621" spans="2:4" s="35" customFormat="1" x14ac:dyDescent="0.2">
      <c r="B621" s="47"/>
      <c r="C621" s="47"/>
      <c r="D621" s="47"/>
    </row>
    <row r="622" spans="2:4" s="35" customFormat="1" x14ac:dyDescent="0.2">
      <c r="B622" s="47"/>
      <c r="C622" s="47"/>
      <c r="D622" s="47"/>
    </row>
    <row r="623" spans="2:4" s="35" customFormat="1" x14ac:dyDescent="0.2">
      <c r="B623" s="47"/>
      <c r="C623" s="47"/>
      <c r="D623" s="47"/>
    </row>
    <row r="624" spans="2:4" s="35" customFormat="1" x14ac:dyDescent="0.2">
      <c r="B624" s="47"/>
      <c r="C624" s="47"/>
      <c r="D624" s="47"/>
    </row>
    <row r="625" spans="2:4" s="35" customFormat="1" x14ac:dyDescent="0.2">
      <c r="B625" s="47"/>
      <c r="C625" s="47"/>
      <c r="D625" s="47"/>
    </row>
    <row r="626" spans="2:4" s="35" customFormat="1" x14ac:dyDescent="0.2">
      <c r="B626" s="47"/>
      <c r="C626" s="47"/>
      <c r="D626" s="47"/>
    </row>
    <row r="627" spans="2:4" s="35" customFormat="1" x14ac:dyDescent="0.2">
      <c r="B627" s="47"/>
      <c r="C627" s="47"/>
      <c r="D627" s="47"/>
    </row>
    <row r="628" spans="2:4" s="35" customFormat="1" x14ac:dyDescent="0.2">
      <c r="B628" s="47"/>
      <c r="C628" s="47"/>
      <c r="D628" s="47"/>
    </row>
    <row r="629" spans="2:4" s="35" customFormat="1" x14ac:dyDescent="0.2">
      <c r="B629" s="47"/>
      <c r="C629" s="47"/>
      <c r="D629" s="47"/>
    </row>
    <row r="630" spans="2:4" s="35" customFormat="1" x14ac:dyDescent="0.2">
      <c r="B630" s="47"/>
      <c r="C630" s="47"/>
      <c r="D630" s="47"/>
    </row>
    <row r="631" spans="2:4" s="35" customFormat="1" x14ac:dyDescent="0.2">
      <c r="B631" s="47"/>
      <c r="C631" s="47"/>
      <c r="D631" s="47"/>
    </row>
    <row r="632" spans="2:4" s="35" customFormat="1" x14ac:dyDescent="0.2">
      <c r="B632" s="47"/>
      <c r="C632" s="47"/>
      <c r="D632" s="47"/>
    </row>
    <row r="633" spans="2:4" s="35" customFormat="1" x14ac:dyDescent="0.2">
      <c r="B633" s="47"/>
      <c r="C633" s="47"/>
      <c r="D633" s="47"/>
    </row>
    <row r="634" spans="2:4" s="35" customFormat="1" x14ac:dyDescent="0.2">
      <c r="B634" s="47"/>
      <c r="C634" s="47"/>
      <c r="D634" s="47"/>
    </row>
    <row r="635" spans="2:4" s="35" customFormat="1" x14ac:dyDescent="0.2">
      <c r="B635" s="47"/>
      <c r="C635" s="47"/>
      <c r="D635" s="47"/>
    </row>
    <row r="636" spans="2:4" s="35" customFormat="1" x14ac:dyDescent="0.2">
      <c r="B636" s="47"/>
      <c r="C636" s="47"/>
      <c r="D636" s="47"/>
    </row>
    <row r="637" spans="2:4" s="35" customFormat="1" x14ac:dyDescent="0.2">
      <c r="B637" s="47"/>
      <c r="C637" s="47"/>
      <c r="D637" s="47"/>
    </row>
    <row r="638" spans="2:4" s="35" customFormat="1" x14ac:dyDescent="0.2">
      <c r="B638" s="47"/>
      <c r="C638" s="47"/>
      <c r="D638" s="47"/>
    </row>
    <row r="639" spans="2:4" s="35" customFormat="1" x14ac:dyDescent="0.2">
      <c r="B639" s="47"/>
      <c r="C639" s="47"/>
      <c r="D639" s="47"/>
    </row>
    <row r="640" spans="2:4" s="35" customFormat="1" x14ac:dyDescent="0.2">
      <c r="B640" s="47"/>
      <c r="C640" s="47"/>
      <c r="D640" s="47"/>
    </row>
    <row r="641" spans="2:4" s="35" customFormat="1" x14ac:dyDescent="0.2">
      <c r="B641" s="47"/>
      <c r="C641" s="47"/>
      <c r="D641" s="47"/>
    </row>
    <row r="642" spans="2:4" s="35" customFormat="1" x14ac:dyDescent="0.2">
      <c r="B642" s="47"/>
      <c r="C642" s="47"/>
      <c r="D642" s="47"/>
    </row>
    <row r="643" spans="2:4" s="35" customFormat="1" x14ac:dyDescent="0.2">
      <c r="B643" s="47"/>
      <c r="C643" s="47"/>
      <c r="D643" s="47"/>
    </row>
    <row r="644" spans="2:4" s="35" customFormat="1" x14ac:dyDescent="0.2">
      <c r="B644" s="47"/>
      <c r="C644" s="47"/>
      <c r="D644" s="47"/>
    </row>
    <row r="645" spans="2:4" s="35" customFormat="1" x14ac:dyDescent="0.2">
      <c r="B645" s="47"/>
      <c r="C645" s="47"/>
      <c r="D645" s="47"/>
    </row>
    <row r="646" spans="2:4" s="35" customFormat="1" x14ac:dyDescent="0.2">
      <c r="B646" s="47"/>
      <c r="C646" s="47"/>
      <c r="D646" s="47"/>
    </row>
    <row r="647" spans="2:4" s="35" customFormat="1" x14ac:dyDescent="0.2">
      <c r="B647" s="47"/>
      <c r="C647" s="47"/>
      <c r="D647" s="47"/>
    </row>
    <row r="648" spans="2:4" s="35" customFormat="1" x14ac:dyDescent="0.2">
      <c r="B648" s="47"/>
      <c r="C648" s="47"/>
      <c r="D648" s="47"/>
    </row>
    <row r="649" spans="2:4" s="35" customFormat="1" x14ac:dyDescent="0.2">
      <c r="B649" s="47"/>
      <c r="C649" s="47"/>
      <c r="D649" s="47"/>
    </row>
    <row r="650" spans="2:4" s="35" customFormat="1" x14ac:dyDescent="0.2">
      <c r="B650" s="47"/>
      <c r="C650" s="47"/>
      <c r="D650" s="47"/>
    </row>
    <row r="651" spans="2:4" s="35" customFormat="1" x14ac:dyDescent="0.2">
      <c r="B651" s="47"/>
      <c r="C651" s="47"/>
      <c r="D651" s="47"/>
    </row>
    <row r="652" spans="2:4" s="35" customFormat="1" x14ac:dyDescent="0.2">
      <c r="B652" s="47"/>
      <c r="C652" s="47"/>
      <c r="D652" s="47"/>
    </row>
    <row r="653" spans="2:4" s="35" customFormat="1" x14ac:dyDescent="0.2">
      <c r="B653" s="47"/>
      <c r="C653" s="47"/>
      <c r="D653" s="47"/>
    </row>
    <row r="654" spans="2:4" s="35" customFormat="1" x14ac:dyDescent="0.2">
      <c r="B654" s="47"/>
      <c r="C654" s="47"/>
      <c r="D654" s="47"/>
    </row>
    <row r="655" spans="2:4" s="35" customFormat="1" x14ac:dyDescent="0.2">
      <c r="B655" s="47"/>
      <c r="C655" s="47"/>
      <c r="D655" s="47"/>
    </row>
    <row r="656" spans="2:4" s="35" customFormat="1" x14ac:dyDescent="0.2">
      <c r="B656" s="47"/>
      <c r="C656" s="47"/>
      <c r="D656" s="47"/>
    </row>
    <row r="657" spans="2:4" s="35" customFormat="1" x14ac:dyDescent="0.2">
      <c r="B657" s="47"/>
      <c r="C657" s="47"/>
      <c r="D657" s="47"/>
    </row>
    <row r="658" spans="2:4" s="35" customFormat="1" x14ac:dyDescent="0.2">
      <c r="B658" s="47"/>
      <c r="C658" s="47"/>
      <c r="D658" s="47"/>
    </row>
    <row r="659" spans="2:4" s="35" customFormat="1" x14ac:dyDescent="0.2">
      <c r="B659" s="47"/>
      <c r="C659" s="47"/>
      <c r="D659" s="47"/>
    </row>
    <row r="660" spans="2:4" s="35" customFormat="1" x14ac:dyDescent="0.2">
      <c r="B660" s="47"/>
      <c r="C660" s="47"/>
      <c r="D660" s="47"/>
    </row>
    <row r="661" spans="2:4" s="35" customFormat="1" x14ac:dyDescent="0.2">
      <c r="B661" s="47"/>
      <c r="C661" s="47"/>
      <c r="D661" s="47"/>
    </row>
    <row r="662" spans="2:4" s="35" customFormat="1" x14ac:dyDescent="0.2">
      <c r="B662" s="47"/>
      <c r="C662" s="47"/>
      <c r="D662" s="47"/>
    </row>
    <row r="663" spans="2:4" s="35" customFormat="1" x14ac:dyDescent="0.2">
      <c r="B663" s="47"/>
      <c r="C663" s="47"/>
      <c r="D663" s="47"/>
    </row>
    <row r="664" spans="2:4" s="35" customFormat="1" x14ac:dyDescent="0.2">
      <c r="B664" s="47"/>
      <c r="C664" s="47"/>
      <c r="D664" s="47"/>
    </row>
    <row r="665" spans="2:4" s="35" customFormat="1" x14ac:dyDescent="0.2">
      <c r="B665" s="47"/>
      <c r="C665" s="47"/>
      <c r="D665" s="47"/>
    </row>
    <row r="666" spans="2:4" s="35" customFormat="1" x14ac:dyDescent="0.2">
      <c r="B666" s="47"/>
      <c r="C666" s="47"/>
      <c r="D666" s="47"/>
    </row>
    <row r="667" spans="2:4" s="35" customFormat="1" x14ac:dyDescent="0.2">
      <c r="B667" s="47"/>
      <c r="C667" s="47"/>
      <c r="D667" s="47"/>
    </row>
    <row r="668" spans="2:4" s="35" customFormat="1" x14ac:dyDescent="0.2">
      <c r="B668" s="47"/>
      <c r="C668" s="47"/>
      <c r="D668" s="47"/>
    </row>
    <row r="669" spans="2:4" s="35" customFormat="1" x14ac:dyDescent="0.2">
      <c r="B669" s="47"/>
      <c r="C669" s="47"/>
      <c r="D669" s="47"/>
    </row>
    <row r="670" spans="2:4" s="35" customFormat="1" x14ac:dyDescent="0.2">
      <c r="B670" s="47"/>
      <c r="C670" s="47"/>
      <c r="D670" s="47"/>
    </row>
    <row r="671" spans="2:4" s="35" customFormat="1" x14ac:dyDescent="0.2">
      <c r="B671" s="47"/>
      <c r="C671" s="47"/>
      <c r="D671" s="47"/>
    </row>
    <row r="672" spans="2:4" s="35" customFormat="1" x14ac:dyDescent="0.2">
      <c r="B672" s="47"/>
      <c r="C672" s="47"/>
      <c r="D672" s="47"/>
    </row>
    <row r="673" spans="2:4" s="35" customFormat="1" x14ac:dyDescent="0.2">
      <c r="B673" s="47"/>
      <c r="C673" s="47"/>
      <c r="D673" s="47"/>
    </row>
    <row r="674" spans="2:4" s="35" customFormat="1" x14ac:dyDescent="0.2">
      <c r="B674" s="47"/>
      <c r="C674" s="47"/>
      <c r="D674" s="47"/>
    </row>
    <row r="675" spans="2:4" s="35" customFormat="1" x14ac:dyDescent="0.2">
      <c r="B675" s="47"/>
      <c r="C675" s="47"/>
      <c r="D675" s="47"/>
    </row>
    <row r="676" spans="2:4" s="35" customFormat="1" x14ac:dyDescent="0.2">
      <c r="B676" s="47"/>
      <c r="C676" s="47"/>
      <c r="D676" s="47"/>
    </row>
    <row r="677" spans="2:4" s="35" customFormat="1" x14ac:dyDescent="0.2">
      <c r="B677" s="47"/>
      <c r="C677" s="47"/>
      <c r="D677" s="47"/>
    </row>
    <row r="678" spans="2:4" s="35" customFormat="1" x14ac:dyDescent="0.2">
      <c r="B678" s="47"/>
      <c r="C678" s="47"/>
      <c r="D678" s="47"/>
    </row>
    <row r="679" spans="2:4" s="35" customFormat="1" x14ac:dyDescent="0.2">
      <c r="B679" s="47"/>
      <c r="C679" s="47"/>
      <c r="D679" s="47"/>
    </row>
    <row r="680" spans="2:4" s="35" customFormat="1" x14ac:dyDescent="0.2">
      <c r="B680" s="47"/>
      <c r="C680" s="47"/>
      <c r="D680" s="47"/>
    </row>
    <row r="681" spans="2:4" s="35" customFormat="1" x14ac:dyDescent="0.2">
      <c r="B681" s="47"/>
      <c r="C681" s="47"/>
      <c r="D681" s="47"/>
    </row>
    <row r="682" spans="2:4" s="35" customFormat="1" x14ac:dyDescent="0.2">
      <c r="B682" s="47"/>
      <c r="C682" s="47"/>
      <c r="D682" s="47"/>
    </row>
    <row r="683" spans="2:4" s="35" customFormat="1" x14ac:dyDescent="0.2">
      <c r="B683" s="47"/>
      <c r="C683" s="47"/>
      <c r="D683" s="47"/>
    </row>
    <row r="684" spans="2:4" s="35" customFormat="1" x14ac:dyDescent="0.2">
      <c r="B684" s="47"/>
      <c r="C684" s="47"/>
      <c r="D684" s="47"/>
    </row>
    <row r="685" spans="2:4" s="35" customFormat="1" x14ac:dyDescent="0.2">
      <c r="B685" s="47"/>
      <c r="C685" s="47"/>
      <c r="D685" s="47"/>
    </row>
    <row r="686" spans="2:4" s="35" customFormat="1" x14ac:dyDescent="0.2">
      <c r="B686" s="47"/>
      <c r="C686" s="47"/>
      <c r="D686" s="47"/>
    </row>
    <row r="687" spans="2:4" s="35" customFormat="1" x14ac:dyDescent="0.2">
      <c r="B687" s="47"/>
      <c r="C687" s="47"/>
      <c r="D687" s="47"/>
    </row>
    <row r="688" spans="2:4" s="35" customFormat="1" x14ac:dyDescent="0.2">
      <c r="B688" s="47"/>
      <c r="C688" s="47"/>
      <c r="D688" s="47"/>
    </row>
    <row r="689" spans="2:4" s="35" customFormat="1" x14ac:dyDescent="0.2">
      <c r="B689" s="47"/>
      <c r="C689" s="47"/>
      <c r="D689" s="47"/>
    </row>
    <row r="690" spans="2:4" s="35" customFormat="1" x14ac:dyDescent="0.2">
      <c r="B690" s="47"/>
      <c r="C690" s="47"/>
      <c r="D690" s="47"/>
    </row>
    <row r="691" spans="2:4" s="35" customFormat="1" x14ac:dyDescent="0.2">
      <c r="B691" s="47"/>
      <c r="C691" s="47"/>
      <c r="D691" s="47"/>
    </row>
    <row r="692" spans="2:4" s="35" customFormat="1" x14ac:dyDescent="0.2">
      <c r="B692" s="47"/>
      <c r="C692" s="47"/>
      <c r="D692" s="47"/>
    </row>
    <row r="693" spans="2:4" s="35" customFormat="1" x14ac:dyDescent="0.2">
      <c r="B693" s="47"/>
      <c r="C693" s="47"/>
      <c r="D693" s="47"/>
    </row>
    <row r="694" spans="2:4" s="35" customFormat="1" x14ac:dyDescent="0.2">
      <c r="B694" s="47"/>
      <c r="C694" s="47"/>
      <c r="D694" s="47"/>
    </row>
    <row r="695" spans="2:4" s="35" customFormat="1" x14ac:dyDescent="0.2">
      <c r="B695" s="47"/>
      <c r="C695" s="47"/>
      <c r="D695" s="47"/>
    </row>
    <row r="696" spans="2:4" s="35" customFormat="1" x14ac:dyDescent="0.2">
      <c r="B696" s="47"/>
      <c r="C696" s="47"/>
      <c r="D696" s="47"/>
    </row>
    <row r="697" spans="2:4" s="35" customFormat="1" x14ac:dyDescent="0.2">
      <c r="B697" s="47"/>
      <c r="C697" s="47"/>
      <c r="D697" s="47"/>
    </row>
    <row r="698" spans="2:4" s="35" customFormat="1" x14ac:dyDescent="0.2">
      <c r="B698" s="47"/>
      <c r="C698" s="47"/>
      <c r="D698" s="47"/>
    </row>
    <row r="699" spans="2:4" s="35" customFormat="1" x14ac:dyDescent="0.2">
      <c r="B699" s="47"/>
      <c r="C699" s="47"/>
      <c r="D699" s="47"/>
    </row>
    <row r="700" spans="2:4" s="35" customFormat="1" x14ac:dyDescent="0.2">
      <c r="B700" s="47"/>
      <c r="C700" s="47"/>
      <c r="D700" s="47"/>
    </row>
    <row r="701" spans="2:4" s="35" customFormat="1" x14ac:dyDescent="0.2">
      <c r="B701" s="47"/>
      <c r="C701" s="47"/>
      <c r="D701" s="47"/>
    </row>
    <row r="702" spans="2:4" s="35" customFormat="1" x14ac:dyDescent="0.2">
      <c r="B702" s="47"/>
      <c r="C702" s="47"/>
      <c r="D702" s="47"/>
    </row>
    <row r="703" spans="2:4" s="35" customFormat="1" x14ac:dyDescent="0.2">
      <c r="B703" s="47"/>
      <c r="C703" s="47"/>
      <c r="D703" s="47"/>
    </row>
    <row r="704" spans="2:4" s="35" customFormat="1" x14ac:dyDescent="0.2">
      <c r="B704" s="47"/>
      <c r="C704" s="47"/>
      <c r="D704" s="47"/>
    </row>
    <row r="705" spans="2:4" s="35" customFormat="1" x14ac:dyDescent="0.2">
      <c r="B705" s="47"/>
      <c r="C705" s="47"/>
      <c r="D705" s="47"/>
    </row>
    <row r="706" spans="2:4" s="35" customFormat="1" x14ac:dyDescent="0.2">
      <c r="B706" s="47"/>
      <c r="C706" s="47"/>
      <c r="D706" s="47"/>
    </row>
    <row r="707" spans="2:4" s="35" customFormat="1" x14ac:dyDescent="0.2">
      <c r="B707" s="47"/>
      <c r="C707" s="47"/>
      <c r="D707" s="47"/>
    </row>
    <row r="708" spans="2:4" s="35" customFormat="1" x14ac:dyDescent="0.2">
      <c r="B708" s="47"/>
      <c r="C708" s="47"/>
      <c r="D708" s="47"/>
    </row>
    <row r="709" spans="2:4" s="35" customFormat="1" x14ac:dyDescent="0.2">
      <c r="B709" s="47"/>
      <c r="C709" s="47"/>
      <c r="D709" s="47"/>
    </row>
    <row r="710" spans="2:4" s="35" customFormat="1" x14ac:dyDescent="0.2">
      <c r="B710" s="47"/>
      <c r="C710" s="47"/>
      <c r="D710" s="47"/>
    </row>
    <row r="711" spans="2:4" s="35" customFormat="1" x14ac:dyDescent="0.2">
      <c r="B711" s="47"/>
      <c r="C711" s="47"/>
      <c r="D711" s="47"/>
    </row>
    <row r="712" spans="2:4" s="35" customFormat="1" x14ac:dyDescent="0.2">
      <c r="B712" s="47"/>
      <c r="C712" s="47"/>
      <c r="D712" s="47"/>
    </row>
    <row r="713" spans="2:4" s="35" customFormat="1" x14ac:dyDescent="0.2">
      <c r="B713" s="47"/>
      <c r="C713" s="47"/>
      <c r="D713" s="47"/>
    </row>
    <row r="714" spans="2:4" s="35" customFormat="1" x14ac:dyDescent="0.2">
      <c r="B714" s="47"/>
      <c r="C714" s="47"/>
      <c r="D714" s="47"/>
    </row>
    <row r="715" spans="2:4" s="35" customFormat="1" x14ac:dyDescent="0.2">
      <c r="B715" s="47"/>
      <c r="C715" s="47"/>
      <c r="D715" s="47"/>
    </row>
    <row r="716" spans="2:4" s="35" customFormat="1" x14ac:dyDescent="0.2">
      <c r="B716" s="47"/>
      <c r="C716" s="47"/>
      <c r="D716" s="47"/>
    </row>
    <row r="717" spans="2:4" s="35" customFormat="1" x14ac:dyDescent="0.2">
      <c r="B717" s="47"/>
      <c r="C717" s="47"/>
      <c r="D717" s="47"/>
    </row>
    <row r="718" spans="2:4" s="35" customFormat="1" x14ac:dyDescent="0.2">
      <c r="B718" s="47"/>
      <c r="C718" s="47"/>
      <c r="D718" s="47"/>
    </row>
    <row r="719" spans="2:4" s="35" customFormat="1" x14ac:dyDescent="0.2">
      <c r="B719" s="47"/>
      <c r="C719" s="47"/>
      <c r="D719" s="47"/>
    </row>
    <row r="720" spans="2:4" s="35" customFormat="1" x14ac:dyDescent="0.2">
      <c r="B720" s="47"/>
      <c r="C720" s="47"/>
      <c r="D720" s="47"/>
    </row>
    <row r="721" spans="2:4" s="35" customFormat="1" x14ac:dyDescent="0.2">
      <c r="B721" s="47"/>
      <c r="C721" s="47"/>
      <c r="D721" s="47"/>
    </row>
    <row r="722" spans="2:4" s="35" customFormat="1" x14ac:dyDescent="0.2">
      <c r="B722" s="47"/>
      <c r="C722" s="47"/>
      <c r="D722" s="47"/>
    </row>
    <row r="723" spans="2:4" s="35" customFormat="1" x14ac:dyDescent="0.2">
      <c r="B723" s="47"/>
      <c r="C723" s="47"/>
      <c r="D723" s="47"/>
    </row>
    <row r="724" spans="2:4" s="35" customFormat="1" x14ac:dyDescent="0.2">
      <c r="B724" s="47"/>
      <c r="C724" s="47"/>
      <c r="D724" s="47"/>
    </row>
    <row r="725" spans="2:4" s="35" customFormat="1" x14ac:dyDescent="0.2">
      <c r="B725" s="47"/>
      <c r="C725" s="47"/>
      <c r="D725" s="47"/>
    </row>
    <row r="726" spans="2:4" s="35" customFormat="1" x14ac:dyDescent="0.2">
      <c r="B726" s="47"/>
      <c r="C726" s="47"/>
      <c r="D726" s="47"/>
    </row>
    <row r="727" spans="2:4" s="35" customFormat="1" x14ac:dyDescent="0.2">
      <c r="B727" s="47"/>
      <c r="C727" s="47"/>
      <c r="D727" s="47"/>
    </row>
    <row r="728" spans="2:4" s="35" customFormat="1" x14ac:dyDescent="0.2">
      <c r="B728" s="47"/>
      <c r="C728" s="47"/>
      <c r="D728" s="47"/>
    </row>
    <row r="729" spans="2:4" s="35" customFormat="1" x14ac:dyDescent="0.2">
      <c r="B729" s="47"/>
      <c r="C729" s="47"/>
      <c r="D729" s="47"/>
    </row>
    <row r="730" spans="2:4" s="35" customFormat="1" x14ac:dyDescent="0.2">
      <c r="B730" s="47"/>
      <c r="C730" s="47"/>
      <c r="D730" s="47"/>
    </row>
    <row r="731" spans="2:4" s="35" customFormat="1" x14ac:dyDescent="0.2">
      <c r="B731" s="47"/>
      <c r="C731" s="47"/>
      <c r="D731" s="47"/>
    </row>
    <row r="732" spans="2:4" s="35" customFormat="1" x14ac:dyDescent="0.2">
      <c r="B732" s="47"/>
      <c r="C732" s="47"/>
      <c r="D732" s="47"/>
    </row>
    <row r="733" spans="2:4" s="35" customFormat="1" x14ac:dyDescent="0.2">
      <c r="B733" s="47"/>
      <c r="C733" s="47"/>
      <c r="D733" s="47"/>
    </row>
    <row r="734" spans="2:4" s="35" customFormat="1" x14ac:dyDescent="0.2">
      <c r="B734" s="47"/>
      <c r="C734" s="47"/>
      <c r="D734" s="47"/>
    </row>
    <row r="735" spans="2:4" s="35" customFormat="1" x14ac:dyDescent="0.2">
      <c r="B735" s="47"/>
      <c r="C735" s="47"/>
      <c r="D735" s="47"/>
    </row>
    <row r="736" spans="2:4" s="35" customFormat="1" x14ac:dyDescent="0.2">
      <c r="B736" s="47"/>
      <c r="C736" s="47"/>
      <c r="D736" s="47"/>
    </row>
    <row r="737" spans="2:4" s="35" customFormat="1" x14ac:dyDescent="0.2">
      <c r="B737" s="47"/>
      <c r="C737" s="47"/>
      <c r="D737" s="47"/>
    </row>
    <row r="738" spans="2:4" s="35" customFormat="1" x14ac:dyDescent="0.2">
      <c r="B738" s="47"/>
      <c r="C738" s="47"/>
      <c r="D738" s="47"/>
    </row>
    <row r="739" spans="2:4" s="35" customFormat="1" x14ac:dyDescent="0.2">
      <c r="B739" s="47"/>
      <c r="C739" s="47"/>
      <c r="D739" s="47"/>
    </row>
    <row r="740" spans="2:4" s="35" customFormat="1" x14ac:dyDescent="0.2">
      <c r="B740" s="47"/>
      <c r="C740" s="47"/>
      <c r="D740" s="47"/>
    </row>
    <row r="741" spans="2:4" s="35" customFormat="1" x14ac:dyDescent="0.2">
      <c r="B741" s="47"/>
      <c r="C741" s="47"/>
      <c r="D741" s="47"/>
    </row>
    <row r="742" spans="2:4" s="35" customFormat="1" x14ac:dyDescent="0.2">
      <c r="B742" s="47"/>
      <c r="C742" s="47"/>
      <c r="D742" s="47"/>
    </row>
    <row r="743" spans="2:4" s="35" customFormat="1" x14ac:dyDescent="0.2">
      <c r="B743" s="47"/>
      <c r="C743" s="47"/>
      <c r="D743" s="47"/>
    </row>
    <row r="744" spans="2:4" s="35" customFormat="1" x14ac:dyDescent="0.2">
      <c r="B744" s="47"/>
      <c r="C744" s="47"/>
      <c r="D744" s="47"/>
    </row>
    <row r="745" spans="2:4" s="35" customFormat="1" x14ac:dyDescent="0.2">
      <c r="B745" s="47"/>
      <c r="C745" s="47"/>
      <c r="D745" s="47"/>
    </row>
    <row r="746" spans="2:4" s="35" customFormat="1" x14ac:dyDescent="0.2">
      <c r="B746" s="47"/>
      <c r="C746" s="47"/>
      <c r="D746" s="47"/>
    </row>
    <row r="747" spans="2:4" s="35" customFormat="1" x14ac:dyDescent="0.2">
      <c r="B747" s="47"/>
      <c r="C747" s="47"/>
      <c r="D747" s="47"/>
    </row>
    <row r="748" spans="2:4" s="35" customFormat="1" x14ac:dyDescent="0.2">
      <c r="B748" s="47"/>
      <c r="C748" s="47"/>
      <c r="D748" s="47"/>
    </row>
    <row r="749" spans="2:4" s="35" customFormat="1" x14ac:dyDescent="0.2">
      <c r="B749" s="47"/>
      <c r="C749" s="47"/>
      <c r="D749" s="47"/>
    </row>
    <row r="750" spans="2:4" s="35" customFormat="1" x14ac:dyDescent="0.2">
      <c r="B750" s="47"/>
      <c r="C750" s="47"/>
      <c r="D750" s="47"/>
    </row>
    <row r="751" spans="2:4" s="35" customFormat="1" x14ac:dyDescent="0.2">
      <c r="B751" s="47"/>
      <c r="C751" s="47"/>
      <c r="D751" s="47"/>
    </row>
    <row r="752" spans="2:4" s="35" customFormat="1" x14ac:dyDescent="0.2">
      <c r="B752" s="47"/>
      <c r="C752" s="47"/>
      <c r="D752" s="47"/>
    </row>
    <row r="753" spans="2:4" s="35" customFormat="1" x14ac:dyDescent="0.2">
      <c r="B753" s="47"/>
      <c r="C753" s="47"/>
      <c r="D753" s="47"/>
    </row>
    <row r="754" spans="2:4" s="35" customFormat="1" x14ac:dyDescent="0.2">
      <c r="B754" s="47"/>
      <c r="C754" s="47"/>
      <c r="D754" s="47"/>
    </row>
    <row r="755" spans="2:4" s="35" customFormat="1" x14ac:dyDescent="0.2">
      <c r="B755" s="47"/>
      <c r="C755" s="47"/>
      <c r="D755" s="47"/>
    </row>
    <row r="756" spans="2:4" s="35" customFormat="1" x14ac:dyDescent="0.2">
      <c r="B756" s="47"/>
      <c r="C756" s="47"/>
      <c r="D756" s="47"/>
    </row>
    <row r="757" spans="2:4" s="35" customFormat="1" x14ac:dyDescent="0.2">
      <c r="B757" s="47"/>
      <c r="C757" s="47"/>
      <c r="D757" s="47"/>
    </row>
    <row r="758" spans="2:4" s="35" customFormat="1" x14ac:dyDescent="0.2">
      <c r="B758" s="47"/>
      <c r="C758" s="47"/>
      <c r="D758" s="47"/>
    </row>
    <row r="759" spans="2:4" s="35" customFormat="1" x14ac:dyDescent="0.2">
      <c r="B759" s="47"/>
      <c r="C759" s="47"/>
      <c r="D759" s="47"/>
    </row>
    <row r="760" spans="2:4" s="35" customFormat="1" x14ac:dyDescent="0.2">
      <c r="B760" s="47"/>
      <c r="C760" s="47"/>
      <c r="D760" s="47"/>
    </row>
    <row r="761" spans="2:4" s="35" customFormat="1" x14ac:dyDescent="0.2">
      <c r="B761" s="47"/>
      <c r="C761" s="47"/>
      <c r="D761" s="47"/>
    </row>
    <row r="762" spans="2:4" s="35" customFormat="1" x14ac:dyDescent="0.2">
      <c r="B762" s="47"/>
      <c r="C762" s="47"/>
      <c r="D762" s="47"/>
    </row>
    <row r="763" spans="2:4" s="35" customFormat="1" x14ac:dyDescent="0.2">
      <c r="B763" s="47"/>
      <c r="C763" s="47"/>
      <c r="D763" s="47"/>
    </row>
    <row r="764" spans="2:4" s="35" customFormat="1" x14ac:dyDescent="0.2">
      <c r="B764" s="47"/>
      <c r="C764" s="47"/>
      <c r="D764" s="47"/>
    </row>
    <row r="765" spans="2:4" s="35" customFormat="1" x14ac:dyDescent="0.2">
      <c r="B765" s="47"/>
      <c r="C765" s="47"/>
      <c r="D765" s="47"/>
    </row>
    <row r="766" spans="2:4" s="35" customFormat="1" x14ac:dyDescent="0.2">
      <c r="B766" s="47"/>
      <c r="C766" s="47"/>
      <c r="D766" s="47"/>
    </row>
    <row r="767" spans="2:4" s="35" customFormat="1" x14ac:dyDescent="0.2">
      <c r="B767" s="47"/>
      <c r="C767" s="47"/>
      <c r="D767" s="47"/>
    </row>
    <row r="768" spans="2:4" s="35" customFormat="1" x14ac:dyDescent="0.2">
      <c r="B768" s="47"/>
      <c r="C768" s="47"/>
      <c r="D768" s="47"/>
    </row>
    <row r="769" spans="2:4" s="35" customFormat="1" x14ac:dyDescent="0.2">
      <c r="B769" s="47"/>
      <c r="C769" s="47"/>
      <c r="D769" s="47"/>
    </row>
    <row r="770" spans="2:4" s="35" customFormat="1" x14ac:dyDescent="0.2">
      <c r="B770" s="47"/>
      <c r="C770" s="47"/>
      <c r="D770" s="47"/>
    </row>
    <row r="771" spans="2:4" s="35" customFormat="1" x14ac:dyDescent="0.2">
      <c r="B771" s="47"/>
      <c r="C771" s="47"/>
      <c r="D771" s="47"/>
    </row>
    <row r="772" spans="2:4" s="35" customFormat="1" x14ac:dyDescent="0.2">
      <c r="B772" s="47"/>
      <c r="C772" s="47"/>
      <c r="D772" s="47"/>
    </row>
    <row r="773" spans="2:4" s="35" customFormat="1" x14ac:dyDescent="0.2">
      <c r="B773" s="47"/>
      <c r="C773" s="47"/>
      <c r="D773" s="47"/>
    </row>
    <row r="774" spans="2:4" s="35" customFormat="1" x14ac:dyDescent="0.2">
      <c r="B774" s="47"/>
      <c r="C774" s="47"/>
      <c r="D774" s="47"/>
    </row>
    <row r="775" spans="2:4" s="35" customFormat="1" x14ac:dyDescent="0.2">
      <c r="B775" s="47"/>
      <c r="C775" s="47"/>
      <c r="D775" s="47"/>
    </row>
    <row r="776" spans="2:4" s="35" customFormat="1" x14ac:dyDescent="0.2">
      <c r="B776" s="47"/>
      <c r="C776" s="47"/>
      <c r="D776" s="47"/>
    </row>
    <row r="777" spans="2:4" s="35" customFormat="1" x14ac:dyDescent="0.2">
      <c r="B777" s="47"/>
      <c r="C777" s="47"/>
      <c r="D777" s="47"/>
    </row>
    <row r="778" spans="2:4" s="35" customFormat="1" x14ac:dyDescent="0.2">
      <c r="B778" s="47"/>
      <c r="C778" s="47"/>
      <c r="D778" s="47"/>
    </row>
    <row r="779" spans="2:4" s="35" customFormat="1" x14ac:dyDescent="0.2">
      <c r="B779" s="47"/>
      <c r="C779" s="47"/>
      <c r="D779" s="47"/>
    </row>
    <row r="780" spans="2:4" s="35" customFormat="1" x14ac:dyDescent="0.2">
      <c r="B780" s="47"/>
      <c r="C780" s="47"/>
      <c r="D780" s="47"/>
    </row>
    <row r="781" spans="2:4" s="35" customFormat="1" x14ac:dyDescent="0.2">
      <c r="B781" s="47"/>
      <c r="C781" s="47"/>
      <c r="D781" s="47"/>
    </row>
    <row r="782" spans="2:4" s="35" customFormat="1" x14ac:dyDescent="0.2">
      <c r="B782" s="47"/>
      <c r="C782" s="47"/>
      <c r="D782" s="47"/>
    </row>
    <row r="783" spans="2:4" s="35" customFormat="1" x14ac:dyDescent="0.2">
      <c r="B783" s="47"/>
      <c r="C783" s="47"/>
      <c r="D783" s="47"/>
    </row>
    <row r="784" spans="2:4" s="35" customFormat="1" x14ac:dyDescent="0.2">
      <c r="B784" s="47"/>
      <c r="C784" s="47"/>
      <c r="D784" s="47"/>
    </row>
    <row r="785" spans="2:4" s="35" customFormat="1" x14ac:dyDescent="0.2">
      <c r="B785" s="47"/>
      <c r="C785" s="47"/>
      <c r="D785" s="47"/>
    </row>
    <row r="786" spans="2:4" s="35" customFormat="1" x14ac:dyDescent="0.2">
      <c r="B786" s="47"/>
      <c r="C786" s="47"/>
      <c r="D786" s="47"/>
    </row>
    <row r="787" spans="2:4" s="35" customFormat="1" x14ac:dyDescent="0.2">
      <c r="B787" s="47"/>
      <c r="C787" s="47"/>
      <c r="D787" s="47"/>
    </row>
    <row r="788" spans="2:4" s="35" customFormat="1" x14ac:dyDescent="0.2">
      <c r="B788" s="47"/>
      <c r="C788" s="47"/>
      <c r="D788" s="47"/>
    </row>
    <row r="789" spans="2:4" s="35" customFormat="1" x14ac:dyDescent="0.2">
      <c r="B789" s="47"/>
      <c r="C789" s="47"/>
      <c r="D789" s="47"/>
    </row>
    <row r="790" spans="2:4" s="35" customFormat="1" x14ac:dyDescent="0.2">
      <c r="B790" s="47"/>
      <c r="C790" s="47"/>
      <c r="D790" s="47"/>
    </row>
    <row r="791" spans="2:4" s="35" customFormat="1" x14ac:dyDescent="0.2">
      <c r="B791" s="47"/>
      <c r="C791" s="47"/>
      <c r="D791" s="47"/>
    </row>
    <row r="792" spans="2:4" s="35" customFormat="1" x14ac:dyDescent="0.2">
      <c r="B792" s="47"/>
      <c r="C792" s="47"/>
      <c r="D792" s="47"/>
    </row>
    <row r="793" spans="2:4" s="35" customFormat="1" x14ac:dyDescent="0.2">
      <c r="B793" s="47"/>
      <c r="C793" s="47"/>
      <c r="D793" s="47"/>
    </row>
    <row r="794" spans="2:4" s="35" customFormat="1" x14ac:dyDescent="0.2">
      <c r="B794" s="47"/>
      <c r="C794" s="47"/>
      <c r="D794" s="47"/>
    </row>
    <row r="795" spans="2:4" s="35" customFormat="1" x14ac:dyDescent="0.2">
      <c r="B795" s="47"/>
      <c r="C795" s="47"/>
      <c r="D795" s="47"/>
    </row>
    <row r="796" spans="2:4" s="35" customFormat="1" x14ac:dyDescent="0.2">
      <c r="B796" s="47"/>
      <c r="C796" s="47"/>
      <c r="D796" s="47"/>
    </row>
    <row r="797" spans="2:4" s="35" customFormat="1" x14ac:dyDescent="0.2">
      <c r="B797" s="47"/>
      <c r="C797" s="47"/>
      <c r="D797" s="47"/>
    </row>
    <row r="798" spans="2:4" s="35" customFormat="1" x14ac:dyDescent="0.2">
      <c r="B798" s="47"/>
      <c r="C798" s="47"/>
      <c r="D798" s="47"/>
    </row>
    <row r="799" spans="2:4" s="35" customFormat="1" x14ac:dyDescent="0.2">
      <c r="B799" s="47"/>
      <c r="C799" s="47"/>
      <c r="D799" s="47"/>
    </row>
    <row r="800" spans="2:4" s="35" customFormat="1" x14ac:dyDescent="0.2">
      <c r="B800" s="47"/>
      <c r="C800" s="47"/>
      <c r="D800" s="47"/>
    </row>
    <row r="801" spans="2:4" s="35" customFormat="1" x14ac:dyDescent="0.2">
      <c r="B801" s="47"/>
      <c r="C801" s="47"/>
      <c r="D801" s="47"/>
    </row>
    <row r="802" spans="2:4" s="35" customFormat="1" x14ac:dyDescent="0.2">
      <c r="B802" s="47"/>
      <c r="C802" s="47"/>
      <c r="D802" s="47"/>
    </row>
    <row r="803" spans="2:4" s="35" customFormat="1" x14ac:dyDescent="0.2">
      <c r="B803" s="47"/>
      <c r="C803" s="47"/>
      <c r="D803" s="47"/>
    </row>
    <row r="804" spans="2:4" s="35" customFormat="1" x14ac:dyDescent="0.2">
      <c r="B804" s="47"/>
      <c r="C804" s="47"/>
      <c r="D804" s="47"/>
    </row>
    <row r="805" spans="2:4" s="35" customFormat="1" x14ac:dyDescent="0.2">
      <c r="B805" s="47"/>
      <c r="C805" s="47"/>
      <c r="D805" s="47"/>
    </row>
    <row r="806" spans="2:4" s="35" customFormat="1" x14ac:dyDescent="0.2">
      <c r="B806" s="47"/>
      <c r="C806" s="47"/>
      <c r="D806" s="47"/>
    </row>
    <row r="807" spans="2:4" s="35" customFormat="1" x14ac:dyDescent="0.2">
      <c r="B807" s="47"/>
      <c r="C807" s="47"/>
      <c r="D807" s="47"/>
    </row>
    <row r="808" spans="2:4" s="35" customFormat="1" x14ac:dyDescent="0.2">
      <c r="B808" s="47"/>
      <c r="C808" s="47"/>
      <c r="D808" s="47"/>
    </row>
    <row r="809" spans="2:4" s="35" customFormat="1" x14ac:dyDescent="0.2">
      <c r="B809" s="47"/>
      <c r="C809" s="47"/>
      <c r="D809" s="47"/>
    </row>
    <row r="810" spans="2:4" s="35" customFormat="1" x14ac:dyDescent="0.2">
      <c r="B810" s="47"/>
      <c r="C810" s="47"/>
      <c r="D810" s="47"/>
    </row>
    <row r="811" spans="2:4" s="35" customFormat="1" x14ac:dyDescent="0.2">
      <c r="B811" s="47"/>
      <c r="C811" s="47"/>
      <c r="D811" s="47"/>
    </row>
    <row r="812" spans="2:4" s="35" customFormat="1" x14ac:dyDescent="0.2">
      <c r="B812" s="47"/>
      <c r="C812" s="47"/>
      <c r="D812" s="47"/>
    </row>
    <row r="813" spans="2:4" s="35" customFormat="1" x14ac:dyDescent="0.2">
      <c r="B813" s="47"/>
      <c r="C813" s="47"/>
      <c r="D813" s="47"/>
    </row>
    <row r="814" spans="2:4" s="35" customFormat="1" x14ac:dyDescent="0.2">
      <c r="B814" s="47"/>
      <c r="C814" s="47"/>
      <c r="D814" s="47"/>
    </row>
    <row r="815" spans="2:4" s="35" customFormat="1" x14ac:dyDescent="0.2">
      <c r="B815" s="47"/>
      <c r="C815" s="47"/>
      <c r="D815" s="47"/>
    </row>
    <row r="816" spans="2:4" s="35" customFormat="1" x14ac:dyDescent="0.2">
      <c r="B816" s="47"/>
      <c r="C816" s="47"/>
      <c r="D816" s="47"/>
    </row>
    <row r="817" spans="2:4" s="35" customFormat="1" x14ac:dyDescent="0.2">
      <c r="B817" s="47"/>
      <c r="C817" s="47"/>
      <c r="D817" s="47"/>
    </row>
    <row r="818" spans="2:4" s="35" customFormat="1" x14ac:dyDescent="0.2">
      <c r="B818" s="47"/>
      <c r="C818" s="47"/>
      <c r="D818" s="47"/>
    </row>
    <row r="819" spans="2:4" s="35" customFormat="1" x14ac:dyDescent="0.2">
      <c r="B819" s="47"/>
      <c r="C819" s="47"/>
      <c r="D819" s="47"/>
    </row>
    <row r="820" spans="2:4" s="35" customFormat="1" x14ac:dyDescent="0.2">
      <c r="B820" s="47"/>
      <c r="C820" s="47"/>
      <c r="D820" s="47"/>
    </row>
    <row r="821" spans="2:4" s="35" customFormat="1" x14ac:dyDescent="0.2">
      <c r="B821" s="47"/>
      <c r="C821" s="47"/>
      <c r="D821" s="47"/>
    </row>
    <row r="822" spans="2:4" s="35" customFormat="1" x14ac:dyDescent="0.2">
      <c r="B822" s="47"/>
      <c r="C822" s="47"/>
      <c r="D822" s="47"/>
    </row>
    <row r="823" spans="2:4" s="35" customFormat="1" x14ac:dyDescent="0.2">
      <c r="B823" s="47"/>
      <c r="C823" s="47"/>
      <c r="D823" s="47"/>
    </row>
    <row r="824" spans="2:4" s="35" customFormat="1" x14ac:dyDescent="0.2">
      <c r="B824" s="47"/>
      <c r="C824" s="47"/>
      <c r="D824" s="47"/>
    </row>
    <row r="825" spans="2:4" s="35" customFormat="1" x14ac:dyDescent="0.2">
      <c r="B825" s="47"/>
      <c r="C825" s="47"/>
      <c r="D825" s="47"/>
    </row>
    <row r="826" spans="2:4" s="35" customFormat="1" x14ac:dyDescent="0.2">
      <c r="B826" s="47"/>
      <c r="C826" s="47"/>
      <c r="D826" s="47"/>
    </row>
    <row r="827" spans="2:4" s="35" customFormat="1" x14ac:dyDescent="0.2">
      <c r="B827" s="47"/>
      <c r="C827" s="47"/>
      <c r="D827" s="47"/>
    </row>
    <row r="828" spans="2:4" s="35" customFormat="1" x14ac:dyDescent="0.2">
      <c r="B828" s="47"/>
      <c r="C828" s="47"/>
      <c r="D828" s="47"/>
    </row>
    <row r="829" spans="2:4" s="35" customFormat="1" x14ac:dyDescent="0.2">
      <c r="B829" s="47"/>
      <c r="C829" s="47"/>
      <c r="D829" s="47"/>
    </row>
    <row r="830" spans="2:4" s="35" customFormat="1" x14ac:dyDescent="0.2">
      <c r="B830" s="47"/>
      <c r="C830" s="47"/>
      <c r="D830" s="47"/>
    </row>
    <row r="831" spans="2:4" s="35" customFormat="1" x14ac:dyDescent="0.2">
      <c r="B831" s="47"/>
      <c r="C831" s="47"/>
      <c r="D831" s="47"/>
    </row>
    <row r="832" spans="2:4" s="35" customFormat="1" x14ac:dyDescent="0.2">
      <c r="B832" s="47"/>
      <c r="C832" s="47"/>
      <c r="D832" s="47"/>
    </row>
    <row r="833" spans="2:4" s="35" customFormat="1" x14ac:dyDescent="0.2">
      <c r="B833" s="47"/>
      <c r="C833" s="47"/>
      <c r="D833" s="47"/>
    </row>
    <row r="834" spans="2:4" s="35" customFormat="1" x14ac:dyDescent="0.2">
      <c r="B834" s="47"/>
      <c r="C834" s="47"/>
      <c r="D834" s="47"/>
    </row>
    <row r="835" spans="2:4" s="35" customFormat="1" x14ac:dyDescent="0.2">
      <c r="B835" s="47"/>
      <c r="C835" s="47"/>
      <c r="D835" s="47"/>
    </row>
    <row r="836" spans="2:4" s="35" customFormat="1" x14ac:dyDescent="0.2">
      <c r="B836" s="47"/>
      <c r="C836" s="47"/>
      <c r="D836" s="47"/>
    </row>
    <row r="837" spans="2:4" s="35" customFormat="1" x14ac:dyDescent="0.2">
      <c r="B837" s="47"/>
      <c r="C837" s="47"/>
      <c r="D837" s="47"/>
    </row>
    <row r="838" spans="2:4" s="35" customFormat="1" x14ac:dyDescent="0.2">
      <c r="B838" s="47"/>
      <c r="C838" s="47"/>
      <c r="D838" s="47"/>
    </row>
    <row r="839" spans="2:4" s="35" customFormat="1" x14ac:dyDescent="0.2">
      <c r="B839" s="47"/>
      <c r="C839" s="47"/>
      <c r="D839" s="47"/>
    </row>
    <row r="840" spans="2:4" s="35" customFormat="1" x14ac:dyDescent="0.2">
      <c r="B840" s="47"/>
      <c r="C840" s="47"/>
      <c r="D840" s="47"/>
    </row>
    <row r="841" spans="2:4" s="35" customFormat="1" x14ac:dyDescent="0.2">
      <c r="B841" s="47"/>
      <c r="C841" s="47"/>
      <c r="D841" s="47"/>
    </row>
    <row r="842" spans="2:4" s="35" customFormat="1" x14ac:dyDescent="0.2">
      <c r="B842" s="47"/>
      <c r="C842" s="47"/>
      <c r="D842" s="47"/>
    </row>
    <row r="843" spans="2:4" s="35" customFormat="1" x14ac:dyDescent="0.2">
      <c r="B843" s="47"/>
      <c r="C843" s="47"/>
      <c r="D843" s="47"/>
    </row>
    <row r="844" spans="2:4" s="35" customFormat="1" x14ac:dyDescent="0.2">
      <c r="B844" s="47"/>
      <c r="C844" s="47"/>
      <c r="D844" s="47"/>
    </row>
    <row r="845" spans="2:4" s="35" customFormat="1" x14ac:dyDescent="0.2">
      <c r="B845" s="47"/>
      <c r="C845" s="47"/>
      <c r="D845" s="47"/>
    </row>
    <row r="846" spans="2:4" s="35" customFormat="1" x14ac:dyDescent="0.2">
      <c r="B846" s="47"/>
      <c r="C846" s="47"/>
      <c r="D846" s="47"/>
    </row>
    <row r="847" spans="2:4" s="35" customFormat="1" x14ac:dyDescent="0.2">
      <c r="B847" s="47"/>
      <c r="C847" s="47"/>
      <c r="D847" s="47"/>
    </row>
    <row r="848" spans="2:4" s="35" customFormat="1" x14ac:dyDescent="0.2">
      <c r="B848" s="47"/>
      <c r="C848" s="47"/>
      <c r="D848" s="47"/>
    </row>
    <row r="849" spans="2:4" s="35" customFormat="1" x14ac:dyDescent="0.2">
      <c r="B849" s="47"/>
      <c r="C849" s="47"/>
      <c r="D849" s="47"/>
    </row>
    <row r="850" spans="2:4" s="35" customFormat="1" x14ac:dyDescent="0.2">
      <c r="B850" s="47"/>
      <c r="C850" s="47"/>
      <c r="D850" s="47"/>
    </row>
    <row r="851" spans="2:4" s="35" customFormat="1" x14ac:dyDescent="0.2">
      <c r="B851" s="47"/>
      <c r="C851" s="47"/>
      <c r="D851" s="47"/>
    </row>
    <row r="852" spans="2:4" s="35" customFormat="1" x14ac:dyDescent="0.2">
      <c r="B852" s="47"/>
      <c r="C852" s="47"/>
      <c r="D852" s="47"/>
    </row>
    <row r="853" spans="2:4" s="35" customFormat="1" x14ac:dyDescent="0.2">
      <c r="B853" s="47"/>
      <c r="C853" s="47"/>
      <c r="D853" s="47"/>
    </row>
    <row r="854" spans="2:4" s="35" customFormat="1" x14ac:dyDescent="0.2">
      <c r="B854" s="47"/>
      <c r="C854" s="47"/>
      <c r="D854" s="47"/>
    </row>
    <row r="855" spans="2:4" s="35" customFormat="1" x14ac:dyDescent="0.2">
      <c r="B855" s="47"/>
      <c r="C855" s="47"/>
      <c r="D855" s="47"/>
    </row>
    <row r="856" spans="2:4" s="35" customFormat="1" x14ac:dyDescent="0.2">
      <c r="B856" s="47"/>
      <c r="C856" s="47"/>
      <c r="D856" s="47"/>
    </row>
    <row r="857" spans="2:4" s="35" customFormat="1" x14ac:dyDescent="0.2">
      <c r="B857" s="47"/>
      <c r="C857" s="47"/>
      <c r="D857" s="47"/>
    </row>
    <row r="858" spans="2:4" s="35" customFormat="1" x14ac:dyDescent="0.2">
      <c r="B858" s="47"/>
      <c r="C858" s="47"/>
      <c r="D858" s="47"/>
    </row>
    <row r="859" spans="2:4" s="35" customFormat="1" x14ac:dyDescent="0.2">
      <c r="B859" s="47"/>
      <c r="C859" s="47"/>
      <c r="D859" s="47"/>
    </row>
    <row r="860" spans="2:4" s="35" customFormat="1" x14ac:dyDescent="0.2">
      <c r="B860" s="47"/>
      <c r="C860" s="47"/>
      <c r="D860" s="47"/>
    </row>
    <row r="861" spans="2:4" s="35" customFormat="1" x14ac:dyDescent="0.2">
      <c r="B861" s="47"/>
      <c r="C861" s="47"/>
      <c r="D861" s="47"/>
    </row>
    <row r="862" spans="2:4" s="35" customFormat="1" x14ac:dyDescent="0.2">
      <c r="B862" s="47"/>
      <c r="C862" s="47"/>
      <c r="D862" s="47"/>
    </row>
    <row r="863" spans="2:4" s="35" customFormat="1" x14ac:dyDescent="0.2">
      <c r="B863" s="47"/>
      <c r="C863" s="47"/>
      <c r="D863" s="47"/>
    </row>
    <row r="864" spans="2:4" s="35" customFormat="1" x14ac:dyDescent="0.2">
      <c r="B864" s="47"/>
      <c r="C864" s="47"/>
      <c r="D864" s="47"/>
    </row>
    <row r="865" spans="2:4" s="35" customFormat="1" x14ac:dyDescent="0.2">
      <c r="B865" s="47"/>
      <c r="C865" s="47"/>
      <c r="D865" s="47"/>
    </row>
    <row r="866" spans="2:4" s="35" customFormat="1" x14ac:dyDescent="0.2">
      <c r="B866" s="47"/>
      <c r="C866" s="47"/>
      <c r="D866" s="47"/>
    </row>
    <row r="867" spans="2:4" s="35" customFormat="1" x14ac:dyDescent="0.2">
      <c r="B867" s="47"/>
      <c r="C867" s="47"/>
      <c r="D867" s="47"/>
    </row>
    <row r="868" spans="2:4" s="35" customFormat="1" x14ac:dyDescent="0.2">
      <c r="B868" s="47"/>
      <c r="C868" s="47"/>
      <c r="D868" s="47"/>
    </row>
    <row r="869" spans="2:4" s="35" customFormat="1" x14ac:dyDescent="0.2">
      <c r="B869" s="47"/>
      <c r="C869" s="47"/>
      <c r="D869" s="47"/>
    </row>
    <row r="870" spans="2:4" s="35" customFormat="1" x14ac:dyDescent="0.2">
      <c r="B870" s="47"/>
      <c r="C870" s="47"/>
      <c r="D870" s="47"/>
    </row>
    <row r="871" spans="2:4" s="35" customFormat="1" x14ac:dyDescent="0.2">
      <c r="B871" s="47"/>
      <c r="C871" s="47"/>
      <c r="D871" s="47"/>
    </row>
    <row r="872" spans="2:4" s="35" customFormat="1" x14ac:dyDescent="0.2">
      <c r="B872" s="47"/>
      <c r="C872" s="47"/>
      <c r="D872" s="47"/>
    </row>
    <row r="873" spans="2:4" s="35" customFormat="1" x14ac:dyDescent="0.2">
      <c r="B873" s="47"/>
      <c r="C873" s="47"/>
      <c r="D873" s="47"/>
    </row>
    <row r="874" spans="2:4" s="35" customFormat="1" x14ac:dyDescent="0.2">
      <c r="B874" s="47"/>
      <c r="C874" s="47"/>
      <c r="D874" s="47"/>
    </row>
    <row r="875" spans="2:4" s="35" customFormat="1" x14ac:dyDescent="0.2">
      <c r="B875" s="47"/>
      <c r="C875" s="47"/>
      <c r="D875" s="47"/>
    </row>
    <row r="876" spans="2:4" s="35" customFormat="1" x14ac:dyDescent="0.2">
      <c r="B876" s="47"/>
      <c r="C876" s="47"/>
      <c r="D876" s="47"/>
    </row>
    <row r="877" spans="2:4" s="35" customFormat="1" x14ac:dyDescent="0.2">
      <c r="B877" s="47"/>
      <c r="C877" s="47"/>
      <c r="D877" s="47"/>
    </row>
    <row r="878" spans="2:4" s="35" customFormat="1" x14ac:dyDescent="0.2">
      <c r="B878" s="47"/>
      <c r="C878" s="47"/>
      <c r="D878" s="47"/>
    </row>
    <row r="879" spans="2:4" s="35" customFormat="1" x14ac:dyDescent="0.2">
      <c r="B879" s="47"/>
      <c r="C879" s="47"/>
      <c r="D879" s="47"/>
    </row>
    <row r="880" spans="2:4" s="35" customFormat="1" x14ac:dyDescent="0.2">
      <c r="B880" s="47"/>
      <c r="C880" s="47"/>
      <c r="D880" s="47"/>
    </row>
    <row r="881" spans="2:4" s="35" customFormat="1" x14ac:dyDescent="0.2">
      <c r="B881" s="47"/>
      <c r="C881" s="47"/>
      <c r="D881" s="47"/>
    </row>
    <row r="882" spans="2:4" s="35" customFormat="1" x14ac:dyDescent="0.2">
      <c r="B882" s="47"/>
      <c r="C882" s="47"/>
      <c r="D882" s="47"/>
    </row>
    <row r="883" spans="2:4" s="35" customFormat="1" x14ac:dyDescent="0.2">
      <c r="B883" s="47"/>
      <c r="C883" s="47"/>
      <c r="D883" s="47"/>
    </row>
    <row r="884" spans="2:4" s="35" customFormat="1" x14ac:dyDescent="0.2">
      <c r="B884" s="47"/>
      <c r="C884" s="47"/>
      <c r="D884" s="47"/>
    </row>
    <row r="885" spans="2:4" s="35" customFormat="1" x14ac:dyDescent="0.2">
      <c r="B885" s="47"/>
      <c r="C885" s="47"/>
      <c r="D885" s="47"/>
    </row>
    <row r="886" spans="2:4" s="35" customFormat="1" x14ac:dyDescent="0.2">
      <c r="B886" s="47"/>
      <c r="C886" s="47"/>
      <c r="D886" s="47"/>
    </row>
    <row r="887" spans="2:4" s="35" customFormat="1" x14ac:dyDescent="0.2">
      <c r="B887" s="47"/>
      <c r="C887" s="47"/>
      <c r="D887" s="47"/>
    </row>
    <row r="888" spans="2:4" s="35" customFormat="1" x14ac:dyDescent="0.2">
      <c r="B888" s="47"/>
      <c r="C888" s="47"/>
      <c r="D888" s="47"/>
    </row>
    <row r="889" spans="2:4" s="35" customFormat="1" x14ac:dyDescent="0.2">
      <c r="B889" s="47"/>
      <c r="C889" s="47"/>
      <c r="D889" s="47"/>
    </row>
    <row r="890" spans="2:4" s="35" customFormat="1" x14ac:dyDescent="0.2">
      <c r="B890" s="47"/>
      <c r="C890" s="47"/>
      <c r="D890" s="47"/>
    </row>
    <row r="891" spans="2:4" s="35" customFormat="1" x14ac:dyDescent="0.2">
      <c r="B891" s="47"/>
      <c r="C891" s="47"/>
      <c r="D891" s="47"/>
    </row>
    <row r="892" spans="2:4" s="35" customFormat="1" x14ac:dyDescent="0.2">
      <c r="B892" s="47"/>
      <c r="C892" s="47"/>
      <c r="D892" s="47"/>
    </row>
    <row r="893" spans="2:4" s="35" customFormat="1" x14ac:dyDescent="0.2">
      <c r="B893" s="47"/>
      <c r="C893" s="47"/>
      <c r="D893" s="47"/>
    </row>
    <row r="894" spans="2:4" s="35" customFormat="1" x14ac:dyDescent="0.2">
      <c r="B894" s="47"/>
      <c r="C894" s="47"/>
      <c r="D894" s="47"/>
    </row>
    <row r="895" spans="2:4" s="35" customFormat="1" x14ac:dyDescent="0.2">
      <c r="B895" s="47"/>
      <c r="C895" s="47"/>
      <c r="D895" s="47"/>
    </row>
    <row r="896" spans="2:4" s="35" customFormat="1" x14ac:dyDescent="0.2">
      <c r="B896" s="47"/>
      <c r="C896" s="47"/>
      <c r="D896" s="47"/>
    </row>
    <row r="897" spans="2:4" s="35" customFormat="1" x14ac:dyDescent="0.2">
      <c r="B897" s="47"/>
      <c r="C897" s="47"/>
      <c r="D897" s="47"/>
    </row>
    <row r="898" spans="2:4" s="35" customFormat="1" x14ac:dyDescent="0.2">
      <c r="B898" s="47"/>
      <c r="C898" s="47"/>
      <c r="D898" s="47"/>
    </row>
    <row r="899" spans="2:4" s="35" customFormat="1" x14ac:dyDescent="0.2">
      <c r="B899" s="47"/>
      <c r="C899" s="47"/>
      <c r="D899" s="47"/>
    </row>
    <row r="900" spans="2:4" s="35" customFormat="1" x14ac:dyDescent="0.2">
      <c r="B900" s="47"/>
      <c r="C900" s="47"/>
      <c r="D900" s="47"/>
    </row>
    <row r="901" spans="2:4" s="35" customFormat="1" x14ac:dyDescent="0.2">
      <c r="B901" s="47"/>
      <c r="C901" s="47"/>
      <c r="D901" s="47"/>
    </row>
    <row r="902" spans="2:4" s="35" customFormat="1" x14ac:dyDescent="0.2">
      <c r="B902" s="47"/>
      <c r="C902" s="47"/>
      <c r="D902" s="47"/>
    </row>
    <row r="903" spans="2:4" s="35" customFormat="1" x14ac:dyDescent="0.2">
      <c r="B903" s="47"/>
      <c r="C903" s="47"/>
      <c r="D903" s="47"/>
    </row>
    <row r="904" spans="2:4" s="35" customFormat="1" x14ac:dyDescent="0.2">
      <c r="B904" s="47"/>
      <c r="C904" s="47"/>
      <c r="D904" s="47"/>
    </row>
    <row r="905" spans="2:4" s="35" customFormat="1" x14ac:dyDescent="0.2">
      <c r="B905" s="47"/>
      <c r="C905" s="47"/>
      <c r="D905" s="47"/>
    </row>
    <row r="906" spans="2:4" s="35" customFormat="1" x14ac:dyDescent="0.2">
      <c r="B906" s="47"/>
      <c r="C906" s="47"/>
      <c r="D906" s="47"/>
    </row>
    <row r="907" spans="2:4" s="35" customFormat="1" x14ac:dyDescent="0.2">
      <c r="B907" s="47"/>
      <c r="C907" s="47"/>
      <c r="D907" s="47"/>
    </row>
    <row r="908" spans="2:4" s="35" customFormat="1" x14ac:dyDescent="0.2">
      <c r="B908" s="47"/>
      <c r="C908" s="47"/>
      <c r="D908" s="47"/>
    </row>
    <row r="909" spans="2:4" s="35" customFormat="1" x14ac:dyDescent="0.2">
      <c r="B909" s="47"/>
      <c r="C909" s="47"/>
      <c r="D909" s="47"/>
    </row>
    <row r="910" spans="2:4" s="35" customFormat="1" x14ac:dyDescent="0.2">
      <c r="B910" s="47"/>
      <c r="C910" s="47"/>
      <c r="D910" s="47"/>
    </row>
    <row r="911" spans="2:4" s="35" customFormat="1" x14ac:dyDescent="0.2">
      <c r="B911" s="47"/>
      <c r="C911" s="47"/>
      <c r="D911" s="47"/>
    </row>
    <row r="912" spans="2:4" s="35" customFormat="1" x14ac:dyDescent="0.2">
      <c r="B912" s="47"/>
      <c r="C912" s="47"/>
      <c r="D912" s="47"/>
    </row>
    <row r="913" spans="2:4" s="35" customFormat="1" x14ac:dyDescent="0.2">
      <c r="B913" s="47"/>
      <c r="C913" s="47"/>
      <c r="D913" s="47"/>
    </row>
    <row r="914" spans="2:4" s="35" customFormat="1" x14ac:dyDescent="0.2">
      <c r="B914" s="47"/>
      <c r="C914" s="47"/>
      <c r="D914" s="47"/>
    </row>
    <row r="915" spans="2:4" s="35" customFormat="1" x14ac:dyDescent="0.2">
      <c r="B915" s="47"/>
      <c r="C915" s="47"/>
      <c r="D915" s="47"/>
    </row>
    <row r="916" spans="2:4" s="35" customFormat="1" x14ac:dyDescent="0.2">
      <c r="B916" s="47"/>
      <c r="C916" s="47"/>
      <c r="D916" s="47"/>
    </row>
    <row r="917" spans="2:4" s="35" customFormat="1" x14ac:dyDescent="0.2">
      <c r="B917" s="47"/>
      <c r="C917" s="47"/>
      <c r="D917" s="47"/>
    </row>
    <row r="918" spans="2:4" s="35" customFormat="1" x14ac:dyDescent="0.2">
      <c r="B918" s="47"/>
      <c r="C918" s="47"/>
      <c r="D918" s="47"/>
    </row>
    <row r="919" spans="2:4" s="35" customFormat="1" x14ac:dyDescent="0.2">
      <c r="B919" s="47"/>
      <c r="C919" s="47"/>
      <c r="D919" s="47"/>
    </row>
    <row r="920" spans="2:4" s="35" customFormat="1" x14ac:dyDescent="0.2">
      <c r="B920" s="47"/>
      <c r="C920" s="47"/>
      <c r="D920" s="47"/>
    </row>
    <row r="921" spans="2:4" s="35" customFormat="1" x14ac:dyDescent="0.2">
      <c r="B921" s="47"/>
      <c r="C921" s="47"/>
      <c r="D921" s="47"/>
    </row>
    <row r="922" spans="2:4" s="35" customFormat="1" x14ac:dyDescent="0.2">
      <c r="B922" s="47"/>
      <c r="C922" s="47"/>
      <c r="D922" s="47"/>
    </row>
    <row r="923" spans="2:4" s="35" customFormat="1" x14ac:dyDescent="0.2">
      <c r="B923" s="47"/>
      <c r="C923" s="47"/>
      <c r="D923" s="47"/>
    </row>
    <row r="924" spans="2:4" s="35" customFormat="1" x14ac:dyDescent="0.2">
      <c r="B924" s="47"/>
      <c r="C924" s="47"/>
      <c r="D924" s="47"/>
    </row>
    <row r="925" spans="2:4" s="35" customFormat="1" x14ac:dyDescent="0.2">
      <c r="B925" s="47"/>
      <c r="C925" s="47"/>
      <c r="D925" s="47"/>
    </row>
    <row r="926" spans="2:4" s="35" customFormat="1" x14ac:dyDescent="0.2">
      <c r="B926" s="47"/>
      <c r="C926" s="47"/>
      <c r="D926" s="47"/>
    </row>
    <row r="927" spans="2:4" s="35" customFormat="1" x14ac:dyDescent="0.2">
      <c r="B927" s="47"/>
      <c r="C927" s="47"/>
      <c r="D927" s="47"/>
    </row>
    <row r="928" spans="2:4" s="35" customFormat="1" x14ac:dyDescent="0.2">
      <c r="B928" s="47"/>
      <c r="C928" s="47"/>
      <c r="D928" s="47"/>
    </row>
    <row r="929" spans="2:4" s="35" customFormat="1" x14ac:dyDescent="0.2">
      <c r="B929" s="47"/>
      <c r="C929" s="47"/>
      <c r="D929" s="47"/>
    </row>
    <row r="930" spans="2:4" s="35" customFormat="1" x14ac:dyDescent="0.2">
      <c r="B930" s="47"/>
      <c r="C930" s="47"/>
      <c r="D930" s="47"/>
    </row>
    <row r="931" spans="2:4" s="35" customFormat="1" x14ac:dyDescent="0.2">
      <c r="B931" s="47"/>
      <c r="C931" s="47"/>
      <c r="D931" s="47"/>
    </row>
    <row r="932" spans="2:4" s="35" customFormat="1" x14ac:dyDescent="0.2">
      <c r="B932" s="47"/>
      <c r="C932" s="47"/>
      <c r="D932" s="47"/>
    </row>
    <row r="933" spans="2:4" s="35" customFormat="1" x14ac:dyDescent="0.2">
      <c r="B933" s="47"/>
      <c r="C933" s="47"/>
      <c r="D933" s="47"/>
    </row>
    <row r="934" spans="2:4" s="35" customFormat="1" x14ac:dyDescent="0.2">
      <c r="B934" s="47"/>
      <c r="C934" s="47"/>
      <c r="D934" s="47"/>
    </row>
    <row r="935" spans="2:4" s="35" customFormat="1" x14ac:dyDescent="0.2">
      <c r="B935" s="47"/>
      <c r="C935" s="47"/>
      <c r="D935" s="47"/>
    </row>
    <row r="936" spans="2:4" s="35" customFormat="1" x14ac:dyDescent="0.2">
      <c r="B936" s="47"/>
      <c r="C936" s="47"/>
      <c r="D936" s="47"/>
    </row>
    <row r="937" spans="2:4" s="35" customFormat="1" x14ac:dyDescent="0.2">
      <c r="B937" s="47"/>
      <c r="C937" s="47"/>
      <c r="D937" s="47"/>
    </row>
    <row r="938" spans="2:4" s="35" customFormat="1" x14ac:dyDescent="0.2">
      <c r="B938" s="47"/>
      <c r="C938" s="47"/>
      <c r="D938" s="47"/>
    </row>
    <row r="939" spans="2:4" s="35" customFormat="1" x14ac:dyDescent="0.2">
      <c r="B939" s="47"/>
      <c r="C939" s="47"/>
      <c r="D939" s="47"/>
    </row>
    <row r="940" spans="2:4" s="35" customFormat="1" x14ac:dyDescent="0.2">
      <c r="B940" s="47"/>
      <c r="C940" s="47"/>
      <c r="D940" s="47"/>
    </row>
    <row r="941" spans="2:4" s="35" customFormat="1" x14ac:dyDescent="0.2">
      <c r="B941" s="47"/>
      <c r="C941" s="47"/>
      <c r="D941" s="47"/>
    </row>
    <row r="942" spans="2:4" s="35" customFormat="1" x14ac:dyDescent="0.2">
      <c r="B942" s="47"/>
      <c r="C942" s="47"/>
      <c r="D942" s="47"/>
    </row>
    <row r="943" spans="2:4" s="35" customFormat="1" x14ac:dyDescent="0.2">
      <c r="B943" s="47"/>
      <c r="C943" s="47"/>
      <c r="D943" s="47"/>
    </row>
    <row r="944" spans="2:4" s="35" customFormat="1" x14ac:dyDescent="0.2">
      <c r="B944" s="47"/>
      <c r="C944" s="47"/>
      <c r="D944" s="47"/>
    </row>
    <row r="945" spans="2:4" s="35" customFormat="1" x14ac:dyDescent="0.2">
      <c r="B945" s="47"/>
      <c r="C945" s="47"/>
      <c r="D945" s="47"/>
    </row>
    <row r="946" spans="2:4" s="35" customFormat="1" x14ac:dyDescent="0.2">
      <c r="B946" s="47"/>
      <c r="C946" s="47"/>
      <c r="D946" s="47"/>
    </row>
    <row r="947" spans="2:4" s="35" customFormat="1" x14ac:dyDescent="0.2">
      <c r="B947" s="47"/>
      <c r="C947" s="47"/>
      <c r="D947" s="47"/>
    </row>
    <row r="948" spans="2:4" s="35" customFormat="1" x14ac:dyDescent="0.2">
      <c r="B948" s="47"/>
      <c r="C948" s="47"/>
      <c r="D948" s="47"/>
    </row>
    <row r="949" spans="2:4" s="35" customFormat="1" x14ac:dyDescent="0.2">
      <c r="B949" s="47"/>
      <c r="C949" s="47"/>
      <c r="D949" s="47"/>
    </row>
    <row r="950" spans="2:4" s="35" customFormat="1" x14ac:dyDescent="0.2">
      <c r="B950" s="47"/>
      <c r="C950" s="47"/>
      <c r="D950" s="47"/>
    </row>
    <row r="951" spans="2:4" s="35" customFormat="1" x14ac:dyDescent="0.2">
      <c r="B951" s="47"/>
      <c r="C951" s="47"/>
      <c r="D951" s="47"/>
    </row>
    <row r="952" spans="2:4" s="35" customFormat="1" x14ac:dyDescent="0.2">
      <c r="B952" s="47"/>
      <c r="C952" s="47"/>
      <c r="D952" s="47"/>
    </row>
    <row r="953" spans="2:4" s="35" customFormat="1" x14ac:dyDescent="0.2">
      <c r="B953" s="47"/>
      <c r="C953" s="47"/>
      <c r="D953" s="47"/>
    </row>
    <row r="954" spans="2:4" s="35" customFormat="1" x14ac:dyDescent="0.2">
      <c r="B954" s="47"/>
      <c r="C954" s="47"/>
      <c r="D954" s="47"/>
    </row>
    <row r="955" spans="2:4" s="35" customFormat="1" x14ac:dyDescent="0.2">
      <c r="B955" s="47"/>
      <c r="C955" s="47"/>
      <c r="D955" s="47"/>
    </row>
    <row r="956" spans="2:4" s="35" customFormat="1" x14ac:dyDescent="0.2">
      <c r="B956" s="47"/>
      <c r="C956" s="47"/>
      <c r="D956" s="47"/>
    </row>
    <row r="957" spans="2:4" s="35" customFormat="1" x14ac:dyDescent="0.2">
      <c r="B957" s="47"/>
      <c r="C957" s="47"/>
      <c r="D957" s="47"/>
    </row>
    <row r="958" spans="2:4" s="35" customFormat="1" x14ac:dyDescent="0.2">
      <c r="B958" s="47"/>
      <c r="C958" s="47"/>
      <c r="D958" s="47"/>
    </row>
    <row r="959" spans="2:4" s="35" customFormat="1" x14ac:dyDescent="0.2">
      <c r="B959" s="47"/>
      <c r="C959" s="47"/>
      <c r="D959" s="47"/>
    </row>
    <row r="960" spans="2:4" s="35" customFormat="1" x14ac:dyDescent="0.2">
      <c r="B960" s="47"/>
      <c r="C960" s="47"/>
      <c r="D960" s="47"/>
    </row>
    <row r="961" spans="2:4" s="35" customFormat="1" x14ac:dyDescent="0.2">
      <c r="B961" s="47"/>
      <c r="C961" s="47"/>
      <c r="D961" s="47"/>
    </row>
    <row r="962" spans="2:4" s="35" customFormat="1" x14ac:dyDescent="0.2">
      <c r="B962" s="47"/>
      <c r="C962" s="47"/>
      <c r="D962" s="47"/>
    </row>
    <row r="963" spans="2:4" s="35" customFormat="1" x14ac:dyDescent="0.2">
      <c r="B963" s="47"/>
      <c r="C963" s="47"/>
      <c r="D963" s="47"/>
    </row>
    <row r="964" spans="2:4" s="35" customFormat="1" x14ac:dyDescent="0.2">
      <c r="B964" s="47"/>
      <c r="C964" s="47"/>
      <c r="D964" s="47"/>
    </row>
    <row r="965" spans="2:4" s="35" customFormat="1" x14ac:dyDescent="0.2">
      <c r="B965" s="47"/>
      <c r="C965" s="47"/>
      <c r="D965" s="47"/>
    </row>
    <row r="966" spans="2:4" s="35" customFormat="1" x14ac:dyDescent="0.2">
      <c r="B966" s="47"/>
      <c r="C966" s="47"/>
      <c r="D966" s="47"/>
    </row>
    <row r="967" spans="2:4" s="35" customFormat="1" x14ac:dyDescent="0.2">
      <c r="B967" s="47"/>
      <c r="C967" s="47"/>
      <c r="D967" s="47"/>
    </row>
    <row r="968" spans="2:4" s="35" customFormat="1" x14ac:dyDescent="0.2">
      <c r="B968" s="47"/>
      <c r="C968" s="47"/>
      <c r="D968" s="47"/>
    </row>
    <row r="969" spans="2:4" s="35" customFormat="1" x14ac:dyDescent="0.2">
      <c r="B969" s="47"/>
      <c r="C969" s="47"/>
      <c r="D969" s="47"/>
    </row>
    <row r="970" spans="2:4" s="35" customFormat="1" x14ac:dyDescent="0.2">
      <c r="B970" s="47"/>
      <c r="C970" s="47"/>
      <c r="D970" s="47"/>
    </row>
    <row r="971" spans="2:4" s="35" customFormat="1" x14ac:dyDescent="0.2">
      <c r="B971" s="47"/>
      <c r="C971" s="47"/>
      <c r="D971" s="47"/>
    </row>
    <row r="972" spans="2:4" s="35" customFormat="1" x14ac:dyDescent="0.2">
      <c r="B972" s="47"/>
      <c r="C972" s="47"/>
      <c r="D972" s="47"/>
    </row>
    <row r="973" spans="2:4" s="35" customFormat="1" x14ac:dyDescent="0.2">
      <c r="B973" s="47"/>
      <c r="C973" s="47"/>
      <c r="D973" s="47"/>
    </row>
    <row r="974" spans="2:4" s="35" customFormat="1" x14ac:dyDescent="0.2">
      <c r="B974" s="47"/>
      <c r="C974" s="47"/>
      <c r="D974" s="47"/>
    </row>
    <row r="975" spans="2:4" s="35" customFormat="1" x14ac:dyDescent="0.2">
      <c r="B975" s="47"/>
      <c r="C975" s="47"/>
      <c r="D975" s="47"/>
    </row>
    <row r="976" spans="2:4" s="35" customFormat="1" x14ac:dyDescent="0.2">
      <c r="B976" s="47"/>
      <c r="C976" s="47"/>
      <c r="D976" s="47"/>
    </row>
    <row r="977" spans="2:4" s="35" customFormat="1" x14ac:dyDescent="0.2">
      <c r="B977" s="47"/>
      <c r="C977" s="47"/>
      <c r="D977" s="47"/>
    </row>
    <row r="978" spans="2:4" s="35" customFormat="1" x14ac:dyDescent="0.2">
      <c r="B978" s="47"/>
      <c r="C978" s="47"/>
      <c r="D978" s="47"/>
    </row>
    <row r="979" spans="2:4" s="35" customFormat="1" x14ac:dyDescent="0.2">
      <c r="B979" s="47"/>
      <c r="C979" s="47"/>
      <c r="D979" s="47"/>
    </row>
    <row r="980" spans="2:4" s="35" customFormat="1" x14ac:dyDescent="0.2">
      <c r="B980" s="47"/>
      <c r="C980" s="47"/>
      <c r="D980" s="47"/>
    </row>
    <row r="981" spans="2:4" s="35" customFormat="1" x14ac:dyDescent="0.2">
      <c r="B981" s="47"/>
      <c r="C981" s="47"/>
      <c r="D981" s="47"/>
    </row>
    <row r="982" spans="2:4" s="35" customFormat="1" x14ac:dyDescent="0.2">
      <c r="B982" s="47"/>
      <c r="C982" s="47"/>
      <c r="D982" s="47"/>
    </row>
    <row r="983" spans="2:4" s="35" customFormat="1" x14ac:dyDescent="0.2">
      <c r="B983" s="47"/>
      <c r="C983" s="47"/>
      <c r="D983" s="47"/>
    </row>
    <row r="984" spans="2:4" s="35" customFormat="1" x14ac:dyDescent="0.2">
      <c r="B984" s="47"/>
      <c r="C984" s="47"/>
      <c r="D984" s="47"/>
    </row>
    <row r="985" spans="2:4" s="35" customFormat="1" x14ac:dyDescent="0.2">
      <c r="B985" s="47"/>
      <c r="C985" s="47"/>
      <c r="D985" s="47"/>
    </row>
    <row r="986" spans="2:4" s="35" customFormat="1" x14ac:dyDescent="0.2">
      <c r="B986" s="47"/>
      <c r="C986" s="47"/>
      <c r="D986" s="47"/>
    </row>
    <row r="987" spans="2:4" s="35" customFormat="1" x14ac:dyDescent="0.2">
      <c r="B987" s="47"/>
      <c r="C987" s="47"/>
      <c r="D987" s="47"/>
    </row>
    <row r="988" spans="2:4" s="35" customFormat="1" x14ac:dyDescent="0.2">
      <c r="B988" s="47"/>
      <c r="C988" s="47"/>
      <c r="D988" s="47"/>
    </row>
    <row r="989" spans="2:4" s="35" customFormat="1" x14ac:dyDescent="0.2">
      <c r="B989" s="47"/>
      <c r="C989" s="47"/>
      <c r="D989" s="47"/>
    </row>
    <row r="990" spans="2:4" s="35" customFormat="1" x14ac:dyDescent="0.2">
      <c r="B990" s="47"/>
      <c r="C990" s="47"/>
      <c r="D990" s="47"/>
    </row>
    <row r="991" spans="2:4" s="35" customFormat="1" x14ac:dyDescent="0.2">
      <c r="B991" s="47"/>
      <c r="C991" s="47"/>
      <c r="D991" s="47"/>
    </row>
    <row r="992" spans="2:4" s="35" customFormat="1" x14ac:dyDescent="0.2">
      <c r="B992" s="47"/>
      <c r="C992" s="47"/>
      <c r="D992" s="47"/>
    </row>
    <row r="993" spans="2:4" s="35" customFormat="1" x14ac:dyDescent="0.2">
      <c r="B993" s="47"/>
      <c r="C993" s="47"/>
      <c r="D993" s="47"/>
    </row>
    <row r="994" spans="2:4" s="35" customFormat="1" x14ac:dyDescent="0.2">
      <c r="B994" s="47"/>
      <c r="C994" s="47"/>
      <c r="D994" s="47"/>
    </row>
    <row r="995" spans="2:4" s="35" customFormat="1" x14ac:dyDescent="0.2">
      <c r="B995" s="47"/>
      <c r="C995" s="47"/>
      <c r="D995" s="47"/>
    </row>
    <row r="996" spans="2:4" s="35" customFormat="1" x14ac:dyDescent="0.2">
      <c r="B996" s="47"/>
      <c r="C996" s="47"/>
      <c r="D996" s="47"/>
    </row>
    <row r="997" spans="2:4" s="35" customFormat="1" x14ac:dyDescent="0.2">
      <c r="B997" s="47"/>
      <c r="C997" s="47"/>
      <c r="D997" s="47"/>
    </row>
    <row r="998" spans="2:4" s="35" customFormat="1" x14ac:dyDescent="0.2">
      <c r="B998" s="47"/>
      <c r="C998" s="47"/>
      <c r="D998" s="47"/>
    </row>
    <row r="999" spans="2:4" s="35" customFormat="1" x14ac:dyDescent="0.2">
      <c r="B999" s="47"/>
      <c r="C999" s="47"/>
      <c r="D999" s="47"/>
    </row>
    <row r="1000" spans="2:4" s="35" customFormat="1" x14ac:dyDescent="0.2">
      <c r="B1000" s="47"/>
      <c r="C1000" s="47"/>
      <c r="D1000" s="47"/>
    </row>
    <row r="1001" spans="2:4" s="35" customFormat="1" x14ac:dyDescent="0.2">
      <c r="B1001" s="47"/>
      <c r="C1001" s="47"/>
      <c r="D1001" s="47"/>
    </row>
    <row r="1002" spans="2:4" s="35" customFormat="1" x14ac:dyDescent="0.2">
      <c r="B1002" s="47"/>
      <c r="C1002" s="47"/>
      <c r="D1002" s="47"/>
    </row>
    <row r="1003" spans="2:4" s="35" customFormat="1" x14ac:dyDescent="0.2">
      <c r="B1003" s="47"/>
      <c r="C1003" s="47"/>
      <c r="D1003" s="47"/>
    </row>
    <row r="1004" spans="2:4" s="35" customFormat="1" x14ac:dyDescent="0.2">
      <c r="B1004" s="47"/>
      <c r="C1004" s="47"/>
      <c r="D1004" s="47"/>
    </row>
    <row r="1005" spans="2:4" s="35" customFormat="1" x14ac:dyDescent="0.2">
      <c r="B1005" s="47"/>
      <c r="C1005" s="47"/>
      <c r="D1005" s="47"/>
    </row>
    <row r="1006" spans="2:4" s="35" customFormat="1" x14ac:dyDescent="0.2">
      <c r="B1006" s="47"/>
      <c r="C1006" s="47"/>
      <c r="D1006" s="47"/>
    </row>
    <row r="1007" spans="2:4" s="35" customFormat="1" x14ac:dyDescent="0.2">
      <c r="B1007" s="47"/>
      <c r="C1007" s="47"/>
      <c r="D1007" s="47"/>
    </row>
    <row r="1008" spans="2:4" s="35" customFormat="1" x14ac:dyDescent="0.2">
      <c r="B1008" s="47"/>
      <c r="C1008" s="47"/>
      <c r="D1008" s="47"/>
    </row>
    <row r="1009" spans="2:4" s="35" customFormat="1" x14ac:dyDescent="0.2">
      <c r="B1009" s="47"/>
      <c r="C1009" s="47"/>
      <c r="D1009" s="47"/>
    </row>
    <row r="1010" spans="2:4" s="35" customFormat="1" x14ac:dyDescent="0.2">
      <c r="B1010" s="47"/>
      <c r="C1010" s="47"/>
      <c r="D1010" s="47"/>
    </row>
    <row r="1011" spans="2:4" s="35" customFormat="1" x14ac:dyDescent="0.2">
      <c r="B1011" s="47"/>
      <c r="C1011" s="47"/>
      <c r="D1011" s="47"/>
    </row>
    <row r="1012" spans="2:4" s="35" customFormat="1" x14ac:dyDescent="0.2">
      <c r="B1012" s="47"/>
      <c r="C1012" s="47"/>
      <c r="D1012" s="47"/>
    </row>
    <row r="1013" spans="2:4" s="35" customFormat="1" x14ac:dyDescent="0.2">
      <c r="B1013" s="47"/>
      <c r="C1013" s="47"/>
      <c r="D1013" s="47"/>
    </row>
    <row r="1014" spans="2:4" s="35" customFormat="1" x14ac:dyDescent="0.2">
      <c r="B1014" s="47"/>
      <c r="C1014" s="47"/>
      <c r="D1014" s="47"/>
    </row>
    <row r="1015" spans="2:4" s="35" customFormat="1" x14ac:dyDescent="0.2">
      <c r="B1015" s="47"/>
      <c r="C1015" s="47"/>
      <c r="D1015" s="47"/>
    </row>
    <row r="1016" spans="2:4" s="35" customFormat="1" x14ac:dyDescent="0.2">
      <c r="B1016" s="47"/>
      <c r="C1016" s="47"/>
      <c r="D1016" s="47"/>
    </row>
    <row r="1017" spans="2:4" s="35" customFormat="1" x14ac:dyDescent="0.2">
      <c r="B1017" s="47"/>
      <c r="C1017" s="47"/>
      <c r="D1017" s="47"/>
    </row>
    <row r="1018" spans="2:4" s="35" customFormat="1" x14ac:dyDescent="0.2">
      <c r="B1018" s="47"/>
      <c r="C1018" s="47"/>
      <c r="D1018" s="47"/>
    </row>
    <row r="1019" spans="2:4" s="35" customFormat="1" x14ac:dyDescent="0.2">
      <c r="B1019" s="47"/>
      <c r="C1019" s="47"/>
      <c r="D1019" s="47"/>
    </row>
    <row r="1020" spans="2:4" s="35" customFormat="1" x14ac:dyDescent="0.2">
      <c r="B1020" s="47"/>
      <c r="C1020" s="47"/>
      <c r="D1020" s="47"/>
    </row>
    <row r="1021" spans="2:4" s="35" customFormat="1" x14ac:dyDescent="0.2">
      <c r="B1021" s="47"/>
      <c r="C1021" s="47"/>
      <c r="D1021" s="47"/>
    </row>
    <row r="1022" spans="2:4" s="35" customFormat="1" x14ac:dyDescent="0.2">
      <c r="B1022" s="47"/>
      <c r="C1022" s="47"/>
      <c r="D1022" s="47"/>
    </row>
    <row r="1023" spans="2:4" s="35" customFormat="1" x14ac:dyDescent="0.2">
      <c r="B1023" s="47"/>
      <c r="C1023" s="47"/>
      <c r="D1023" s="47"/>
    </row>
    <row r="1024" spans="2:4" s="35" customFormat="1" x14ac:dyDescent="0.2">
      <c r="B1024" s="47"/>
      <c r="C1024" s="47"/>
      <c r="D1024" s="47"/>
    </row>
    <row r="1025" spans="2:4" s="35" customFormat="1" x14ac:dyDescent="0.2">
      <c r="B1025" s="47"/>
      <c r="C1025" s="47"/>
      <c r="D1025" s="47"/>
    </row>
    <row r="1026" spans="2:4" s="35" customFormat="1" x14ac:dyDescent="0.2">
      <c r="B1026" s="47"/>
      <c r="C1026" s="47"/>
      <c r="D1026" s="47"/>
    </row>
    <row r="1027" spans="2:4" s="35" customFormat="1" x14ac:dyDescent="0.2">
      <c r="B1027" s="47"/>
      <c r="C1027" s="47"/>
      <c r="D1027" s="47"/>
    </row>
    <row r="1028" spans="2:4" s="35" customFormat="1" x14ac:dyDescent="0.2">
      <c r="B1028" s="47"/>
      <c r="C1028" s="47"/>
      <c r="D1028" s="47"/>
    </row>
    <row r="1029" spans="2:4" s="35" customFormat="1" x14ac:dyDescent="0.2">
      <c r="B1029" s="47"/>
      <c r="C1029" s="47"/>
      <c r="D1029" s="47"/>
    </row>
    <row r="1030" spans="2:4" s="35" customFormat="1" x14ac:dyDescent="0.2">
      <c r="B1030" s="47"/>
      <c r="C1030" s="47"/>
      <c r="D1030" s="47"/>
    </row>
    <row r="1031" spans="2:4" s="35" customFormat="1" x14ac:dyDescent="0.2">
      <c r="B1031" s="47"/>
      <c r="C1031" s="47"/>
      <c r="D1031" s="47"/>
    </row>
    <row r="1032" spans="2:4" s="35" customFormat="1" x14ac:dyDescent="0.2">
      <c r="B1032" s="47"/>
      <c r="C1032" s="47"/>
      <c r="D1032" s="47"/>
    </row>
    <row r="1033" spans="2:4" s="35" customFormat="1" x14ac:dyDescent="0.2">
      <c r="B1033" s="47"/>
      <c r="C1033" s="47"/>
      <c r="D1033" s="47"/>
    </row>
    <row r="1034" spans="2:4" s="35" customFormat="1" x14ac:dyDescent="0.2">
      <c r="B1034" s="47"/>
      <c r="C1034" s="47"/>
      <c r="D1034" s="47"/>
    </row>
    <row r="1035" spans="2:4" s="35" customFormat="1" x14ac:dyDescent="0.2">
      <c r="B1035" s="47"/>
      <c r="C1035" s="47"/>
      <c r="D1035" s="47"/>
    </row>
    <row r="1036" spans="2:4" s="35" customFormat="1" x14ac:dyDescent="0.2">
      <c r="B1036" s="47"/>
      <c r="C1036" s="47"/>
      <c r="D1036" s="47"/>
    </row>
    <row r="1037" spans="2:4" s="35" customFormat="1" x14ac:dyDescent="0.2">
      <c r="B1037" s="47"/>
      <c r="C1037" s="47"/>
      <c r="D1037" s="47"/>
    </row>
    <row r="1038" spans="2:4" s="35" customFormat="1" x14ac:dyDescent="0.2">
      <c r="B1038" s="47"/>
      <c r="C1038" s="47"/>
      <c r="D1038" s="47"/>
    </row>
    <row r="1039" spans="2:4" s="35" customFormat="1" x14ac:dyDescent="0.2">
      <c r="B1039" s="47"/>
      <c r="C1039" s="47"/>
      <c r="D1039" s="47"/>
    </row>
    <row r="1040" spans="2:4" s="35" customFormat="1" x14ac:dyDescent="0.2">
      <c r="B1040" s="47"/>
      <c r="C1040" s="47"/>
      <c r="D1040" s="47"/>
    </row>
    <row r="1041" spans="2:4" s="35" customFormat="1" x14ac:dyDescent="0.2">
      <c r="B1041" s="47"/>
      <c r="C1041" s="47"/>
      <c r="D1041" s="47"/>
    </row>
    <row r="1042" spans="2:4" s="35" customFormat="1" x14ac:dyDescent="0.2">
      <c r="B1042" s="47"/>
      <c r="C1042" s="47"/>
      <c r="D1042" s="47"/>
    </row>
    <row r="1043" spans="2:4" s="35" customFormat="1" x14ac:dyDescent="0.2">
      <c r="B1043" s="47"/>
      <c r="C1043" s="47"/>
      <c r="D1043" s="47"/>
    </row>
    <row r="1044" spans="2:4" s="35" customFormat="1" x14ac:dyDescent="0.2">
      <c r="B1044" s="47"/>
      <c r="C1044" s="47"/>
      <c r="D1044" s="47"/>
    </row>
    <row r="1045" spans="2:4" s="35" customFormat="1" x14ac:dyDescent="0.2">
      <c r="B1045" s="47"/>
      <c r="C1045" s="47"/>
      <c r="D1045" s="47"/>
    </row>
    <row r="1046" spans="2:4" s="35" customFormat="1" x14ac:dyDescent="0.2">
      <c r="B1046" s="47"/>
      <c r="C1046" s="47"/>
      <c r="D1046" s="47"/>
    </row>
    <row r="1047" spans="2:4" s="35" customFormat="1" x14ac:dyDescent="0.2">
      <c r="B1047" s="47"/>
      <c r="C1047" s="47"/>
      <c r="D1047" s="47"/>
    </row>
    <row r="1048" spans="2:4" s="35" customFormat="1" x14ac:dyDescent="0.2">
      <c r="B1048" s="47"/>
      <c r="C1048" s="47"/>
      <c r="D1048" s="47"/>
    </row>
    <row r="1049" spans="2:4" s="35" customFormat="1" x14ac:dyDescent="0.2">
      <c r="B1049" s="47"/>
      <c r="C1049" s="47"/>
      <c r="D1049" s="47"/>
    </row>
    <row r="1050" spans="2:4" s="35" customFormat="1" x14ac:dyDescent="0.2">
      <c r="B1050" s="47"/>
      <c r="C1050" s="47"/>
      <c r="D1050" s="47"/>
    </row>
    <row r="1051" spans="2:4" s="35" customFormat="1" x14ac:dyDescent="0.2">
      <c r="B1051" s="47"/>
      <c r="C1051" s="47"/>
      <c r="D1051" s="47"/>
    </row>
    <row r="1052" spans="2:4" s="35" customFormat="1" x14ac:dyDescent="0.2">
      <c r="B1052" s="47"/>
      <c r="C1052" s="47"/>
      <c r="D1052" s="47"/>
    </row>
    <row r="1053" spans="2:4" s="35" customFormat="1" x14ac:dyDescent="0.2">
      <c r="B1053" s="47"/>
      <c r="C1053" s="47"/>
      <c r="D1053" s="47"/>
    </row>
    <row r="1054" spans="2:4" s="35" customFormat="1" x14ac:dyDescent="0.2">
      <c r="B1054" s="47"/>
      <c r="C1054" s="47"/>
      <c r="D1054" s="47"/>
    </row>
    <row r="1055" spans="2:4" s="35" customFormat="1" x14ac:dyDescent="0.2">
      <c r="B1055" s="47"/>
      <c r="C1055" s="47"/>
      <c r="D1055" s="47"/>
    </row>
    <row r="1056" spans="2:4" s="35" customFormat="1" x14ac:dyDescent="0.2">
      <c r="B1056" s="47"/>
      <c r="C1056" s="47"/>
      <c r="D1056" s="47"/>
    </row>
    <row r="1057" spans="2:4" s="35" customFormat="1" x14ac:dyDescent="0.2">
      <c r="B1057" s="47"/>
      <c r="C1057" s="47"/>
      <c r="D1057" s="47"/>
    </row>
    <row r="1058" spans="2:4" s="35" customFormat="1" x14ac:dyDescent="0.2">
      <c r="B1058" s="47"/>
      <c r="C1058" s="47"/>
      <c r="D1058" s="47"/>
    </row>
    <row r="1059" spans="2:4" s="35" customFormat="1" x14ac:dyDescent="0.2">
      <c r="B1059" s="47"/>
      <c r="C1059" s="47"/>
      <c r="D1059" s="47"/>
    </row>
    <row r="1060" spans="2:4" s="35" customFormat="1" x14ac:dyDescent="0.2">
      <c r="B1060" s="47"/>
      <c r="C1060" s="47"/>
      <c r="D1060" s="47"/>
    </row>
    <row r="1061" spans="2:4" s="35" customFormat="1" x14ac:dyDescent="0.2">
      <c r="B1061" s="47"/>
      <c r="C1061" s="47"/>
      <c r="D1061" s="47"/>
    </row>
    <row r="1062" spans="2:4" s="35" customFormat="1" x14ac:dyDescent="0.2">
      <c r="B1062" s="47"/>
      <c r="C1062" s="47"/>
      <c r="D1062" s="47"/>
    </row>
    <row r="1063" spans="2:4" s="35" customFormat="1" x14ac:dyDescent="0.2">
      <c r="B1063" s="47"/>
      <c r="C1063" s="47"/>
      <c r="D1063" s="47"/>
    </row>
    <row r="1064" spans="2:4" s="35" customFormat="1" x14ac:dyDescent="0.2">
      <c r="B1064" s="47"/>
      <c r="C1064" s="47"/>
      <c r="D1064" s="47"/>
    </row>
    <row r="1065" spans="2:4" s="35" customFormat="1" x14ac:dyDescent="0.2">
      <c r="B1065" s="47"/>
      <c r="C1065" s="47"/>
      <c r="D1065" s="47"/>
    </row>
    <row r="1066" spans="2:4" s="35" customFormat="1" x14ac:dyDescent="0.2">
      <c r="B1066" s="47"/>
      <c r="C1066" s="47"/>
      <c r="D1066" s="47"/>
    </row>
    <row r="1067" spans="2:4" s="35" customFormat="1" x14ac:dyDescent="0.2">
      <c r="B1067" s="47"/>
      <c r="C1067" s="47"/>
      <c r="D1067" s="47"/>
    </row>
    <row r="1068" spans="2:4" s="35" customFormat="1" x14ac:dyDescent="0.2">
      <c r="B1068" s="47"/>
      <c r="C1068" s="47"/>
      <c r="D1068" s="47"/>
    </row>
    <row r="1069" spans="2:4" s="35" customFormat="1" x14ac:dyDescent="0.2">
      <c r="B1069" s="47"/>
      <c r="C1069" s="47"/>
      <c r="D1069" s="47"/>
    </row>
    <row r="1070" spans="2:4" s="35" customFormat="1" x14ac:dyDescent="0.2">
      <c r="B1070" s="47"/>
      <c r="C1070" s="47"/>
      <c r="D1070" s="47"/>
    </row>
    <row r="1071" spans="2:4" s="35" customFormat="1" x14ac:dyDescent="0.2">
      <c r="B1071" s="47"/>
      <c r="C1071" s="47"/>
      <c r="D1071" s="47"/>
    </row>
    <row r="1072" spans="2:4" s="35" customFormat="1" x14ac:dyDescent="0.2">
      <c r="B1072" s="47"/>
      <c r="C1072" s="47"/>
      <c r="D1072" s="47"/>
    </row>
    <row r="1073" spans="2:4" s="35" customFormat="1" x14ac:dyDescent="0.2">
      <c r="B1073" s="47"/>
      <c r="C1073" s="47"/>
      <c r="D1073" s="47"/>
    </row>
    <row r="1074" spans="2:4" s="35" customFormat="1" x14ac:dyDescent="0.2">
      <c r="B1074" s="47"/>
      <c r="C1074" s="47"/>
      <c r="D1074" s="47"/>
    </row>
    <row r="1075" spans="2:4" s="35" customFormat="1" x14ac:dyDescent="0.2">
      <c r="B1075" s="47"/>
      <c r="C1075" s="47"/>
      <c r="D1075" s="47"/>
    </row>
    <row r="1076" spans="2:4" s="35" customFormat="1" x14ac:dyDescent="0.2">
      <c r="B1076" s="47"/>
      <c r="C1076" s="47"/>
      <c r="D1076" s="47"/>
    </row>
    <row r="1077" spans="2:4" s="35" customFormat="1" x14ac:dyDescent="0.2">
      <c r="B1077" s="47"/>
      <c r="C1077" s="47"/>
      <c r="D1077" s="47"/>
    </row>
    <row r="1078" spans="2:4" s="35" customFormat="1" x14ac:dyDescent="0.2">
      <c r="B1078" s="47"/>
      <c r="C1078" s="47"/>
      <c r="D1078" s="47"/>
    </row>
    <row r="1079" spans="2:4" s="35" customFormat="1" x14ac:dyDescent="0.2">
      <c r="B1079" s="47"/>
      <c r="C1079" s="47"/>
      <c r="D1079" s="47"/>
    </row>
    <row r="1080" spans="2:4" s="35" customFormat="1" x14ac:dyDescent="0.2">
      <c r="B1080" s="47"/>
      <c r="C1080" s="47"/>
      <c r="D1080" s="47"/>
    </row>
    <row r="1081" spans="2:4" s="35" customFormat="1" x14ac:dyDescent="0.2">
      <c r="B1081" s="47"/>
      <c r="C1081" s="47"/>
      <c r="D1081" s="47"/>
    </row>
    <row r="1082" spans="2:4" s="35" customFormat="1" x14ac:dyDescent="0.2">
      <c r="B1082" s="47"/>
      <c r="C1082" s="47"/>
      <c r="D1082" s="47"/>
    </row>
    <row r="1083" spans="2:4" s="35" customFormat="1" x14ac:dyDescent="0.2">
      <c r="B1083" s="47"/>
      <c r="C1083" s="47"/>
      <c r="D1083" s="47"/>
    </row>
    <row r="1084" spans="2:4" s="35" customFormat="1" x14ac:dyDescent="0.2">
      <c r="B1084" s="47"/>
      <c r="C1084" s="47"/>
      <c r="D1084" s="47"/>
    </row>
    <row r="1085" spans="2:4" s="35" customFormat="1" x14ac:dyDescent="0.2">
      <c r="B1085" s="47"/>
      <c r="C1085" s="47"/>
      <c r="D1085" s="47"/>
    </row>
    <row r="1086" spans="2:4" s="35" customFormat="1" x14ac:dyDescent="0.2">
      <c r="B1086" s="47"/>
      <c r="C1086" s="47"/>
      <c r="D1086" s="47"/>
    </row>
    <row r="1087" spans="2:4" s="35" customFormat="1" x14ac:dyDescent="0.2">
      <c r="B1087" s="47"/>
      <c r="C1087" s="47"/>
      <c r="D1087" s="47"/>
    </row>
    <row r="1088" spans="2:4" s="35" customFormat="1" x14ac:dyDescent="0.2">
      <c r="B1088" s="47"/>
      <c r="C1088" s="47"/>
      <c r="D1088" s="47"/>
    </row>
    <row r="1089" spans="2:4" s="35" customFormat="1" x14ac:dyDescent="0.2">
      <c r="B1089" s="47"/>
      <c r="C1089" s="47"/>
      <c r="D1089" s="47"/>
    </row>
    <row r="1090" spans="2:4" s="35" customFormat="1" x14ac:dyDescent="0.2">
      <c r="B1090" s="47"/>
      <c r="C1090" s="47"/>
      <c r="D1090" s="47"/>
    </row>
    <row r="1091" spans="2:4" s="35" customFormat="1" x14ac:dyDescent="0.2">
      <c r="B1091" s="47"/>
      <c r="C1091" s="47"/>
      <c r="D1091" s="47"/>
    </row>
    <row r="1092" spans="2:4" s="35" customFormat="1" x14ac:dyDescent="0.2">
      <c r="B1092" s="47"/>
      <c r="C1092" s="47"/>
      <c r="D1092" s="47"/>
    </row>
    <row r="1093" spans="2:4" s="35" customFormat="1" x14ac:dyDescent="0.2">
      <c r="B1093" s="47"/>
      <c r="C1093" s="47"/>
      <c r="D1093" s="47"/>
    </row>
    <row r="1094" spans="2:4" s="35" customFormat="1" x14ac:dyDescent="0.2">
      <c r="B1094" s="47"/>
      <c r="C1094" s="47"/>
      <c r="D1094" s="47"/>
    </row>
    <row r="1095" spans="2:4" s="35" customFormat="1" x14ac:dyDescent="0.2">
      <c r="B1095" s="47"/>
      <c r="C1095" s="47"/>
      <c r="D1095" s="47"/>
    </row>
    <row r="1096" spans="2:4" s="35" customFormat="1" x14ac:dyDescent="0.2">
      <c r="B1096" s="47"/>
      <c r="C1096" s="47"/>
      <c r="D1096" s="47"/>
    </row>
    <row r="1097" spans="2:4" s="35" customFormat="1" x14ac:dyDescent="0.2">
      <c r="B1097" s="47"/>
      <c r="C1097" s="47"/>
      <c r="D1097" s="47"/>
    </row>
    <row r="1098" spans="2:4" s="35" customFormat="1" x14ac:dyDescent="0.2">
      <c r="B1098" s="47"/>
      <c r="C1098" s="47"/>
      <c r="D1098" s="47"/>
    </row>
    <row r="1099" spans="2:4" s="35" customFormat="1" x14ac:dyDescent="0.2">
      <c r="B1099" s="47"/>
      <c r="C1099" s="47"/>
      <c r="D1099" s="47"/>
    </row>
    <row r="1100" spans="2:4" s="35" customFormat="1" x14ac:dyDescent="0.2">
      <c r="B1100" s="47"/>
      <c r="C1100" s="47"/>
      <c r="D1100" s="47"/>
    </row>
    <row r="1101" spans="2:4" s="35" customFormat="1" x14ac:dyDescent="0.2">
      <c r="B1101" s="47"/>
      <c r="C1101" s="47"/>
      <c r="D1101" s="47"/>
    </row>
    <row r="1102" spans="2:4" s="35" customFormat="1" x14ac:dyDescent="0.2">
      <c r="B1102" s="47"/>
      <c r="C1102" s="47"/>
      <c r="D1102" s="47"/>
    </row>
    <row r="1103" spans="2:4" s="35" customFormat="1" x14ac:dyDescent="0.2">
      <c r="B1103" s="47"/>
      <c r="C1103" s="47"/>
      <c r="D1103" s="47"/>
    </row>
    <row r="1104" spans="2:4" s="35" customFormat="1" x14ac:dyDescent="0.2">
      <c r="B1104" s="47"/>
      <c r="C1104" s="47"/>
      <c r="D1104" s="47"/>
    </row>
    <row r="1105" spans="2:4" s="35" customFormat="1" x14ac:dyDescent="0.2">
      <c r="B1105" s="47"/>
      <c r="C1105" s="47"/>
      <c r="D1105" s="47"/>
    </row>
    <row r="1106" spans="2:4" s="35" customFormat="1" x14ac:dyDescent="0.2">
      <c r="B1106" s="47"/>
      <c r="C1106" s="47"/>
      <c r="D1106" s="47"/>
    </row>
    <row r="1107" spans="2:4" s="35" customFormat="1" x14ac:dyDescent="0.2">
      <c r="B1107" s="47"/>
      <c r="C1107" s="47"/>
      <c r="D1107" s="47"/>
    </row>
    <row r="1108" spans="2:4" s="35" customFormat="1" x14ac:dyDescent="0.2">
      <c r="B1108" s="47"/>
      <c r="C1108" s="47"/>
      <c r="D1108" s="47"/>
    </row>
    <row r="1109" spans="2:4" s="35" customFormat="1" x14ac:dyDescent="0.2">
      <c r="B1109" s="47"/>
      <c r="C1109" s="47"/>
      <c r="D1109" s="47"/>
    </row>
    <row r="1110" spans="2:4" s="35" customFormat="1" x14ac:dyDescent="0.2">
      <c r="B1110" s="47"/>
      <c r="C1110" s="47"/>
      <c r="D1110" s="47"/>
    </row>
    <row r="1111" spans="2:4" s="35" customFormat="1" x14ac:dyDescent="0.2">
      <c r="B1111" s="47"/>
      <c r="C1111" s="47"/>
      <c r="D1111" s="47"/>
    </row>
    <row r="1112" spans="2:4" s="35" customFormat="1" x14ac:dyDescent="0.2">
      <c r="B1112" s="47"/>
      <c r="C1112" s="47"/>
      <c r="D1112" s="47"/>
    </row>
    <row r="1113" spans="2:4" s="35" customFormat="1" x14ac:dyDescent="0.2">
      <c r="B1113" s="47"/>
      <c r="C1113" s="47"/>
      <c r="D1113" s="47"/>
    </row>
    <row r="1114" spans="2:4" s="35" customFormat="1" x14ac:dyDescent="0.2">
      <c r="B1114" s="47"/>
      <c r="C1114" s="47"/>
      <c r="D1114" s="47"/>
    </row>
    <row r="1115" spans="2:4" s="35" customFormat="1" x14ac:dyDescent="0.2">
      <c r="B1115" s="47"/>
      <c r="C1115" s="47"/>
      <c r="D1115" s="47"/>
    </row>
    <row r="1116" spans="2:4" s="35" customFormat="1" x14ac:dyDescent="0.2">
      <c r="B1116" s="47"/>
      <c r="C1116" s="47"/>
      <c r="D1116" s="47"/>
    </row>
    <row r="1117" spans="2:4" s="35" customFormat="1" x14ac:dyDescent="0.2">
      <c r="B1117" s="47"/>
      <c r="C1117" s="47"/>
      <c r="D1117" s="47"/>
    </row>
    <row r="1118" spans="2:4" s="35" customFormat="1" x14ac:dyDescent="0.2">
      <c r="B1118" s="47"/>
      <c r="C1118" s="47"/>
      <c r="D1118" s="47"/>
    </row>
    <row r="1119" spans="2:4" s="35" customFormat="1" x14ac:dyDescent="0.2">
      <c r="B1119" s="47"/>
      <c r="C1119" s="47"/>
      <c r="D1119" s="47"/>
    </row>
    <row r="1120" spans="2:4" s="35" customFormat="1" x14ac:dyDescent="0.2">
      <c r="B1120" s="47"/>
      <c r="C1120" s="47"/>
      <c r="D1120" s="47"/>
    </row>
    <row r="1121" spans="2:4" s="35" customFormat="1" x14ac:dyDescent="0.2">
      <c r="B1121" s="47"/>
      <c r="C1121" s="47"/>
      <c r="D1121" s="47"/>
    </row>
    <row r="1122" spans="2:4" s="35" customFormat="1" x14ac:dyDescent="0.2">
      <c r="B1122" s="47"/>
      <c r="C1122" s="47"/>
      <c r="D1122" s="47"/>
    </row>
    <row r="1123" spans="2:4" s="35" customFormat="1" x14ac:dyDescent="0.2">
      <c r="B1123" s="47"/>
      <c r="C1123" s="47"/>
      <c r="D1123" s="47"/>
    </row>
    <row r="1124" spans="2:4" s="35" customFormat="1" x14ac:dyDescent="0.2">
      <c r="B1124" s="47"/>
      <c r="C1124" s="47"/>
      <c r="D1124" s="47"/>
    </row>
    <row r="1125" spans="2:4" s="35" customFormat="1" x14ac:dyDescent="0.2">
      <c r="B1125" s="47"/>
      <c r="C1125" s="47"/>
      <c r="D1125" s="47"/>
    </row>
    <row r="1126" spans="2:4" s="35" customFormat="1" x14ac:dyDescent="0.2">
      <c r="B1126" s="47"/>
      <c r="C1126" s="47"/>
      <c r="D1126" s="47"/>
    </row>
    <row r="1127" spans="2:4" s="35" customFormat="1" x14ac:dyDescent="0.2">
      <c r="B1127" s="47"/>
      <c r="C1127" s="47"/>
      <c r="D1127" s="47"/>
    </row>
    <row r="1128" spans="2:4" s="35" customFormat="1" x14ac:dyDescent="0.2">
      <c r="B1128" s="47"/>
      <c r="C1128" s="47"/>
      <c r="D1128" s="47"/>
    </row>
    <row r="1129" spans="2:4" s="35" customFormat="1" x14ac:dyDescent="0.2">
      <c r="B1129" s="47"/>
      <c r="C1129" s="47"/>
      <c r="D1129" s="47"/>
    </row>
    <row r="1130" spans="2:4" s="35" customFormat="1" x14ac:dyDescent="0.2">
      <c r="B1130" s="47"/>
      <c r="C1130" s="47"/>
      <c r="D1130" s="47"/>
    </row>
    <row r="1131" spans="2:4" s="35" customFormat="1" x14ac:dyDescent="0.2">
      <c r="B1131" s="47"/>
      <c r="C1131" s="47"/>
      <c r="D1131" s="47"/>
    </row>
    <row r="1132" spans="2:4" s="35" customFormat="1" x14ac:dyDescent="0.2">
      <c r="B1132" s="47"/>
      <c r="C1132" s="47"/>
      <c r="D1132" s="47"/>
    </row>
    <row r="1133" spans="2:4" s="35" customFormat="1" x14ac:dyDescent="0.2">
      <c r="B1133" s="47"/>
      <c r="C1133" s="47"/>
      <c r="D1133" s="47"/>
    </row>
    <row r="1134" spans="2:4" s="35" customFormat="1" x14ac:dyDescent="0.2">
      <c r="B1134" s="47"/>
      <c r="C1134" s="47"/>
      <c r="D1134" s="47"/>
    </row>
    <row r="1135" spans="2:4" s="35" customFormat="1" x14ac:dyDescent="0.2">
      <c r="B1135" s="47"/>
      <c r="C1135" s="47"/>
      <c r="D1135" s="47"/>
    </row>
    <row r="1136" spans="2:4" s="35" customFormat="1" x14ac:dyDescent="0.2">
      <c r="B1136" s="47"/>
      <c r="C1136" s="47"/>
      <c r="D1136" s="47"/>
    </row>
    <row r="1137" spans="2:4" s="35" customFormat="1" x14ac:dyDescent="0.2">
      <c r="B1137" s="47"/>
      <c r="C1137" s="47"/>
      <c r="D1137" s="47"/>
    </row>
    <row r="1138" spans="2:4" s="35" customFormat="1" x14ac:dyDescent="0.2">
      <c r="B1138" s="47"/>
      <c r="C1138" s="47"/>
      <c r="D1138" s="47"/>
    </row>
    <row r="1139" spans="2:4" s="35" customFormat="1" x14ac:dyDescent="0.2">
      <c r="B1139" s="47"/>
      <c r="C1139" s="47"/>
      <c r="D1139" s="47"/>
    </row>
    <row r="1140" spans="2:4" s="35" customFormat="1" x14ac:dyDescent="0.2">
      <c r="B1140" s="47"/>
      <c r="C1140" s="47"/>
      <c r="D1140" s="47"/>
    </row>
    <row r="1141" spans="2:4" s="35" customFormat="1" x14ac:dyDescent="0.2">
      <c r="B1141" s="47"/>
      <c r="C1141" s="47"/>
      <c r="D1141" s="47"/>
    </row>
    <row r="1142" spans="2:4" s="35" customFormat="1" x14ac:dyDescent="0.2">
      <c r="B1142" s="47"/>
      <c r="C1142" s="47"/>
      <c r="D1142" s="47"/>
    </row>
    <row r="1143" spans="2:4" s="35" customFormat="1" x14ac:dyDescent="0.2">
      <c r="B1143" s="47"/>
      <c r="C1143" s="47"/>
      <c r="D1143" s="47"/>
    </row>
    <row r="1144" spans="2:4" s="35" customFormat="1" x14ac:dyDescent="0.2">
      <c r="B1144" s="47"/>
      <c r="C1144" s="47"/>
      <c r="D1144" s="47"/>
    </row>
    <row r="1145" spans="2:4" s="35" customFormat="1" x14ac:dyDescent="0.2">
      <c r="B1145" s="47"/>
      <c r="C1145" s="47"/>
      <c r="D1145" s="47"/>
    </row>
    <row r="1146" spans="2:4" s="35" customFormat="1" x14ac:dyDescent="0.2">
      <c r="B1146" s="47"/>
      <c r="C1146" s="47"/>
      <c r="D1146" s="47"/>
    </row>
    <row r="1147" spans="2:4" s="35" customFormat="1" x14ac:dyDescent="0.2">
      <c r="B1147" s="47"/>
      <c r="C1147" s="47"/>
      <c r="D1147" s="47"/>
    </row>
    <row r="1148" spans="2:4" s="35" customFormat="1" x14ac:dyDescent="0.2">
      <c r="B1148" s="47"/>
      <c r="C1148" s="47"/>
      <c r="D1148" s="47"/>
    </row>
    <row r="1149" spans="2:4" s="35" customFormat="1" x14ac:dyDescent="0.2">
      <c r="B1149" s="47"/>
      <c r="C1149" s="47"/>
      <c r="D1149" s="47"/>
    </row>
    <row r="1150" spans="2:4" s="35" customFormat="1" x14ac:dyDescent="0.2">
      <c r="B1150" s="47"/>
      <c r="C1150" s="47"/>
      <c r="D1150" s="47"/>
    </row>
    <row r="1151" spans="2:4" s="35" customFormat="1" x14ac:dyDescent="0.2">
      <c r="B1151" s="47"/>
      <c r="C1151" s="47"/>
      <c r="D1151" s="47"/>
    </row>
    <row r="1152" spans="2:4" s="35" customFormat="1" x14ac:dyDescent="0.2">
      <c r="B1152" s="47"/>
      <c r="C1152" s="47"/>
      <c r="D1152" s="47"/>
    </row>
    <row r="1153" spans="2:4" s="35" customFormat="1" x14ac:dyDescent="0.2">
      <c r="B1153" s="47"/>
      <c r="C1153" s="47"/>
      <c r="D1153" s="47"/>
    </row>
    <row r="1154" spans="2:4" s="35" customFormat="1" x14ac:dyDescent="0.2">
      <c r="B1154" s="47"/>
      <c r="C1154" s="47"/>
      <c r="D1154" s="47"/>
    </row>
    <row r="1155" spans="2:4" s="35" customFormat="1" x14ac:dyDescent="0.2">
      <c r="B1155" s="47"/>
      <c r="C1155" s="47"/>
      <c r="D1155" s="47"/>
    </row>
    <row r="1156" spans="2:4" s="35" customFormat="1" x14ac:dyDescent="0.2">
      <c r="B1156" s="47"/>
      <c r="C1156" s="47"/>
      <c r="D1156" s="47"/>
    </row>
    <row r="1157" spans="2:4" s="35" customFormat="1" x14ac:dyDescent="0.2">
      <c r="B1157" s="47"/>
      <c r="C1157" s="47"/>
      <c r="D1157" s="47"/>
    </row>
    <row r="1158" spans="2:4" s="35" customFormat="1" x14ac:dyDescent="0.2">
      <c r="B1158" s="47"/>
      <c r="C1158" s="47"/>
      <c r="D1158" s="47"/>
    </row>
    <row r="1159" spans="2:4" s="35" customFormat="1" x14ac:dyDescent="0.2">
      <c r="B1159" s="47"/>
      <c r="C1159" s="47"/>
      <c r="D1159" s="47"/>
    </row>
    <row r="1160" spans="2:4" s="35" customFormat="1" x14ac:dyDescent="0.2">
      <c r="B1160" s="47"/>
      <c r="C1160" s="47"/>
      <c r="D1160" s="47"/>
    </row>
    <row r="1161" spans="2:4" s="35" customFormat="1" x14ac:dyDescent="0.2">
      <c r="B1161" s="47"/>
      <c r="C1161" s="47"/>
      <c r="D1161" s="47"/>
    </row>
    <row r="1162" spans="2:4" s="35" customFormat="1" x14ac:dyDescent="0.2">
      <c r="B1162" s="47"/>
      <c r="C1162" s="47"/>
      <c r="D1162" s="47"/>
    </row>
    <row r="1163" spans="2:4" s="35" customFormat="1" x14ac:dyDescent="0.2">
      <c r="B1163" s="47"/>
      <c r="C1163" s="47"/>
      <c r="D1163" s="47"/>
    </row>
    <row r="1164" spans="2:4" s="35" customFormat="1" x14ac:dyDescent="0.2">
      <c r="B1164" s="47"/>
      <c r="C1164" s="47"/>
      <c r="D1164" s="47"/>
    </row>
    <row r="1165" spans="2:4" s="35" customFormat="1" x14ac:dyDescent="0.2">
      <c r="B1165" s="47"/>
      <c r="C1165" s="47"/>
      <c r="D1165" s="47"/>
    </row>
    <row r="1166" spans="2:4" s="35" customFormat="1" x14ac:dyDescent="0.2">
      <c r="B1166" s="47"/>
      <c r="C1166" s="47"/>
      <c r="D1166" s="47"/>
    </row>
    <row r="1167" spans="2:4" s="35" customFormat="1" x14ac:dyDescent="0.2">
      <c r="B1167" s="47"/>
      <c r="C1167" s="47"/>
      <c r="D1167" s="47"/>
    </row>
    <row r="1168" spans="2:4" s="35" customFormat="1" x14ac:dyDescent="0.2">
      <c r="B1168" s="47"/>
      <c r="C1168" s="47"/>
      <c r="D1168" s="47"/>
    </row>
    <row r="1169" spans="2:4" s="35" customFormat="1" x14ac:dyDescent="0.2">
      <c r="B1169" s="47"/>
      <c r="C1169" s="47"/>
      <c r="D1169" s="47"/>
    </row>
    <row r="1170" spans="2:4" s="35" customFormat="1" x14ac:dyDescent="0.2">
      <c r="B1170" s="47"/>
      <c r="C1170" s="47"/>
      <c r="D1170" s="47"/>
    </row>
    <row r="1171" spans="2:4" s="35" customFormat="1" x14ac:dyDescent="0.2">
      <c r="B1171" s="47"/>
      <c r="C1171" s="47"/>
      <c r="D1171" s="47"/>
    </row>
    <row r="1172" spans="2:4" s="35" customFormat="1" x14ac:dyDescent="0.2">
      <c r="B1172" s="47"/>
      <c r="C1172" s="47"/>
      <c r="D1172" s="47"/>
    </row>
    <row r="1173" spans="2:4" s="35" customFormat="1" x14ac:dyDescent="0.2">
      <c r="B1173" s="47"/>
      <c r="C1173" s="47"/>
      <c r="D1173" s="47"/>
    </row>
    <row r="1174" spans="2:4" s="35" customFormat="1" x14ac:dyDescent="0.2">
      <c r="B1174" s="47"/>
      <c r="C1174" s="47"/>
      <c r="D1174" s="47"/>
    </row>
    <row r="1175" spans="2:4" s="35" customFormat="1" x14ac:dyDescent="0.2">
      <c r="B1175" s="47"/>
      <c r="C1175" s="47"/>
      <c r="D1175" s="47"/>
    </row>
    <row r="1176" spans="2:4" s="35" customFormat="1" x14ac:dyDescent="0.2">
      <c r="B1176" s="47"/>
      <c r="C1176" s="47"/>
      <c r="D1176" s="47"/>
    </row>
    <row r="1177" spans="2:4" s="35" customFormat="1" x14ac:dyDescent="0.2">
      <c r="B1177" s="47"/>
      <c r="C1177" s="47"/>
      <c r="D1177" s="47"/>
    </row>
    <row r="1178" spans="2:4" s="35" customFormat="1" x14ac:dyDescent="0.2">
      <c r="B1178" s="47"/>
      <c r="C1178" s="47"/>
      <c r="D1178" s="47"/>
    </row>
    <row r="1179" spans="2:4" s="35" customFormat="1" x14ac:dyDescent="0.2">
      <c r="B1179" s="47"/>
      <c r="C1179" s="47"/>
      <c r="D1179" s="47"/>
    </row>
    <row r="1180" spans="2:4" s="35" customFormat="1" x14ac:dyDescent="0.2">
      <c r="B1180" s="47"/>
      <c r="C1180" s="47"/>
      <c r="D1180" s="47"/>
    </row>
    <row r="1181" spans="2:4" s="35" customFormat="1" x14ac:dyDescent="0.2">
      <c r="B1181" s="47"/>
      <c r="C1181" s="47"/>
      <c r="D1181" s="47"/>
    </row>
    <row r="1182" spans="2:4" s="35" customFormat="1" x14ac:dyDescent="0.2">
      <c r="B1182" s="47"/>
      <c r="C1182" s="47"/>
      <c r="D1182" s="47"/>
    </row>
    <row r="1183" spans="2:4" s="35" customFormat="1" x14ac:dyDescent="0.2">
      <c r="B1183" s="47"/>
      <c r="C1183" s="47"/>
      <c r="D1183" s="47"/>
    </row>
    <row r="1184" spans="2:4" s="35" customFormat="1" x14ac:dyDescent="0.2">
      <c r="B1184" s="47"/>
      <c r="C1184" s="47"/>
      <c r="D1184" s="47"/>
    </row>
    <row r="1185" spans="2:4" s="35" customFormat="1" x14ac:dyDescent="0.2">
      <c r="B1185" s="47"/>
      <c r="C1185" s="47"/>
      <c r="D1185" s="47"/>
    </row>
    <row r="1186" spans="2:4" s="35" customFormat="1" x14ac:dyDescent="0.2">
      <c r="B1186" s="47"/>
      <c r="C1186" s="47"/>
      <c r="D1186" s="47"/>
    </row>
    <row r="1187" spans="2:4" s="35" customFormat="1" x14ac:dyDescent="0.2">
      <c r="B1187" s="47"/>
      <c r="C1187" s="47"/>
      <c r="D1187" s="47"/>
    </row>
    <row r="1188" spans="2:4" s="35" customFormat="1" x14ac:dyDescent="0.2">
      <c r="B1188" s="47"/>
      <c r="C1188" s="47"/>
      <c r="D1188" s="47"/>
    </row>
    <row r="1189" spans="2:4" s="35" customFormat="1" x14ac:dyDescent="0.2">
      <c r="B1189" s="47"/>
      <c r="C1189" s="47"/>
      <c r="D1189" s="47"/>
    </row>
    <row r="1190" spans="2:4" s="35" customFormat="1" x14ac:dyDescent="0.2">
      <c r="B1190" s="47"/>
      <c r="C1190" s="47"/>
      <c r="D1190" s="47"/>
    </row>
    <row r="1191" spans="2:4" s="35" customFormat="1" x14ac:dyDescent="0.2">
      <c r="B1191" s="47"/>
      <c r="C1191" s="47"/>
      <c r="D1191" s="47"/>
    </row>
    <row r="1192" spans="2:4" s="35" customFormat="1" x14ac:dyDescent="0.2">
      <c r="B1192" s="47"/>
      <c r="C1192" s="47"/>
      <c r="D1192" s="47"/>
    </row>
    <row r="1193" spans="2:4" s="35" customFormat="1" x14ac:dyDescent="0.2">
      <c r="B1193" s="47"/>
      <c r="C1193" s="47"/>
      <c r="D1193" s="47"/>
    </row>
    <row r="1194" spans="2:4" s="35" customFormat="1" x14ac:dyDescent="0.2">
      <c r="B1194" s="47"/>
      <c r="C1194" s="47"/>
      <c r="D1194" s="47"/>
    </row>
    <row r="1195" spans="2:4" s="35" customFormat="1" x14ac:dyDescent="0.2">
      <c r="B1195" s="47"/>
      <c r="C1195" s="47"/>
      <c r="D1195" s="47"/>
    </row>
    <row r="1196" spans="2:4" s="35" customFormat="1" x14ac:dyDescent="0.2">
      <c r="B1196" s="47"/>
      <c r="C1196" s="47"/>
      <c r="D1196" s="47"/>
    </row>
    <row r="1197" spans="2:4" s="35" customFormat="1" x14ac:dyDescent="0.2">
      <c r="B1197" s="47"/>
      <c r="C1197" s="47"/>
      <c r="D1197" s="47"/>
    </row>
    <row r="1198" spans="2:4" s="35" customFormat="1" x14ac:dyDescent="0.2">
      <c r="B1198" s="47"/>
      <c r="C1198" s="47"/>
      <c r="D1198" s="47"/>
    </row>
    <row r="1199" spans="2:4" s="35" customFormat="1" x14ac:dyDescent="0.2">
      <c r="B1199" s="47"/>
      <c r="C1199" s="47"/>
      <c r="D1199" s="47"/>
    </row>
    <row r="1200" spans="2:4" s="35" customFormat="1" x14ac:dyDescent="0.2">
      <c r="B1200" s="47"/>
      <c r="C1200" s="47"/>
      <c r="D1200" s="47"/>
    </row>
    <row r="1201" spans="2:4" s="35" customFormat="1" x14ac:dyDescent="0.2">
      <c r="B1201" s="47"/>
      <c r="C1201" s="47"/>
      <c r="D1201" s="47"/>
    </row>
    <row r="1202" spans="2:4" s="35" customFormat="1" x14ac:dyDescent="0.2">
      <c r="B1202" s="47"/>
      <c r="C1202" s="47"/>
      <c r="D1202" s="47"/>
    </row>
    <row r="1203" spans="2:4" s="35" customFormat="1" x14ac:dyDescent="0.2">
      <c r="B1203" s="47"/>
      <c r="C1203" s="47"/>
      <c r="D1203" s="47"/>
    </row>
    <row r="1204" spans="2:4" s="35" customFormat="1" x14ac:dyDescent="0.2">
      <c r="B1204" s="47"/>
      <c r="C1204" s="47"/>
      <c r="D1204" s="47"/>
    </row>
    <row r="1205" spans="2:4" s="35" customFormat="1" x14ac:dyDescent="0.2">
      <c r="B1205" s="47"/>
      <c r="C1205" s="47"/>
      <c r="D1205" s="47"/>
    </row>
    <row r="1206" spans="2:4" s="35" customFormat="1" x14ac:dyDescent="0.2">
      <c r="B1206" s="47"/>
      <c r="C1206" s="47"/>
      <c r="D1206" s="47"/>
    </row>
    <row r="1207" spans="2:4" s="35" customFormat="1" x14ac:dyDescent="0.2">
      <c r="B1207" s="47"/>
      <c r="C1207" s="47"/>
      <c r="D1207" s="47"/>
    </row>
    <row r="1208" spans="2:4" s="35" customFormat="1" x14ac:dyDescent="0.2">
      <c r="B1208" s="47"/>
      <c r="C1208" s="47"/>
      <c r="D1208" s="47"/>
    </row>
    <row r="1209" spans="2:4" s="35" customFormat="1" x14ac:dyDescent="0.2">
      <c r="B1209" s="47"/>
      <c r="C1209" s="47"/>
      <c r="D1209" s="47"/>
    </row>
    <row r="1210" spans="2:4" s="35" customFormat="1" x14ac:dyDescent="0.2">
      <c r="B1210" s="47"/>
      <c r="C1210" s="47"/>
      <c r="D1210" s="47"/>
    </row>
    <row r="1211" spans="2:4" s="35" customFormat="1" x14ac:dyDescent="0.2">
      <c r="B1211" s="47"/>
      <c r="C1211" s="47"/>
      <c r="D1211" s="47"/>
    </row>
    <row r="1212" spans="2:4" s="35" customFormat="1" x14ac:dyDescent="0.2">
      <c r="B1212" s="47"/>
      <c r="C1212" s="47"/>
      <c r="D1212" s="47"/>
    </row>
    <row r="1213" spans="2:4" s="35" customFormat="1" x14ac:dyDescent="0.2">
      <c r="B1213" s="47"/>
      <c r="C1213" s="47"/>
      <c r="D1213" s="47"/>
    </row>
    <row r="1214" spans="2:4" s="35" customFormat="1" x14ac:dyDescent="0.2">
      <c r="B1214" s="47"/>
      <c r="C1214" s="47"/>
      <c r="D1214" s="47"/>
    </row>
    <row r="1215" spans="2:4" s="35" customFormat="1" x14ac:dyDescent="0.2">
      <c r="B1215" s="47"/>
      <c r="C1215" s="47"/>
      <c r="D1215" s="47"/>
    </row>
    <row r="1216" spans="2:4" s="35" customFormat="1" x14ac:dyDescent="0.2">
      <c r="B1216" s="47"/>
      <c r="C1216" s="47"/>
      <c r="D1216" s="47"/>
    </row>
    <row r="1217" spans="2:4" s="35" customFormat="1" x14ac:dyDescent="0.2">
      <c r="B1217" s="47"/>
      <c r="C1217" s="47"/>
      <c r="D1217" s="47"/>
    </row>
    <row r="1218" spans="2:4" s="35" customFormat="1" x14ac:dyDescent="0.2">
      <c r="B1218" s="47"/>
      <c r="C1218" s="47"/>
      <c r="D1218" s="47"/>
    </row>
    <row r="1219" spans="2:4" s="35" customFormat="1" x14ac:dyDescent="0.2">
      <c r="B1219" s="47"/>
      <c r="C1219" s="47"/>
      <c r="D1219" s="47"/>
    </row>
    <row r="1220" spans="2:4" s="35" customFormat="1" x14ac:dyDescent="0.2">
      <c r="B1220" s="47"/>
      <c r="C1220" s="47"/>
      <c r="D1220" s="47"/>
    </row>
    <row r="1221" spans="2:4" s="35" customFormat="1" x14ac:dyDescent="0.2">
      <c r="B1221" s="47"/>
      <c r="C1221" s="47"/>
      <c r="D1221" s="47"/>
    </row>
    <row r="1222" spans="2:4" s="35" customFormat="1" x14ac:dyDescent="0.2">
      <c r="B1222" s="47"/>
      <c r="C1222" s="47"/>
      <c r="D1222" s="47"/>
    </row>
    <row r="1223" spans="2:4" s="35" customFormat="1" x14ac:dyDescent="0.2">
      <c r="B1223" s="47"/>
      <c r="C1223" s="47"/>
      <c r="D1223" s="47"/>
    </row>
    <row r="1224" spans="2:4" s="35" customFormat="1" x14ac:dyDescent="0.2">
      <c r="B1224" s="47"/>
      <c r="C1224" s="47"/>
      <c r="D1224" s="47"/>
    </row>
    <row r="1225" spans="2:4" s="35" customFormat="1" x14ac:dyDescent="0.2">
      <c r="B1225" s="47"/>
      <c r="C1225" s="47"/>
      <c r="D1225" s="47"/>
    </row>
    <row r="1226" spans="2:4" s="35" customFormat="1" x14ac:dyDescent="0.2">
      <c r="B1226" s="47"/>
      <c r="C1226" s="47"/>
      <c r="D1226" s="47"/>
    </row>
    <row r="1227" spans="2:4" s="35" customFormat="1" x14ac:dyDescent="0.2">
      <c r="B1227" s="47"/>
      <c r="C1227" s="47"/>
      <c r="D1227" s="47"/>
    </row>
    <row r="1228" spans="2:4" s="35" customFormat="1" x14ac:dyDescent="0.2">
      <c r="B1228" s="47"/>
      <c r="C1228" s="47"/>
      <c r="D1228" s="47"/>
    </row>
  </sheetData>
  <sheetProtection sheet="1" objects="1" scenarios="1"/>
  <mergeCells count="21">
    <mergeCell ref="A19:E19"/>
    <mergeCell ref="A20:E22"/>
    <mergeCell ref="A23:E23"/>
    <mergeCell ref="A35:E38"/>
    <mergeCell ref="A40:E41"/>
    <mergeCell ref="A24:E24"/>
    <mergeCell ref="A25:E25"/>
    <mergeCell ref="A26:E26"/>
    <mergeCell ref="A31:E33"/>
    <mergeCell ref="A17:E17"/>
    <mergeCell ref="A18:E18"/>
    <mergeCell ref="A5:E5"/>
    <mergeCell ref="A6:E9"/>
    <mergeCell ref="A10:E10"/>
    <mergeCell ref="A11:E11"/>
    <mergeCell ref="A13:E13"/>
    <mergeCell ref="A1:E1"/>
    <mergeCell ref="A2:E2"/>
    <mergeCell ref="A3:E3"/>
    <mergeCell ref="A4:E4"/>
    <mergeCell ref="A12:E12"/>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8"/>
  <sheetViews>
    <sheetView zoomScaleNormal="100" workbookViewId="0">
      <selection activeCell="B19" sqref="B19"/>
    </sheetView>
  </sheetViews>
  <sheetFormatPr defaultRowHeight="12.75" x14ac:dyDescent="0.2"/>
  <cols>
    <col min="1" max="1" width="31" bestFit="1" customWidth="1"/>
    <col min="2" max="2" width="10.85546875" customWidth="1"/>
    <col min="3" max="4" width="14.140625" style="101" bestFit="1" customWidth="1"/>
    <col min="5" max="5" width="25.7109375" style="101" customWidth="1"/>
  </cols>
  <sheetData>
    <row r="1" spans="1:5" x14ac:dyDescent="0.2">
      <c r="A1" s="119" t="str">
        <f>'Initial Data'!A1</f>
        <v>Date:  June 2017</v>
      </c>
    </row>
    <row r="2" spans="1:5" x14ac:dyDescent="0.2">
      <c r="A2" s="419" t="s">
        <v>130</v>
      </c>
      <c r="B2" s="412"/>
      <c r="C2" s="412"/>
      <c r="D2" s="412"/>
      <c r="E2" s="412"/>
    </row>
    <row r="3" spans="1:5" x14ac:dyDescent="0.2">
      <c r="A3" s="17"/>
      <c r="B3" s="17"/>
      <c r="C3" s="107"/>
      <c r="D3" s="107"/>
      <c r="E3" s="107"/>
    </row>
    <row r="4" spans="1:5" x14ac:dyDescent="0.2">
      <c r="A4" s="419" t="s">
        <v>131</v>
      </c>
      <c r="B4" s="412"/>
      <c r="C4" s="412"/>
      <c r="D4" s="412"/>
      <c r="E4" s="412"/>
    </row>
    <row r="5" spans="1:5" x14ac:dyDescent="0.2">
      <c r="A5" s="83"/>
      <c r="B5" s="17"/>
      <c r="C5" s="107"/>
      <c r="D5" s="107"/>
      <c r="E5" s="107"/>
    </row>
    <row r="6" spans="1:5" x14ac:dyDescent="0.2">
      <c r="A6" s="345" t="s">
        <v>184</v>
      </c>
      <c r="B6" s="345"/>
      <c r="C6" s="345"/>
      <c r="D6" s="345"/>
      <c r="E6" s="345"/>
    </row>
    <row r="7" spans="1:5" x14ac:dyDescent="0.2">
      <c r="A7" s="19"/>
      <c r="B7" s="17"/>
      <c r="C7" s="107"/>
      <c r="D7" s="107"/>
      <c r="E7" s="107"/>
    </row>
    <row r="8" spans="1:5" x14ac:dyDescent="0.2">
      <c r="A8" s="331" t="s">
        <v>132</v>
      </c>
      <c r="B8" s="412"/>
      <c r="C8" s="412"/>
      <c r="D8" s="412"/>
      <c r="E8" s="412"/>
    </row>
    <row r="9" spans="1:5" x14ac:dyDescent="0.2">
      <c r="A9" s="420" t="s">
        <v>133</v>
      </c>
      <c r="B9" s="421"/>
      <c r="C9" s="421"/>
      <c r="D9" s="421"/>
      <c r="E9" s="421"/>
    </row>
    <row r="10" spans="1:5" x14ac:dyDescent="0.2">
      <c r="A10" s="20"/>
      <c r="B10" s="20"/>
      <c r="C10" s="108"/>
      <c r="D10" s="108"/>
      <c r="E10" s="108"/>
    </row>
    <row r="11" spans="1:5" x14ac:dyDescent="0.2">
      <c r="A11" s="423" t="s">
        <v>189</v>
      </c>
      <c r="B11" s="415"/>
      <c r="C11" s="415"/>
      <c r="D11" s="415"/>
      <c r="E11" s="415"/>
    </row>
    <row r="12" spans="1:5" x14ac:dyDescent="0.2">
      <c r="A12" s="415"/>
      <c r="B12" s="415"/>
      <c r="C12" s="415"/>
      <c r="D12" s="415"/>
      <c r="E12" s="415"/>
    </row>
    <row r="13" spans="1:5" x14ac:dyDescent="0.2">
      <c r="A13" s="415"/>
      <c r="B13" s="415"/>
      <c r="C13" s="415"/>
      <c r="D13" s="415"/>
      <c r="E13" s="415"/>
    </row>
    <row r="14" spans="1:5" x14ac:dyDescent="0.2">
      <c r="A14" s="415"/>
      <c r="B14" s="415"/>
      <c r="C14" s="415"/>
      <c r="D14" s="415"/>
      <c r="E14" s="415"/>
    </row>
    <row r="15" spans="1:5" ht="13.5" thickBot="1" x14ac:dyDescent="0.25">
      <c r="B15" s="2"/>
      <c r="C15" s="106"/>
      <c r="D15" s="106"/>
    </row>
    <row r="16" spans="1:5" x14ac:dyDescent="0.2">
      <c r="A16" s="84" t="s">
        <v>81</v>
      </c>
      <c r="B16" s="13"/>
      <c r="C16" s="109"/>
      <c r="D16" s="109"/>
      <c r="E16" s="110"/>
    </row>
    <row r="17" spans="1:5" ht="51" x14ac:dyDescent="0.2">
      <c r="A17" s="85" t="s">
        <v>106</v>
      </c>
      <c r="B17" s="86" t="s">
        <v>107</v>
      </c>
      <c r="C17" s="111" t="s">
        <v>115</v>
      </c>
      <c r="D17" s="111" t="s">
        <v>116</v>
      </c>
      <c r="E17" s="112" t="s">
        <v>117</v>
      </c>
    </row>
    <row r="18" spans="1:5" x14ac:dyDescent="0.2">
      <c r="A18" s="74" t="s">
        <v>108</v>
      </c>
      <c r="B18" s="75"/>
      <c r="C18" s="33" t="s">
        <v>23</v>
      </c>
      <c r="D18" s="33"/>
      <c r="E18" s="113"/>
    </row>
    <row r="19" spans="1:5" x14ac:dyDescent="0.2">
      <c r="A19" s="76" t="s">
        <v>3</v>
      </c>
      <c r="B19" s="77" t="s">
        <v>183</v>
      </c>
      <c r="C19" s="71">
        <v>0</v>
      </c>
      <c r="D19" s="71">
        <v>0</v>
      </c>
      <c r="E19" s="114">
        <f>(D19-C19)</f>
        <v>0</v>
      </c>
    </row>
    <row r="20" spans="1:5" x14ac:dyDescent="0.2">
      <c r="A20" s="76" t="s">
        <v>109</v>
      </c>
      <c r="B20" s="77" t="s">
        <v>183</v>
      </c>
      <c r="C20" s="71">
        <v>0</v>
      </c>
      <c r="D20" s="71">
        <v>0</v>
      </c>
      <c r="E20" s="114">
        <f>(D20-C20)</f>
        <v>0</v>
      </c>
    </row>
    <row r="21" spans="1:5" x14ac:dyDescent="0.2">
      <c r="A21" s="74" t="s">
        <v>110</v>
      </c>
      <c r="B21" s="78"/>
      <c r="C21" s="90">
        <v>0</v>
      </c>
      <c r="D21" s="90">
        <v>0</v>
      </c>
      <c r="E21" s="114">
        <f>(D21-C21)</f>
        <v>0</v>
      </c>
    </row>
    <row r="22" spans="1:5" x14ac:dyDescent="0.2">
      <c r="A22" s="74" t="s">
        <v>111</v>
      </c>
      <c r="B22" s="75"/>
      <c r="C22" s="33"/>
      <c r="D22" s="33"/>
      <c r="E22" s="113"/>
    </row>
    <row r="23" spans="1:5" x14ac:dyDescent="0.2">
      <c r="A23" s="76" t="s">
        <v>6</v>
      </c>
      <c r="B23" s="77" t="s">
        <v>183</v>
      </c>
      <c r="C23" s="71">
        <v>0</v>
      </c>
      <c r="D23" s="71">
        <v>0</v>
      </c>
      <c r="E23" s="114">
        <f>(D23-C23)</f>
        <v>0</v>
      </c>
    </row>
    <row r="24" spans="1:5" x14ac:dyDescent="0.2">
      <c r="A24" s="76" t="s">
        <v>7</v>
      </c>
      <c r="B24" s="77" t="s">
        <v>183</v>
      </c>
      <c r="C24" s="71">
        <v>0</v>
      </c>
      <c r="D24" s="71">
        <v>0</v>
      </c>
      <c r="E24" s="114">
        <f>(D24-C24)</f>
        <v>0</v>
      </c>
    </row>
    <row r="25" spans="1:5" x14ac:dyDescent="0.2">
      <c r="A25" s="76" t="s">
        <v>8</v>
      </c>
      <c r="B25" s="77" t="s">
        <v>183</v>
      </c>
      <c r="C25" s="71">
        <v>0</v>
      </c>
      <c r="D25" s="71">
        <v>0</v>
      </c>
      <c r="E25" s="114">
        <f>(D25-C25)</f>
        <v>0</v>
      </c>
    </row>
    <row r="26" spans="1:5" x14ac:dyDescent="0.2">
      <c r="A26" s="74" t="s">
        <v>112</v>
      </c>
      <c r="B26" s="78"/>
      <c r="C26" s="90">
        <v>0</v>
      </c>
      <c r="D26" s="90">
        <v>0</v>
      </c>
      <c r="E26" s="114">
        <f>(D26-C26)</f>
        <v>0</v>
      </c>
    </row>
    <row r="27" spans="1:5" x14ac:dyDescent="0.2">
      <c r="A27" s="74" t="s">
        <v>113</v>
      </c>
      <c r="B27" s="75"/>
      <c r="C27" s="33"/>
      <c r="D27" s="33"/>
      <c r="E27" s="113"/>
    </row>
    <row r="28" spans="1:5" x14ac:dyDescent="0.2">
      <c r="A28" s="206" t="s">
        <v>227</v>
      </c>
      <c r="B28" s="77" t="s">
        <v>183</v>
      </c>
      <c r="C28" s="71">
        <v>0</v>
      </c>
      <c r="D28" s="71">
        <v>0</v>
      </c>
      <c r="E28" s="114">
        <f>(D28-C28)</f>
        <v>0</v>
      </c>
    </row>
    <row r="29" spans="1:5" ht="13.5" thickBot="1" x14ac:dyDescent="0.25">
      <c r="A29" s="79" t="s">
        <v>114</v>
      </c>
      <c r="B29" s="80" t="s">
        <v>183</v>
      </c>
      <c r="C29" s="115">
        <v>0</v>
      </c>
      <c r="D29" s="115">
        <v>0</v>
      </c>
      <c r="E29" s="116">
        <f>(D29-C29)</f>
        <v>0</v>
      </c>
    </row>
    <row r="30" spans="1:5" x14ac:dyDescent="0.2">
      <c r="B30" s="2"/>
      <c r="C30" s="106"/>
      <c r="D30" s="106"/>
    </row>
    <row r="31" spans="1:5" x14ac:dyDescent="0.2">
      <c r="B31" s="2"/>
      <c r="C31" s="106"/>
      <c r="D31" s="106"/>
    </row>
    <row r="32" spans="1:5" x14ac:dyDescent="0.2">
      <c r="B32" s="2"/>
      <c r="C32" s="106"/>
      <c r="D32" s="106"/>
    </row>
    <row r="33" spans="1:5" x14ac:dyDescent="0.2">
      <c r="B33" s="2"/>
      <c r="C33" s="106"/>
      <c r="D33" s="106"/>
    </row>
    <row r="34" spans="1:5" x14ac:dyDescent="0.2">
      <c r="A34" s="345"/>
      <c r="B34" s="345"/>
      <c r="C34" s="345"/>
      <c r="D34" s="345"/>
      <c r="E34" s="345"/>
    </row>
    <row r="35" spans="1:5" x14ac:dyDescent="0.2">
      <c r="B35" s="2"/>
      <c r="C35" s="106"/>
      <c r="D35" s="106"/>
    </row>
    <row r="36" spans="1:5" x14ac:dyDescent="0.2">
      <c r="A36" s="419" t="s">
        <v>130</v>
      </c>
      <c r="B36" s="412"/>
      <c r="C36" s="412"/>
      <c r="D36" s="412"/>
      <c r="E36" s="412"/>
    </row>
    <row r="37" spans="1:5" x14ac:dyDescent="0.2">
      <c r="A37" s="419" t="s">
        <v>134</v>
      </c>
      <c r="B37" s="412"/>
      <c r="C37" s="412"/>
      <c r="D37" s="412"/>
      <c r="E37" s="412"/>
    </row>
    <row r="38" spans="1:5" x14ac:dyDescent="0.2">
      <c r="A38" s="83"/>
      <c r="B38" s="17"/>
      <c r="C38" s="107"/>
      <c r="D38" s="107"/>
      <c r="E38" s="107"/>
    </row>
    <row r="39" spans="1:5" x14ac:dyDescent="0.2">
      <c r="A39" s="345" t="s">
        <v>184</v>
      </c>
      <c r="B39" s="345"/>
      <c r="C39" s="345"/>
      <c r="D39" s="345"/>
      <c r="E39" s="345"/>
    </row>
    <row r="40" spans="1:5" x14ac:dyDescent="0.2">
      <c r="B40" s="2"/>
      <c r="C40" s="106"/>
      <c r="D40" s="106"/>
    </row>
    <row r="41" spans="1:5" x14ac:dyDescent="0.2">
      <c r="A41" s="331" t="s">
        <v>132</v>
      </c>
      <c r="B41" s="412"/>
      <c r="C41" s="412"/>
      <c r="D41" s="412"/>
      <c r="E41" s="412"/>
    </row>
    <row r="42" spans="1:5" x14ac:dyDescent="0.2">
      <c r="A42" s="424" t="s">
        <v>168</v>
      </c>
      <c r="B42" s="425"/>
      <c r="C42" s="425"/>
      <c r="D42" s="425"/>
      <c r="E42" s="425"/>
    </row>
    <row r="43" spans="1:5" x14ac:dyDescent="0.2">
      <c r="A43" s="18"/>
      <c r="B43" s="17"/>
      <c r="C43" s="107"/>
      <c r="D43" s="107"/>
      <c r="E43" s="107"/>
    </row>
    <row r="44" spans="1:5" x14ac:dyDescent="0.2">
      <c r="A44" s="18"/>
      <c r="B44" s="17"/>
      <c r="C44" s="107"/>
      <c r="D44" s="107"/>
      <c r="E44" s="107"/>
    </row>
    <row r="45" spans="1:5" x14ac:dyDescent="0.2">
      <c r="A45" s="422" t="s">
        <v>190</v>
      </c>
      <c r="B45" s="423"/>
      <c r="C45" s="423"/>
      <c r="D45" s="423"/>
      <c r="E45" s="423"/>
    </row>
    <row r="46" spans="1:5" x14ac:dyDescent="0.2">
      <c r="A46" s="423"/>
      <c r="B46" s="423"/>
      <c r="C46" s="423"/>
      <c r="D46" s="423"/>
      <c r="E46" s="423"/>
    </row>
    <row r="47" spans="1:5" x14ac:dyDescent="0.2">
      <c r="A47" s="423"/>
      <c r="B47" s="423"/>
      <c r="C47" s="423"/>
      <c r="D47" s="423"/>
      <c r="E47" s="423"/>
    </row>
    <row r="48" spans="1:5" x14ac:dyDescent="0.2">
      <c r="A48" s="18"/>
      <c r="B48" s="17"/>
      <c r="C48" s="107"/>
      <c r="D48" s="107"/>
      <c r="E48" s="107"/>
    </row>
    <row r="49" spans="1:5" ht="13.5" thickBot="1" x14ac:dyDescent="0.25">
      <c r="B49" s="2"/>
      <c r="C49" s="106"/>
      <c r="D49" s="106"/>
    </row>
    <row r="50" spans="1:5" x14ac:dyDescent="0.2">
      <c r="A50" s="84" t="s">
        <v>81</v>
      </c>
      <c r="B50" s="13"/>
      <c r="C50" s="109"/>
      <c r="D50" s="109"/>
      <c r="E50" s="110"/>
    </row>
    <row r="51" spans="1:5" ht="51" x14ac:dyDescent="0.2">
      <c r="A51" s="85" t="s">
        <v>106</v>
      </c>
      <c r="B51" s="86" t="s">
        <v>107</v>
      </c>
      <c r="C51" s="111" t="s">
        <v>115</v>
      </c>
      <c r="D51" s="111" t="s">
        <v>116</v>
      </c>
      <c r="E51" s="112" t="s">
        <v>117</v>
      </c>
    </row>
    <row r="52" spans="1:5" x14ac:dyDescent="0.2">
      <c r="A52" s="74" t="s">
        <v>111</v>
      </c>
      <c r="B52" s="75"/>
      <c r="C52" s="33"/>
      <c r="D52" s="33"/>
      <c r="E52" s="113"/>
    </row>
    <row r="53" spans="1:5" x14ac:dyDescent="0.2">
      <c r="A53" s="76" t="s">
        <v>6</v>
      </c>
      <c r="B53" s="77" t="s">
        <v>183</v>
      </c>
      <c r="C53" s="71">
        <v>0</v>
      </c>
      <c r="D53" s="71">
        <v>0</v>
      </c>
      <c r="E53" s="114">
        <f>(D53-C53)</f>
        <v>0</v>
      </c>
    </row>
    <row r="54" spans="1:5" x14ac:dyDescent="0.2">
      <c r="A54" s="76" t="s">
        <v>7</v>
      </c>
      <c r="B54" s="77" t="s">
        <v>183</v>
      </c>
      <c r="C54" s="71">
        <v>0</v>
      </c>
      <c r="D54" s="71">
        <v>0</v>
      </c>
      <c r="E54" s="114">
        <f>(D54-C54)</f>
        <v>0</v>
      </c>
    </row>
    <row r="55" spans="1:5" x14ac:dyDescent="0.2">
      <c r="A55" s="74" t="s">
        <v>112</v>
      </c>
      <c r="B55" s="78"/>
      <c r="C55" s="90">
        <v>0</v>
      </c>
      <c r="D55" s="90">
        <v>0</v>
      </c>
      <c r="E55" s="114">
        <f>(D55-C55)</f>
        <v>0</v>
      </c>
    </row>
    <row r="56" spans="1:5" x14ac:dyDescent="0.2">
      <c r="A56" s="74" t="s">
        <v>113</v>
      </c>
      <c r="B56" s="75"/>
      <c r="C56" s="33"/>
      <c r="D56" s="33"/>
      <c r="E56" s="113"/>
    </row>
    <row r="57" spans="1:5" x14ac:dyDescent="0.2">
      <c r="A57" s="206" t="str">
        <f>+A28</f>
        <v>Fund Balance, Restricted</v>
      </c>
      <c r="B57" s="77" t="s">
        <v>183</v>
      </c>
      <c r="C57" s="71">
        <v>0</v>
      </c>
      <c r="D57" s="71">
        <v>0</v>
      </c>
      <c r="E57" s="114">
        <f>(D57-C57)</f>
        <v>0</v>
      </c>
    </row>
    <row r="58" spans="1:5" ht="13.5" thickBot="1" x14ac:dyDescent="0.25">
      <c r="A58" s="79" t="s">
        <v>114</v>
      </c>
      <c r="B58" s="80" t="s">
        <v>183</v>
      </c>
      <c r="C58" s="115">
        <v>0</v>
      </c>
      <c r="D58" s="115">
        <v>0</v>
      </c>
      <c r="E58" s="116">
        <f>(D58-C58)</f>
        <v>0</v>
      </c>
    </row>
  </sheetData>
  <sheetProtection sheet="1" objects="1" scenarios="1" selectLockedCells="1"/>
  <mergeCells count="13">
    <mergeCell ref="A45:E47"/>
    <mergeCell ref="A11:E14"/>
    <mergeCell ref="A36:E36"/>
    <mergeCell ref="A37:E37"/>
    <mergeCell ref="A41:E41"/>
    <mergeCell ref="A34:E34"/>
    <mergeCell ref="A39:E39"/>
    <mergeCell ref="A42:E42"/>
    <mergeCell ref="A2:E2"/>
    <mergeCell ref="A4:E4"/>
    <mergeCell ref="A8:E8"/>
    <mergeCell ref="A9:E9"/>
    <mergeCell ref="A6:E6"/>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29"/>
  <sheetViews>
    <sheetView workbookViewId="0">
      <pane xSplit="2" ySplit="1" topLeftCell="C2" activePane="bottomRight" state="frozen"/>
      <selection pane="topRight" activeCell="C1" sqref="C1"/>
      <selection pane="bottomLeft" activeCell="A2" sqref="A2"/>
      <selection pane="bottomRight" activeCell="F25" sqref="F25"/>
    </sheetView>
  </sheetViews>
  <sheetFormatPr defaultRowHeight="9" x14ac:dyDescent="0.15"/>
  <cols>
    <col min="1" max="1" width="4.5703125" style="290" bestFit="1" customWidth="1"/>
    <col min="2" max="2" width="25.85546875" style="290" bestFit="1" customWidth="1"/>
    <col min="3" max="42" width="12.42578125" style="319" bestFit="1" customWidth="1"/>
    <col min="43" max="60" width="12.28515625" style="319" bestFit="1" customWidth="1"/>
    <col min="61" max="72" width="12.42578125" style="319" bestFit="1" customWidth="1"/>
    <col min="73" max="108" width="12.42578125" style="319" customWidth="1"/>
    <col min="109" max="114" width="12.42578125" style="320" customWidth="1"/>
    <col min="115" max="127" width="12.42578125" style="319" customWidth="1"/>
    <col min="128" max="142" width="12.28515625" style="319" bestFit="1" customWidth="1"/>
    <col min="143" max="143" width="12.42578125" style="319" bestFit="1" customWidth="1"/>
    <col min="144" max="144" width="12.28515625" style="319" bestFit="1" customWidth="1"/>
    <col min="145" max="145" width="12.140625" style="319" bestFit="1" customWidth="1"/>
    <col min="146" max="150" width="12.28515625" style="319" bestFit="1" customWidth="1"/>
    <col min="151" max="153" width="12.42578125" style="319" bestFit="1" customWidth="1"/>
    <col min="154" max="155" width="12.28515625" style="319" bestFit="1" customWidth="1"/>
    <col min="156" max="158" width="12.42578125" style="319" bestFit="1" customWidth="1"/>
    <col min="159" max="161" width="12.28515625" style="319" bestFit="1" customWidth="1"/>
    <col min="162" max="163" width="12.140625" style="319" bestFit="1" customWidth="1"/>
    <col min="164" max="167" width="12.28515625" style="319" bestFit="1" customWidth="1"/>
    <col min="168" max="16384" width="9.140625" style="290"/>
  </cols>
  <sheetData>
    <row r="1" spans="1:167" x14ac:dyDescent="0.15">
      <c r="A1" s="288">
        <v>1</v>
      </c>
      <c r="B1" s="287" t="s">
        <v>261</v>
      </c>
      <c r="C1" s="289" t="s">
        <v>262</v>
      </c>
      <c r="D1" s="289" t="s">
        <v>263</v>
      </c>
      <c r="E1" s="289" t="s">
        <v>264</v>
      </c>
      <c r="F1" s="289" t="s">
        <v>265</v>
      </c>
      <c r="G1" s="289" t="s">
        <v>266</v>
      </c>
      <c r="H1" s="289" t="s">
        <v>267</v>
      </c>
      <c r="I1" s="289" t="s">
        <v>268</v>
      </c>
      <c r="J1" s="289" t="s">
        <v>269</v>
      </c>
      <c r="K1" s="289" t="s">
        <v>270</v>
      </c>
      <c r="L1" s="289" t="s">
        <v>271</v>
      </c>
      <c r="M1" s="289" t="s">
        <v>272</v>
      </c>
      <c r="N1" s="289" t="s">
        <v>273</v>
      </c>
      <c r="O1" s="289" t="s">
        <v>274</v>
      </c>
      <c r="P1" s="289" t="s">
        <v>275</v>
      </c>
      <c r="Q1" s="289" t="s">
        <v>276</v>
      </c>
      <c r="R1" s="289" t="s">
        <v>277</v>
      </c>
      <c r="S1" s="289" t="s">
        <v>278</v>
      </c>
      <c r="T1" s="289" t="s">
        <v>279</v>
      </c>
      <c r="U1" s="289" t="s">
        <v>280</v>
      </c>
      <c r="V1" s="289" t="s">
        <v>281</v>
      </c>
      <c r="W1" s="289" t="s">
        <v>282</v>
      </c>
      <c r="X1" s="289" t="s">
        <v>283</v>
      </c>
      <c r="Y1" s="289" t="s">
        <v>284</v>
      </c>
      <c r="Z1" s="289" t="s">
        <v>285</v>
      </c>
      <c r="AA1" s="289" t="s">
        <v>286</v>
      </c>
      <c r="AB1" s="289" t="s">
        <v>287</v>
      </c>
      <c r="AC1" s="289" t="s">
        <v>288</v>
      </c>
      <c r="AD1" s="289" t="s">
        <v>289</v>
      </c>
      <c r="AE1" s="289" t="s">
        <v>290</v>
      </c>
      <c r="AF1" s="289" t="s">
        <v>291</v>
      </c>
      <c r="AG1" s="289" t="s">
        <v>292</v>
      </c>
      <c r="AH1" s="289" t="s">
        <v>293</v>
      </c>
      <c r="AI1" s="289" t="s">
        <v>294</v>
      </c>
      <c r="AJ1" s="289" t="s">
        <v>295</v>
      </c>
      <c r="AK1" s="289" t="s">
        <v>296</v>
      </c>
      <c r="AL1" s="289" t="s">
        <v>297</v>
      </c>
      <c r="AM1" s="289" t="s">
        <v>298</v>
      </c>
      <c r="AN1" s="289" t="s">
        <v>299</v>
      </c>
      <c r="AO1" s="289" t="s">
        <v>300</v>
      </c>
      <c r="AP1" s="289" t="s">
        <v>301</v>
      </c>
      <c r="AQ1" s="289" t="s">
        <v>302</v>
      </c>
      <c r="AR1" s="289" t="s">
        <v>303</v>
      </c>
      <c r="AS1" s="289" t="s">
        <v>304</v>
      </c>
      <c r="AT1" s="289" t="s">
        <v>305</v>
      </c>
      <c r="AU1" s="289" t="s">
        <v>306</v>
      </c>
      <c r="AV1" s="289" t="s">
        <v>307</v>
      </c>
      <c r="AW1" s="289" t="s">
        <v>308</v>
      </c>
      <c r="AX1" s="289" t="s">
        <v>309</v>
      </c>
      <c r="AY1" s="289" t="s">
        <v>310</v>
      </c>
      <c r="AZ1" s="289" t="s">
        <v>311</v>
      </c>
      <c r="BA1" s="289" t="s">
        <v>312</v>
      </c>
      <c r="BB1" s="289" t="s">
        <v>313</v>
      </c>
      <c r="BC1" s="289" t="s">
        <v>314</v>
      </c>
      <c r="BD1" s="289" t="s">
        <v>315</v>
      </c>
      <c r="BE1" s="289" t="s">
        <v>316</v>
      </c>
      <c r="BF1" s="289" t="s">
        <v>317</v>
      </c>
      <c r="BG1" s="289" t="s">
        <v>318</v>
      </c>
      <c r="BH1" s="289" t="s">
        <v>319</v>
      </c>
      <c r="BI1" s="289" t="s">
        <v>320</v>
      </c>
      <c r="BJ1" s="289" t="s">
        <v>321</v>
      </c>
      <c r="BK1" s="289" t="s">
        <v>322</v>
      </c>
      <c r="BL1" s="289" t="s">
        <v>323</v>
      </c>
      <c r="BM1" s="289" t="s">
        <v>324</v>
      </c>
      <c r="BN1" s="289" t="s">
        <v>325</v>
      </c>
      <c r="BO1" s="289" t="s">
        <v>326</v>
      </c>
      <c r="BP1" s="289" t="s">
        <v>327</v>
      </c>
      <c r="BQ1" s="289" t="s">
        <v>328</v>
      </c>
      <c r="BR1" s="289" t="s">
        <v>329</v>
      </c>
      <c r="BS1" s="289" t="s">
        <v>330</v>
      </c>
      <c r="BT1" s="289" t="s">
        <v>331</v>
      </c>
      <c r="BU1" s="289" t="s">
        <v>374</v>
      </c>
      <c r="BV1" s="289" t="s">
        <v>375</v>
      </c>
      <c r="BW1" s="289" t="s">
        <v>376</v>
      </c>
      <c r="BX1" s="289" t="s">
        <v>377</v>
      </c>
      <c r="BY1" s="289" t="s">
        <v>378</v>
      </c>
      <c r="BZ1" s="289" t="s">
        <v>379</v>
      </c>
      <c r="CA1" s="289" t="s">
        <v>380</v>
      </c>
      <c r="CB1" s="289" t="s">
        <v>381</v>
      </c>
      <c r="CC1" s="289" t="s">
        <v>382</v>
      </c>
      <c r="CD1" s="289" t="s">
        <v>383</v>
      </c>
      <c r="CE1" s="289" t="s">
        <v>384</v>
      </c>
      <c r="CF1" s="289" t="s">
        <v>385</v>
      </c>
      <c r="CG1" s="289" t="s">
        <v>386</v>
      </c>
      <c r="CH1" s="289" t="s">
        <v>387</v>
      </c>
      <c r="CI1" s="289" t="s">
        <v>388</v>
      </c>
      <c r="CJ1" s="289" t="s">
        <v>389</v>
      </c>
      <c r="CK1" s="289" t="s">
        <v>390</v>
      </c>
      <c r="CL1" s="289" t="s">
        <v>391</v>
      </c>
      <c r="CM1" s="289" t="s">
        <v>392</v>
      </c>
      <c r="CN1" s="289" t="s">
        <v>393</v>
      </c>
      <c r="CO1" s="289" t="s">
        <v>394</v>
      </c>
      <c r="CP1" s="289" t="s">
        <v>395</v>
      </c>
      <c r="CQ1" s="289" t="s">
        <v>396</v>
      </c>
      <c r="CR1" s="289" t="s">
        <v>397</v>
      </c>
      <c r="CS1" s="289" t="s">
        <v>398</v>
      </c>
      <c r="CT1" s="289" t="s">
        <v>399</v>
      </c>
      <c r="CU1" s="289" t="s">
        <v>400</v>
      </c>
      <c r="CV1" s="289" t="s">
        <v>401</v>
      </c>
      <c r="CW1" s="289" t="s">
        <v>402</v>
      </c>
      <c r="CX1" s="289" t="s">
        <v>403</v>
      </c>
      <c r="CY1" s="289" t="s">
        <v>404</v>
      </c>
      <c r="CZ1" s="289" t="s">
        <v>405</v>
      </c>
      <c r="DA1" s="289" t="s">
        <v>406</v>
      </c>
      <c r="DB1" s="289" t="s">
        <v>407</v>
      </c>
      <c r="DC1" s="289" t="s">
        <v>408</v>
      </c>
      <c r="DD1" s="289" t="s">
        <v>409</v>
      </c>
      <c r="DE1" s="289" t="s">
        <v>410</v>
      </c>
      <c r="DF1" s="289" t="s">
        <v>411</v>
      </c>
      <c r="DG1" s="289" t="s">
        <v>412</v>
      </c>
      <c r="DH1" s="289" t="s">
        <v>413</v>
      </c>
      <c r="DI1" s="289" t="s">
        <v>427</v>
      </c>
      <c r="DJ1" s="289" t="s">
        <v>414</v>
      </c>
      <c r="DK1" s="289" t="s">
        <v>415</v>
      </c>
      <c r="DL1" s="289" t="s">
        <v>416</v>
      </c>
      <c r="DM1" s="289" t="s">
        <v>417</v>
      </c>
      <c r="DN1" s="289" t="s">
        <v>418</v>
      </c>
      <c r="DO1" s="289" t="s">
        <v>419</v>
      </c>
      <c r="DP1" s="289" t="s">
        <v>420</v>
      </c>
      <c r="DQ1" s="289" t="s">
        <v>421</v>
      </c>
      <c r="DR1" s="289" t="s">
        <v>422</v>
      </c>
      <c r="DS1" s="289" t="s">
        <v>423</v>
      </c>
      <c r="DT1" s="289" t="s">
        <v>424</v>
      </c>
      <c r="DU1" s="289" t="s">
        <v>452</v>
      </c>
      <c r="DV1" s="289" t="s">
        <v>425</v>
      </c>
      <c r="DW1" s="289" t="s">
        <v>426</v>
      </c>
      <c r="DX1" s="289" t="s">
        <v>332</v>
      </c>
      <c r="DY1" s="289" t="s">
        <v>333</v>
      </c>
      <c r="DZ1" s="289" t="s">
        <v>334</v>
      </c>
      <c r="EA1" s="289" t="s">
        <v>335</v>
      </c>
      <c r="EB1" s="289" t="s">
        <v>336</v>
      </c>
      <c r="EC1" s="289" t="s">
        <v>337</v>
      </c>
      <c r="ED1" s="289" t="s">
        <v>338</v>
      </c>
      <c r="EE1" s="289" t="s">
        <v>339</v>
      </c>
      <c r="EF1" s="289" t="s">
        <v>340</v>
      </c>
      <c r="EG1" s="289" t="s">
        <v>341</v>
      </c>
      <c r="EH1" s="289" t="s">
        <v>342</v>
      </c>
      <c r="EI1" s="289" t="s">
        <v>343</v>
      </c>
      <c r="EJ1" s="289" t="s">
        <v>344</v>
      </c>
      <c r="EK1" s="289" t="s">
        <v>345</v>
      </c>
      <c r="EL1" s="289" t="s">
        <v>346</v>
      </c>
      <c r="EM1" s="289" t="s">
        <v>347</v>
      </c>
      <c r="EN1" s="289" t="s">
        <v>348</v>
      </c>
      <c r="EO1" s="289" t="s">
        <v>349</v>
      </c>
      <c r="EP1" s="289" t="s">
        <v>350</v>
      </c>
      <c r="EQ1" s="289" t="s">
        <v>351</v>
      </c>
      <c r="ER1" s="289" t="s">
        <v>352</v>
      </c>
      <c r="ES1" s="289" t="s">
        <v>353</v>
      </c>
      <c r="ET1" s="289" t="s">
        <v>354</v>
      </c>
      <c r="EU1" s="289" t="s">
        <v>355</v>
      </c>
      <c r="EV1" s="289" t="s">
        <v>356</v>
      </c>
      <c r="EW1" s="289" t="s">
        <v>357</v>
      </c>
      <c r="EX1" s="289" t="s">
        <v>358</v>
      </c>
      <c r="EY1" s="289" t="s">
        <v>359</v>
      </c>
      <c r="EZ1" s="289" t="s">
        <v>360</v>
      </c>
      <c r="FA1" s="289" t="s">
        <v>361</v>
      </c>
      <c r="FB1" s="289" t="s">
        <v>362</v>
      </c>
      <c r="FC1" s="289" t="s">
        <v>363</v>
      </c>
      <c r="FD1" s="289" t="s">
        <v>364</v>
      </c>
      <c r="FE1" s="289" t="s">
        <v>365</v>
      </c>
      <c r="FF1" s="289" t="s">
        <v>366</v>
      </c>
      <c r="FG1" s="289" t="s">
        <v>367</v>
      </c>
      <c r="FH1" s="289" t="s">
        <v>368</v>
      </c>
      <c r="FI1" s="289" t="s">
        <v>369</v>
      </c>
      <c r="FJ1" s="289" t="s">
        <v>370</v>
      </c>
      <c r="FK1" s="289" t="s">
        <v>371</v>
      </c>
    </row>
    <row r="2" spans="1:167" x14ac:dyDescent="0.15">
      <c r="A2" s="291" t="s">
        <v>372</v>
      </c>
      <c r="B2" s="291" t="s">
        <v>373</v>
      </c>
      <c r="C2" s="292" t="s">
        <v>456</v>
      </c>
      <c r="D2" s="292" t="s">
        <v>456</v>
      </c>
      <c r="E2" s="292" t="s">
        <v>456</v>
      </c>
      <c r="F2" s="292" t="s">
        <v>456</v>
      </c>
      <c r="G2" s="292" t="s">
        <v>456</v>
      </c>
      <c r="H2" s="292" t="s">
        <v>456</v>
      </c>
      <c r="I2" s="292" t="s">
        <v>456</v>
      </c>
      <c r="J2" s="292" t="s">
        <v>456</v>
      </c>
      <c r="K2" s="292" t="s">
        <v>456</v>
      </c>
      <c r="L2" s="292" t="s">
        <v>456</v>
      </c>
      <c r="M2" s="292" t="s">
        <v>456</v>
      </c>
      <c r="N2" s="292" t="s">
        <v>456</v>
      </c>
      <c r="O2" s="292" t="s">
        <v>456</v>
      </c>
      <c r="P2" s="292" t="s">
        <v>456</v>
      </c>
      <c r="Q2" s="292" t="s">
        <v>456</v>
      </c>
      <c r="R2" s="292" t="s">
        <v>456</v>
      </c>
      <c r="S2" s="292" t="s">
        <v>456</v>
      </c>
      <c r="T2" s="292" t="s">
        <v>456</v>
      </c>
      <c r="U2" s="292" t="s">
        <v>456</v>
      </c>
      <c r="V2" s="292" t="s">
        <v>456</v>
      </c>
      <c r="W2" s="292" t="s">
        <v>456</v>
      </c>
      <c r="X2" s="292" t="s">
        <v>456</v>
      </c>
      <c r="Y2" s="292" t="s">
        <v>456</v>
      </c>
      <c r="Z2" s="292" t="s">
        <v>456</v>
      </c>
      <c r="AA2" s="292" t="s">
        <v>456</v>
      </c>
      <c r="AB2" s="292" t="s">
        <v>456</v>
      </c>
      <c r="AC2" s="292" t="s">
        <v>456</v>
      </c>
      <c r="AD2" s="292" t="s">
        <v>456</v>
      </c>
      <c r="AE2" s="292" t="s">
        <v>456</v>
      </c>
      <c r="AF2" s="292" t="s">
        <v>456</v>
      </c>
      <c r="AG2" s="292" t="s">
        <v>456</v>
      </c>
      <c r="AH2" s="292" t="s">
        <v>456</v>
      </c>
      <c r="AI2" s="292" t="s">
        <v>456</v>
      </c>
      <c r="AJ2" s="292" t="s">
        <v>456</v>
      </c>
      <c r="AK2" s="292" t="s">
        <v>456</v>
      </c>
      <c r="AL2" s="292" t="s">
        <v>456</v>
      </c>
      <c r="AM2" s="292" t="s">
        <v>456</v>
      </c>
      <c r="AN2" s="292" t="s">
        <v>456</v>
      </c>
      <c r="AO2" s="292" t="s">
        <v>456</v>
      </c>
      <c r="AP2" s="292" t="s">
        <v>456</v>
      </c>
      <c r="AQ2" s="292" t="s">
        <v>456</v>
      </c>
      <c r="AR2" s="292" t="s">
        <v>456</v>
      </c>
      <c r="AS2" s="292" t="s">
        <v>456</v>
      </c>
      <c r="AT2" s="292" t="s">
        <v>456</v>
      </c>
      <c r="AU2" s="292" t="s">
        <v>456</v>
      </c>
      <c r="AV2" s="292" t="s">
        <v>456</v>
      </c>
      <c r="AW2" s="292" t="s">
        <v>456</v>
      </c>
      <c r="AX2" s="292" t="s">
        <v>456</v>
      </c>
      <c r="AY2" s="292" t="s">
        <v>456</v>
      </c>
      <c r="AZ2" s="292" t="s">
        <v>456</v>
      </c>
      <c r="BA2" s="292" t="s">
        <v>456</v>
      </c>
      <c r="BB2" s="292" t="s">
        <v>456</v>
      </c>
      <c r="BC2" s="292" t="s">
        <v>456</v>
      </c>
      <c r="BD2" s="292" t="s">
        <v>456</v>
      </c>
      <c r="BE2" s="292" t="s">
        <v>456</v>
      </c>
      <c r="BF2" s="292" t="s">
        <v>456</v>
      </c>
      <c r="BG2" s="292" t="s">
        <v>456</v>
      </c>
      <c r="BH2" s="292" t="s">
        <v>456</v>
      </c>
      <c r="BI2" s="292" t="s">
        <v>456</v>
      </c>
      <c r="BJ2" s="292" t="s">
        <v>456</v>
      </c>
      <c r="BK2" s="292" t="s">
        <v>456</v>
      </c>
      <c r="BL2" s="292" t="s">
        <v>456</v>
      </c>
      <c r="BM2" s="292" t="s">
        <v>456</v>
      </c>
      <c r="BN2" s="292" t="s">
        <v>456</v>
      </c>
      <c r="BO2" s="292" t="s">
        <v>456</v>
      </c>
      <c r="BP2" s="292" t="s">
        <v>456</v>
      </c>
      <c r="BQ2" s="292" t="s">
        <v>456</v>
      </c>
      <c r="BR2" s="292" t="s">
        <v>456</v>
      </c>
      <c r="BS2" s="292" t="s">
        <v>456</v>
      </c>
      <c r="BT2" s="292" t="s">
        <v>456</v>
      </c>
      <c r="BU2" s="292" t="s">
        <v>456</v>
      </c>
      <c r="BV2" s="292" t="s">
        <v>456</v>
      </c>
      <c r="BW2" s="292" t="s">
        <v>456</v>
      </c>
      <c r="BX2" s="292" t="s">
        <v>456</v>
      </c>
      <c r="BY2" s="292" t="s">
        <v>456</v>
      </c>
      <c r="BZ2" s="292" t="s">
        <v>456</v>
      </c>
      <c r="CA2" s="292" t="s">
        <v>456</v>
      </c>
      <c r="CB2" s="292" t="s">
        <v>456</v>
      </c>
      <c r="CC2" s="292" t="s">
        <v>456</v>
      </c>
      <c r="CD2" s="292" t="s">
        <v>456</v>
      </c>
      <c r="CE2" s="292" t="s">
        <v>456</v>
      </c>
      <c r="CF2" s="292" t="s">
        <v>456</v>
      </c>
      <c r="CG2" s="292" t="s">
        <v>456</v>
      </c>
      <c r="CH2" s="292" t="s">
        <v>456</v>
      </c>
      <c r="CI2" s="292" t="s">
        <v>456</v>
      </c>
      <c r="CJ2" s="292" t="s">
        <v>456</v>
      </c>
      <c r="CK2" s="292" t="s">
        <v>456</v>
      </c>
      <c r="CL2" s="292" t="s">
        <v>456</v>
      </c>
      <c r="CM2" s="292" t="s">
        <v>456</v>
      </c>
      <c r="CN2" s="292" t="s">
        <v>456</v>
      </c>
      <c r="CO2" s="292" t="s">
        <v>456</v>
      </c>
      <c r="CP2" s="292" t="s">
        <v>456</v>
      </c>
      <c r="CQ2" s="292" t="s">
        <v>456</v>
      </c>
      <c r="CR2" s="292" t="s">
        <v>456</v>
      </c>
      <c r="CS2" s="292" t="s">
        <v>456</v>
      </c>
      <c r="CT2" s="292" t="s">
        <v>456</v>
      </c>
      <c r="CU2" s="292" t="s">
        <v>456</v>
      </c>
      <c r="CV2" s="292" t="s">
        <v>456</v>
      </c>
      <c r="CW2" s="292" t="s">
        <v>456</v>
      </c>
      <c r="CX2" s="292" t="s">
        <v>456</v>
      </c>
      <c r="CY2" s="292" t="s">
        <v>456</v>
      </c>
      <c r="CZ2" s="292" t="s">
        <v>456</v>
      </c>
      <c r="DA2" s="292" t="s">
        <v>456</v>
      </c>
      <c r="DB2" s="292" t="s">
        <v>456</v>
      </c>
      <c r="DC2" s="292" t="s">
        <v>456</v>
      </c>
      <c r="DD2" s="292" t="s">
        <v>456</v>
      </c>
      <c r="DE2" s="292" t="s">
        <v>456</v>
      </c>
      <c r="DF2" s="292" t="s">
        <v>456</v>
      </c>
      <c r="DG2" s="292" t="s">
        <v>456</v>
      </c>
      <c r="DH2" s="292" t="s">
        <v>456</v>
      </c>
      <c r="DI2" s="292" t="s">
        <v>456</v>
      </c>
      <c r="DJ2" s="292" t="s">
        <v>456</v>
      </c>
      <c r="DK2" s="292" t="s">
        <v>456</v>
      </c>
      <c r="DL2" s="292" t="s">
        <v>456</v>
      </c>
      <c r="DM2" s="292" t="s">
        <v>456</v>
      </c>
      <c r="DN2" s="292" t="s">
        <v>456</v>
      </c>
      <c r="DO2" s="292" t="s">
        <v>456</v>
      </c>
      <c r="DP2" s="292" t="s">
        <v>456</v>
      </c>
      <c r="DQ2" s="292" t="s">
        <v>456</v>
      </c>
      <c r="DR2" s="292" t="s">
        <v>456</v>
      </c>
      <c r="DS2" s="292" t="s">
        <v>456</v>
      </c>
      <c r="DT2" s="292" t="s">
        <v>456</v>
      </c>
      <c r="DU2" s="292" t="s">
        <v>456</v>
      </c>
      <c r="DV2" s="292" t="s">
        <v>456</v>
      </c>
      <c r="DW2" s="292" t="s">
        <v>456</v>
      </c>
      <c r="DX2" s="292" t="s">
        <v>456</v>
      </c>
      <c r="DY2" s="292" t="s">
        <v>456</v>
      </c>
      <c r="DZ2" s="292" t="s">
        <v>456</v>
      </c>
      <c r="EA2" s="292" t="s">
        <v>456</v>
      </c>
      <c r="EB2" s="292" t="s">
        <v>456</v>
      </c>
      <c r="EC2" s="292" t="s">
        <v>456</v>
      </c>
      <c r="ED2" s="292" t="s">
        <v>456</v>
      </c>
      <c r="EE2" s="292" t="s">
        <v>456</v>
      </c>
      <c r="EF2" s="292" t="s">
        <v>456</v>
      </c>
      <c r="EG2" s="292" t="s">
        <v>456</v>
      </c>
      <c r="EH2" s="292" t="s">
        <v>456</v>
      </c>
      <c r="EI2" s="292" t="s">
        <v>456</v>
      </c>
      <c r="EJ2" s="292" t="s">
        <v>456</v>
      </c>
      <c r="EK2" s="292" t="s">
        <v>456</v>
      </c>
      <c r="EL2" s="292" t="s">
        <v>456</v>
      </c>
      <c r="EM2" s="292" t="s">
        <v>456</v>
      </c>
      <c r="EN2" s="292" t="s">
        <v>456</v>
      </c>
      <c r="EO2" s="292" t="s">
        <v>456</v>
      </c>
      <c r="EP2" s="292" t="s">
        <v>456</v>
      </c>
      <c r="EQ2" s="292" t="s">
        <v>456</v>
      </c>
      <c r="ER2" s="292" t="s">
        <v>456</v>
      </c>
      <c r="ES2" s="292" t="s">
        <v>456</v>
      </c>
      <c r="ET2" s="292" t="s">
        <v>456</v>
      </c>
      <c r="EU2" s="292" t="s">
        <v>456</v>
      </c>
      <c r="EV2" s="292" t="s">
        <v>456</v>
      </c>
      <c r="EW2" s="292" t="s">
        <v>456</v>
      </c>
      <c r="EX2" s="292" t="s">
        <v>456</v>
      </c>
      <c r="EY2" s="292" t="s">
        <v>456</v>
      </c>
      <c r="EZ2" s="292" t="s">
        <v>456</v>
      </c>
      <c r="FA2" s="292" t="s">
        <v>456</v>
      </c>
      <c r="FB2" s="292" t="s">
        <v>456</v>
      </c>
      <c r="FC2" s="292" t="s">
        <v>456</v>
      </c>
      <c r="FD2" s="292" t="s">
        <v>456</v>
      </c>
      <c r="FE2" s="292" t="s">
        <v>456</v>
      </c>
      <c r="FF2" s="292" t="s">
        <v>456</v>
      </c>
      <c r="FG2" s="292" t="s">
        <v>456</v>
      </c>
      <c r="FH2" s="292" t="s">
        <v>456</v>
      </c>
      <c r="FI2" s="292" t="s">
        <v>456</v>
      </c>
      <c r="FJ2" s="292" t="s">
        <v>456</v>
      </c>
      <c r="FK2" s="292" t="s">
        <v>456</v>
      </c>
    </row>
    <row r="3" spans="1:167" x14ac:dyDescent="0.15">
      <c r="A3" s="287">
        <v>7</v>
      </c>
      <c r="B3" s="287" t="s">
        <v>458</v>
      </c>
      <c r="C3" s="289">
        <v>0</v>
      </c>
      <c r="D3" s="289">
        <v>1388968.32</v>
      </c>
      <c r="E3" s="289">
        <v>0</v>
      </c>
      <c r="F3" s="289">
        <v>798.75</v>
      </c>
      <c r="G3" s="289">
        <v>21449.25</v>
      </c>
      <c r="H3" s="289">
        <v>46265.26</v>
      </c>
      <c r="I3" s="289">
        <v>8327.27</v>
      </c>
      <c r="J3" s="289">
        <v>0</v>
      </c>
      <c r="K3" s="289">
        <v>542964.94000000006</v>
      </c>
      <c r="L3" s="289">
        <v>0</v>
      </c>
      <c r="M3" s="289">
        <v>0</v>
      </c>
      <c r="N3" s="289">
        <v>0</v>
      </c>
      <c r="O3" s="289">
        <v>0</v>
      </c>
      <c r="P3" s="289">
        <v>49724.89</v>
      </c>
      <c r="Q3" s="289">
        <v>0</v>
      </c>
      <c r="R3" s="289">
        <v>0</v>
      </c>
      <c r="S3" s="289">
        <v>0</v>
      </c>
      <c r="T3" s="289">
        <v>0</v>
      </c>
      <c r="U3" s="289">
        <v>145836.93</v>
      </c>
      <c r="V3" s="289">
        <v>5383663</v>
      </c>
      <c r="W3" s="289">
        <v>8010.33</v>
      </c>
      <c r="X3" s="289">
        <v>0</v>
      </c>
      <c r="Y3" s="289">
        <v>327923</v>
      </c>
      <c r="Z3" s="289">
        <v>5720</v>
      </c>
      <c r="AA3" s="289">
        <v>12535</v>
      </c>
      <c r="AB3" s="289">
        <v>0</v>
      </c>
      <c r="AC3" s="289">
        <v>0</v>
      </c>
      <c r="AD3" s="289">
        <v>0</v>
      </c>
      <c r="AE3" s="289">
        <v>143799.64000000001</v>
      </c>
      <c r="AF3" s="289">
        <v>0</v>
      </c>
      <c r="AG3" s="289">
        <v>0</v>
      </c>
      <c r="AH3" s="289">
        <v>21000.94</v>
      </c>
      <c r="AI3" s="289">
        <v>0</v>
      </c>
      <c r="AJ3" s="289">
        <v>0</v>
      </c>
      <c r="AK3" s="289">
        <v>46195</v>
      </c>
      <c r="AL3" s="289">
        <v>0</v>
      </c>
      <c r="AM3" s="289">
        <v>932.31000000000006</v>
      </c>
      <c r="AN3" s="289">
        <v>41727.18</v>
      </c>
      <c r="AO3" s="289">
        <v>0</v>
      </c>
      <c r="AP3" s="289">
        <v>1548.3</v>
      </c>
      <c r="AQ3" s="289">
        <v>1360457</v>
      </c>
      <c r="AR3" s="289">
        <v>1354561.56</v>
      </c>
      <c r="AS3" s="289">
        <v>478820.74</v>
      </c>
      <c r="AT3" s="289">
        <v>141491.92000000001</v>
      </c>
      <c r="AU3" s="289">
        <v>198977.46</v>
      </c>
      <c r="AV3" s="289">
        <v>0</v>
      </c>
      <c r="AW3" s="289">
        <v>76597.3</v>
      </c>
      <c r="AX3" s="289">
        <v>257069.97</v>
      </c>
      <c r="AY3" s="289">
        <v>243454.22</v>
      </c>
      <c r="AZ3" s="289">
        <v>438358.73</v>
      </c>
      <c r="BA3" s="289">
        <v>1432089.86</v>
      </c>
      <c r="BB3" s="289">
        <v>278232.92</v>
      </c>
      <c r="BC3" s="289">
        <v>78838.259999999995</v>
      </c>
      <c r="BD3" s="289">
        <v>104838</v>
      </c>
      <c r="BE3" s="289">
        <v>2016</v>
      </c>
      <c r="BF3" s="289">
        <v>1574855.3</v>
      </c>
      <c r="BG3" s="289">
        <v>491519.4</v>
      </c>
      <c r="BH3" s="289">
        <v>0</v>
      </c>
      <c r="BI3" s="289">
        <v>0</v>
      </c>
      <c r="BJ3" s="289">
        <v>0</v>
      </c>
      <c r="BK3" s="289">
        <v>0</v>
      </c>
      <c r="BL3" s="289">
        <v>0</v>
      </c>
      <c r="BM3" s="289">
        <v>517165</v>
      </c>
      <c r="BN3" s="289">
        <v>517165</v>
      </c>
      <c r="BO3" s="289">
        <v>0</v>
      </c>
      <c r="BP3" s="289">
        <v>0</v>
      </c>
      <c r="BQ3" s="289">
        <v>2036963.82</v>
      </c>
      <c r="BR3" s="289">
        <v>1722175.49</v>
      </c>
      <c r="BS3" s="289">
        <v>2554128.8199999998</v>
      </c>
      <c r="BT3" s="289">
        <v>2239340.4900000002</v>
      </c>
      <c r="BU3" s="289">
        <v>0</v>
      </c>
      <c r="BV3" s="289">
        <v>0</v>
      </c>
      <c r="BW3" s="289">
        <v>630932.72</v>
      </c>
      <c r="BX3" s="289">
        <v>0</v>
      </c>
      <c r="BY3" s="289">
        <v>0</v>
      </c>
      <c r="BZ3" s="289">
        <v>0</v>
      </c>
      <c r="CA3" s="289">
        <v>3846.78</v>
      </c>
      <c r="CB3" s="289">
        <v>0</v>
      </c>
      <c r="CC3" s="289">
        <v>27279.5</v>
      </c>
      <c r="CD3" s="289">
        <v>0</v>
      </c>
      <c r="CE3" s="289">
        <v>0</v>
      </c>
      <c r="CF3" s="289">
        <v>0</v>
      </c>
      <c r="CG3" s="289">
        <v>0</v>
      </c>
      <c r="CH3" s="289">
        <v>0</v>
      </c>
      <c r="CI3" s="289">
        <v>12457.79</v>
      </c>
      <c r="CJ3" s="289">
        <v>0</v>
      </c>
      <c r="CK3" s="289">
        <v>0</v>
      </c>
      <c r="CL3" s="289">
        <v>0</v>
      </c>
      <c r="CM3" s="289">
        <v>10187</v>
      </c>
      <c r="CN3" s="289">
        <v>0</v>
      </c>
      <c r="CO3" s="289">
        <v>0</v>
      </c>
      <c r="CP3" s="289">
        <v>0</v>
      </c>
      <c r="CQ3" s="289">
        <v>0</v>
      </c>
      <c r="CR3" s="289">
        <v>0</v>
      </c>
      <c r="CS3" s="289">
        <v>0</v>
      </c>
      <c r="CT3" s="289">
        <v>133703.67999999999</v>
      </c>
      <c r="CU3" s="289">
        <v>0</v>
      </c>
      <c r="CV3" s="289">
        <v>0</v>
      </c>
      <c r="CW3" s="289">
        <v>0</v>
      </c>
      <c r="CX3" s="289">
        <v>7923.28</v>
      </c>
      <c r="CY3" s="289">
        <v>0</v>
      </c>
      <c r="CZ3" s="289">
        <v>0</v>
      </c>
      <c r="DA3" s="289">
        <v>0</v>
      </c>
      <c r="DB3" s="289">
        <v>0</v>
      </c>
      <c r="DC3" s="289">
        <v>0</v>
      </c>
      <c r="DD3" s="289">
        <v>0</v>
      </c>
      <c r="DE3" s="289">
        <v>0</v>
      </c>
      <c r="DF3" s="289">
        <v>0</v>
      </c>
      <c r="DG3" s="289">
        <v>2202.39</v>
      </c>
      <c r="DH3" s="289">
        <v>0</v>
      </c>
      <c r="DI3" s="289">
        <v>4153.6900000000005</v>
      </c>
      <c r="DJ3" s="289">
        <v>0</v>
      </c>
      <c r="DK3" s="289">
        <v>0</v>
      </c>
      <c r="DL3" s="289">
        <v>11713.86</v>
      </c>
      <c r="DM3" s="289">
        <v>49728.01</v>
      </c>
      <c r="DN3" s="289">
        <v>0</v>
      </c>
      <c r="DO3" s="289">
        <v>0</v>
      </c>
      <c r="DP3" s="289">
        <v>25305.3</v>
      </c>
      <c r="DQ3" s="289">
        <v>9455.9500000000007</v>
      </c>
      <c r="DR3" s="289">
        <v>0</v>
      </c>
      <c r="DS3" s="289">
        <v>0</v>
      </c>
      <c r="DT3" s="289">
        <v>0</v>
      </c>
      <c r="DU3" s="289">
        <v>0</v>
      </c>
      <c r="DV3" s="289">
        <v>723771.55</v>
      </c>
      <c r="DW3" s="289">
        <v>0</v>
      </c>
      <c r="DX3" s="289">
        <v>0</v>
      </c>
      <c r="DY3" s="289">
        <v>0</v>
      </c>
      <c r="DZ3" s="289">
        <v>0</v>
      </c>
      <c r="EA3" s="289">
        <v>0</v>
      </c>
      <c r="EB3" s="289">
        <v>0</v>
      </c>
      <c r="EC3" s="289">
        <v>0</v>
      </c>
      <c r="ED3" s="289">
        <v>0</v>
      </c>
      <c r="EE3" s="289">
        <v>0</v>
      </c>
      <c r="EF3" s="289">
        <v>7097998.0499999998</v>
      </c>
      <c r="EG3" s="289">
        <v>1312800.7</v>
      </c>
      <c r="EH3" s="289">
        <v>5785197.3499999996</v>
      </c>
      <c r="EI3" s="289">
        <v>0</v>
      </c>
      <c r="EJ3" s="289">
        <v>0</v>
      </c>
      <c r="EK3" s="289">
        <v>0</v>
      </c>
      <c r="EL3" s="289">
        <v>0</v>
      </c>
      <c r="EM3" s="289">
        <v>6374815</v>
      </c>
      <c r="EN3" s="289">
        <v>0</v>
      </c>
      <c r="EO3" s="289">
        <v>0</v>
      </c>
      <c r="EP3" s="289">
        <v>0</v>
      </c>
      <c r="EQ3" s="289">
        <v>0</v>
      </c>
      <c r="ER3" s="289">
        <v>0</v>
      </c>
      <c r="ES3" s="289">
        <v>0</v>
      </c>
      <c r="ET3" s="289">
        <v>0</v>
      </c>
      <c r="EU3" s="289">
        <v>151406.39999999999</v>
      </c>
      <c r="EV3" s="289">
        <v>172625.88</v>
      </c>
      <c r="EW3" s="289">
        <v>574709.45000000007</v>
      </c>
      <c r="EX3" s="289">
        <v>553489.97</v>
      </c>
      <c r="EY3" s="289">
        <v>0</v>
      </c>
      <c r="EZ3" s="289">
        <v>5784.1900000000005</v>
      </c>
      <c r="FA3" s="289">
        <v>6212.25</v>
      </c>
      <c r="FB3" s="289">
        <v>13057.380000000001</v>
      </c>
      <c r="FC3" s="289">
        <v>0</v>
      </c>
      <c r="FD3" s="289">
        <v>12629.32</v>
      </c>
      <c r="FE3" s="289">
        <v>0</v>
      </c>
      <c r="FF3" s="289">
        <v>0</v>
      </c>
      <c r="FG3" s="289">
        <v>0</v>
      </c>
      <c r="FH3" s="289">
        <v>133401.92000000001</v>
      </c>
      <c r="FI3" s="289">
        <v>108998.78</v>
      </c>
      <c r="FJ3" s="289">
        <v>24403.14</v>
      </c>
      <c r="FK3" s="289">
        <v>0</v>
      </c>
    </row>
    <row r="4" spans="1:167" x14ac:dyDescent="0.15">
      <c r="A4" s="287">
        <v>14</v>
      </c>
      <c r="B4" s="287" t="s">
        <v>459</v>
      </c>
      <c r="C4" s="289">
        <v>0</v>
      </c>
      <c r="D4" s="289">
        <v>11085699.060000001</v>
      </c>
      <c r="E4" s="289">
        <v>0</v>
      </c>
      <c r="F4" s="289">
        <v>28023.010000000002</v>
      </c>
      <c r="G4" s="289">
        <v>23066.94</v>
      </c>
      <c r="H4" s="289">
        <v>1255.4000000000001</v>
      </c>
      <c r="I4" s="289">
        <v>26782.38</v>
      </c>
      <c r="J4" s="289">
        <v>0</v>
      </c>
      <c r="K4" s="289">
        <v>141150.84</v>
      </c>
      <c r="L4" s="289">
        <v>0</v>
      </c>
      <c r="M4" s="289">
        <v>0</v>
      </c>
      <c r="N4" s="289">
        <v>0</v>
      </c>
      <c r="O4" s="289">
        <v>0</v>
      </c>
      <c r="P4" s="289">
        <v>9959.51</v>
      </c>
      <c r="Q4" s="289">
        <v>0</v>
      </c>
      <c r="R4" s="289">
        <v>0</v>
      </c>
      <c r="S4" s="289">
        <v>0</v>
      </c>
      <c r="T4" s="289">
        <v>55381.919999999998</v>
      </c>
      <c r="U4" s="289">
        <v>458126.99</v>
      </c>
      <c r="V4" s="289">
        <v>4588874</v>
      </c>
      <c r="W4" s="289">
        <v>41682.69</v>
      </c>
      <c r="X4" s="289">
        <v>0</v>
      </c>
      <c r="Y4" s="289">
        <v>714481.24</v>
      </c>
      <c r="Z4" s="289">
        <v>103396.11</v>
      </c>
      <c r="AA4" s="289">
        <v>22070</v>
      </c>
      <c r="AB4" s="289">
        <v>19955</v>
      </c>
      <c r="AC4" s="289">
        <v>0</v>
      </c>
      <c r="AD4" s="289">
        <v>308104.64</v>
      </c>
      <c r="AE4" s="289">
        <v>607123.56000000006</v>
      </c>
      <c r="AF4" s="289">
        <v>0</v>
      </c>
      <c r="AG4" s="289">
        <v>0</v>
      </c>
      <c r="AH4" s="289">
        <v>41102.47</v>
      </c>
      <c r="AI4" s="289">
        <v>502130.52</v>
      </c>
      <c r="AJ4" s="289">
        <v>0</v>
      </c>
      <c r="AK4" s="289">
        <v>293130.74</v>
      </c>
      <c r="AL4" s="289">
        <v>0</v>
      </c>
      <c r="AM4" s="289">
        <v>0</v>
      </c>
      <c r="AN4" s="289">
        <v>22229.8</v>
      </c>
      <c r="AO4" s="289">
        <v>0</v>
      </c>
      <c r="AP4" s="289">
        <v>15125.03</v>
      </c>
      <c r="AQ4" s="289">
        <v>3771147.82</v>
      </c>
      <c r="AR4" s="289">
        <v>2905753.79</v>
      </c>
      <c r="AS4" s="289">
        <v>598991.01</v>
      </c>
      <c r="AT4" s="289">
        <v>397379.79000000004</v>
      </c>
      <c r="AU4" s="289">
        <v>278480.36</v>
      </c>
      <c r="AV4" s="289">
        <v>204144.32</v>
      </c>
      <c r="AW4" s="289">
        <v>652642.43000000005</v>
      </c>
      <c r="AX4" s="289">
        <v>1434831.43</v>
      </c>
      <c r="AY4" s="289">
        <v>447609.7</v>
      </c>
      <c r="AZ4" s="289">
        <v>1340309.1499999999</v>
      </c>
      <c r="BA4" s="289">
        <v>2990765.59</v>
      </c>
      <c r="BB4" s="289">
        <v>492289.42</v>
      </c>
      <c r="BC4" s="289">
        <v>267155.87</v>
      </c>
      <c r="BD4" s="289">
        <v>95735.150000000009</v>
      </c>
      <c r="BE4" s="289">
        <v>589881.30000000005</v>
      </c>
      <c r="BF4" s="289">
        <v>2341013.9</v>
      </c>
      <c r="BG4" s="289">
        <v>530327.11</v>
      </c>
      <c r="BH4" s="289">
        <v>1578.22</v>
      </c>
      <c r="BI4" s="289">
        <v>301489.52</v>
      </c>
      <c r="BJ4" s="289">
        <v>195751.5</v>
      </c>
      <c r="BK4" s="289">
        <v>164833.69</v>
      </c>
      <c r="BL4" s="289">
        <v>200773.38</v>
      </c>
      <c r="BM4" s="289">
        <v>0</v>
      </c>
      <c r="BN4" s="289">
        <v>0</v>
      </c>
      <c r="BO4" s="289">
        <v>0</v>
      </c>
      <c r="BP4" s="289">
        <v>0</v>
      </c>
      <c r="BQ4" s="289">
        <v>3740205.37</v>
      </c>
      <c r="BR4" s="289">
        <v>3578819.19</v>
      </c>
      <c r="BS4" s="289">
        <v>4206528.58</v>
      </c>
      <c r="BT4" s="289">
        <v>3975344.07</v>
      </c>
      <c r="BU4" s="289">
        <v>0</v>
      </c>
      <c r="BV4" s="289">
        <v>0</v>
      </c>
      <c r="BW4" s="289">
        <v>2134013.9</v>
      </c>
      <c r="BX4" s="289">
        <v>0</v>
      </c>
      <c r="BY4" s="289">
        <v>0</v>
      </c>
      <c r="BZ4" s="289">
        <v>0</v>
      </c>
      <c r="CA4" s="289">
        <v>0</v>
      </c>
      <c r="CB4" s="289">
        <v>0</v>
      </c>
      <c r="CC4" s="289">
        <v>0</v>
      </c>
      <c r="CD4" s="289">
        <v>0</v>
      </c>
      <c r="CE4" s="289">
        <v>0</v>
      </c>
      <c r="CF4" s="289">
        <v>0</v>
      </c>
      <c r="CG4" s="289">
        <v>0</v>
      </c>
      <c r="CH4" s="289">
        <v>19905.05</v>
      </c>
      <c r="CI4" s="289">
        <v>0</v>
      </c>
      <c r="CJ4" s="289">
        <v>0</v>
      </c>
      <c r="CK4" s="289">
        <v>0</v>
      </c>
      <c r="CL4" s="289">
        <v>0</v>
      </c>
      <c r="CM4" s="289">
        <v>758462</v>
      </c>
      <c r="CN4" s="289">
        <v>7061</v>
      </c>
      <c r="CO4" s="289">
        <v>0</v>
      </c>
      <c r="CP4" s="289">
        <v>0</v>
      </c>
      <c r="CQ4" s="289">
        <v>0</v>
      </c>
      <c r="CR4" s="289">
        <v>0</v>
      </c>
      <c r="CS4" s="289">
        <v>4802</v>
      </c>
      <c r="CT4" s="289">
        <v>413347.53</v>
      </c>
      <c r="CU4" s="289">
        <v>0</v>
      </c>
      <c r="CV4" s="289">
        <v>0</v>
      </c>
      <c r="CW4" s="289">
        <v>0</v>
      </c>
      <c r="CX4" s="289">
        <v>52759.69</v>
      </c>
      <c r="CY4" s="289">
        <v>0</v>
      </c>
      <c r="CZ4" s="289">
        <v>0</v>
      </c>
      <c r="DA4" s="289">
        <v>0</v>
      </c>
      <c r="DB4" s="289">
        <v>0</v>
      </c>
      <c r="DC4" s="289">
        <v>0</v>
      </c>
      <c r="DD4" s="289">
        <v>0</v>
      </c>
      <c r="DE4" s="289">
        <v>0</v>
      </c>
      <c r="DF4" s="289">
        <v>0</v>
      </c>
      <c r="DG4" s="289">
        <v>0</v>
      </c>
      <c r="DH4" s="289">
        <v>0</v>
      </c>
      <c r="DI4" s="289">
        <v>2632936.2799999998</v>
      </c>
      <c r="DJ4" s="289">
        <v>0</v>
      </c>
      <c r="DK4" s="289">
        <v>0</v>
      </c>
      <c r="DL4" s="289">
        <v>326864.14</v>
      </c>
      <c r="DM4" s="289">
        <v>261203.96</v>
      </c>
      <c r="DN4" s="289">
        <v>0</v>
      </c>
      <c r="DO4" s="289">
        <v>0</v>
      </c>
      <c r="DP4" s="289">
        <v>119733.45</v>
      </c>
      <c r="DQ4" s="289">
        <v>0</v>
      </c>
      <c r="DR4" s="289">
        <v>17000</v>
      </c>
      <c r="DS4" s="289">
        <v>0</v>
      </c>
      <c r="DT4" s="289">
        <v>0</v>
      </c>
      <c r="DU4" s="289">
        <v>0</v>
      </c>
      <c r="DV4" s="289">
        <v>32613.34</v>
      </c>
      <c r="DW4" s="289">
        <v>0</v>
      </c>
      <c r="DX4" s="289">
        <v>156589.49</v>
      </c>
      <c r="DY4" s="289">
        <v>156215.93</v>
      </c>
      <c r="DZ4" s="289">
        <v>14880.18</v>
      </c>
      <c r="EA4" s="289">
        <v>12616.14</v>
      </c>
      <c r="EB4" s="289">
        <v>2637.6</v>
      </c>
      <c r="EC4" s="289">
        <v>0</v>
      </c>
      <c r="ED4" s="289">
        <v>67735.460000000006</v>
      </c>
      <c r="EE4" s="289">
        <v>35811.33</v>
      </c>
      <c r="EF4" s="289">
        <v>1905855.9</v>
      </c>
      <c r="EG4" s="289">
        <v>1719971.53</v>
      </c>
      <c r="EH4" s="289">
        <v>0</v>
      </c>
      <c r="EI4" s="289">
        <v>0</v>
      </c>
      <c r="EJ4" s="289">
        <v>0</v>
      </c>
      <c r="EK4" s="289">
        <v>217808.5</v>
      </c>
      <c r="EL4" s="289">
        <v>0</v>
      </c>
      <c r="EM4" s="289">
        <v>6251547.1399999997</v>
      </c>
      <c r="EN4" s="289">
        <v>0</v>
      </c>
      <c r="EO4" s="289">
        <v>1100942.76</v>
      </c>
      <c r="EP4" s="289">
        <v>4104746.01</v>
      </c>
      <c r="EQ4" s="289">
        <v>0</v>
      </c>
      <c r="ER4" s="289">
        <v>3003803.25</v>
      </c>
      <c r="ES4" s="289">
        <v>0</v>
      </c>
      <c r="ET4" s="289">
        <v>0</v>
      </c>
      <c r="EU4" s="289">
        <v>149323.9</v>
      </c>
      <c r="EV4" s="289">
        <v>78004.42</v>
      </c>
      <c r="EW4" s="289">
        <v>1051094.6399999999</v>
      </c>
      <c r="EX4" s="289">
        <v>1122414.1200000001</v>
      </c>
      <c r="EY4" s="289">
        <v>0</v>
      </c>
      <c r="EZ4" s="289">
        <v>0</v>
      </c>
      <c r="FA4" s="289">
        <v>1084.8700000000001</v>
      </c>
      <c r="FB4" s="289">
        <v>229704.32000000001</v>
      </c>
      <c r="FC4" s="289">
        <v>50212.770000000004</v>
      </c>
      <c r="FD4" s="289">
        <v>178406.68</v>
      </c>
      <c r="FE4" s="289">
        <v>0</v>
      </c>
      <c r="FF4" s="289">
        <v>0</v>
      </c>
      <c r="FG4" s="289">
        <v>0</v>
      </c>
      <c r="FH4" s="289">
        <v>0</v>
      </c>
      <c r="FI4" s="289">
        <v>0</v>
      </c>
      <c r="FJ4" s="289">
        <v>0</v>
      </c>
      <c r="FK4" s="289">
        <v>0</v>
      </c>
    </row>
    <row r="5" spans="1:167" x14ac:dyDescent="0.15">
      <c r="A5" s="287">
        <v>63</v>
      </c>
      <c r="B5" s="287" t="s">
        <v>460</v>
      </c>
      <c r="C5" s="289">
        <v>0</v>
      </c>
      <c r="D5" s="289">
        <v>2353686</v>
      </c>
      <c r="E5" s="289">
        <v>881</v>
      </c>
      <c r="F5" s="289">
        <v>0</v>
      </c>
      <c r="G5" s="289">
        <v>18620</v>
      </c>
      <c r="H5" s="289">
        <v>1293</v>
      </c>
      <c r="I5" s="289">
        <v>35699</v>
      </c>
      <c r="J5" s="289">
        <v>6015</v>
      </c>
      <c r="K5" s="289">
        <v>63071</v>
      </c>
      <c r="L5" s="289">
        <v>0</v>
      </c>
      <c r="M5" s="289">
        <v>18864</v>
      </c>
      <c r="N5" s="289">
        <v>0</v>
      </c>
      <c r="O5" s="289">
        <v>0</v>
      </c>
      <c r="P5" s="289">
        <v>0</v>
      </c>
      <c r="Q5" s="289">
        <v>0</v>
      </c>
      <c r="R5" s="289">
        <v>0</v>
      </c>
      <c r="S5" s="289">
        <v>0</v>
      </c>
      <c r="T5" s="289">
        <v>0</v>
      </c>
      <c r="U5" s="289">
        <v>88687.48</v>
      </c>
      <c r="V5" s="289">
        <v>2288807</v>
      </c>
      <c r="W5" s="289">
        <v>3600</v>
      </c>
      <c r="X5" s="289">
        <v>0</v>
      </c>
      <c r="Y5" s="289">
        <v>0</v>
      </c>
      <c r="Z5" s="289">
        <v>3544</v>
      </c>
      <c r="AA5" s="289">
        <v>128329</v>
      </c>
      <c r="AB5" s="289">
        <v>0</v>
      </c>
      <c r="AC5" s="289">
        <v>0</v>
      </c>
      <c r="AD5" s="289">
        <v>23091.25</v>
      </c>
      <c r="AE5" s="289">
        <v>44808.03</v>
      </c>
      <c r="AF5" s="289">
        <v>0</v>
      </c>
      <c r="AG5" s="289">
        <v>0</v>
      </c>
      <c r="AH5" s="289">
        <v>27667.440000000002</v>
      </c>
      <c r="AI5" s="289">
        <v>47078</v>
      </c>
      <c r="AJ5" s="289">
        <v>0</v>
      </c>
      <c r="AK5" s="289">
        <v>0</v>
      </c>
      <c r="AL5" s="289">
        <v>0</v>
      </c>
      <c r="AM5" s="289">
        <v>15040.95</v>
      </c>
      <c r="AN5" s="289">
        <v>1224</v>
      </c>
      <c r="AO5" s="289">
        <v>0</v>
      </c>
      <c r="AP5" s="289">
        <v>3121.85</v>
      </c>
      <c r="AQ5" s="289">
        <v>588771</v>
      </c>
      <c r="AR5" s="289">
        <v>1199522</v>
      </c>
      <c r="AS5" s="289">
        <v>216427</v>
      </c>
      <c r="AT5" s="289">
        <v>121757</v>
      </c>
      <c r="AU5" s="289">
        <v>134171</v>
      </c>
      <c r="AV5" s="289">
        <v>1376</v>
      </c>
      <c r="AW5" s="289">
        <v>135100</v>
      </c>
      <c r="AX5" s="289">
        <v>145496.51999999999</v>
      </c>
      <c r="AY5" s="289">
        <v>478687.60000000003</v>
      </c>
      <c r="AZ5" s="289">
        <v>277341</v>
      </c>
      <c r="BA5" s="289">
        <v>580588.88</v>
      </c>
      <c r="BB5" s="289">
        <v>21768</v>
      </c>
      <c r="BC5" s="289">
        <v>49699</v>
      </c>
      <c r="BD5" s="289">
        <v>13692</v>
      </c>
      <c r="BE5" s="289">
        <v>17089</v>
      </c>
      <c r="BF5" s="289">
        <v>571581</v>
      </c>
      <c r="BG5" s="289">
        <v>601766</v>
      </c>
      <c r="BH5" s="289">
        <v>0</v>
      </c>
      <c r="BI5" s="289">
        <v>72293</v>
      </c>
      <c r="BJ5" s="289">
        <v>54438</v>
      </c>
      <c r="BK5" s="289">
        <v>0</v>
      </c>
      <c r="BL5" s="289">
        <v>0</v>
      </c>
      <c r="BM5" s="289">
        <v>0</v>
      </c>
      <c r="BN5" s="289">
        <v>0</v>
      </c>
      <c r="BO5" s="289">
        <v>314325</v>
      </c>
      <c r="BP5" s="289">
        <v>350475</v>
      </c>
      <c r="BQ5" s="289">
        <v>0</v>
      </c>
      <c r="BR5" s="289">
        <v>0</v>
      </c>
      <c r="BS5" s="289">
        <v>386618</v>
      </c>
      <c r="BT5" s="289">
        <v>404913</v>
      </c>
      <c r="BU5" s="289">
        <v>0</v>
      </c>
      <c r="BV5" s="289">
        <v>0</v>
      </c>
      <c r="BW5" s="289">
        <v>527821</v>
      </c>
      <c r="BX5" s="289">
        <v>0</v>
      </c>
      <c r="BY5" s="289">
        <v>0</v>
      </c>
      <c r="BZ5" s="289">
        <v>0</v>
      </c>
      <c r="CA5" s="289">
        <v>0</v>
      </c>
      <c r="CB5" s="289">
        <v>0</v>
      </c>
      <c r="CC5" s="289">
        <v>0</v>
      </c>
      <c r="CD5" s="289">
        <v>0</v>
      </c>
      <c r="CE5" s="289">
        <v>0</v>
      </c>
      <c r="CF5" s="289">
        <v>0</v>
      </c>
      <c r="CG5" s="289">
        <v>0</v>
      </c>
      <c r="CH5" s="289">
        <v>0</v>
      </c>
      <c r="CI5" s="289">
        <v>0</v>
      </c>
      <c r="CJ5" s="289">
        <v>0</v>
      </c>
      <c r="CK5" s="289">
        <v>0</v>
      </c>
      <c r="CL5" s="289">
        <v>0</v>
      </c>
      <c r="CM5" s="289">
        <v>182759</v>
      </c>
      <c r="CN5" s="289">
        <v>0</v>
      </c>
      <c r="CO5" s="289">
        <v>0</v>
      </c>
      <c r="CP5" s="289">
        <v>0</v>
      </c>
      <c r="CQ5" s="289">
        <v>0</v>
      </c>
      <c r="CR5" s="289">
        <v>0</v>
      </c>
      <c r="CS5" s="289">
        <v>0</v>
      </c>
      <c r="CT5" s="289">
        <v>95232</v>
      </c>
      <c r="CU5" s="289">
        <v>0</v>
      </c>
      <c r="CV5" s="289">
        <v>0</v>
      </c>
      <c r="CW5" s="289">
        <v>0</v>
      </c>
      <c r="CX5" s="289">
        <v>0</v>
      </c>
      <c r="CY5" s="289">
        <v>0</v>
      </c>
      <c r="CZ5" s="289">
        <v>0</v>
      </c>
      <c r="DA5" s="289">
        <v>0</v>
      </c>
      <c r="DB5" s="289">
        <v>0</v>
      </c>
      <c r="DC5" s="289">
        <v>0</v>
      </c>
      <c r="DD5" s="289">
        <v>0</v>
      </c>
      <c r="DE5" s="289">
        <v>0</v>
      </c>
      <c r="DF5" s="289">
        <v>0</v>
      </c>
      <c r="DG5" s="289">
        <v>0</v>
      </c>
      <c r="DH5" s="289">
        <v>0</v>
      </c>
      <c r="DI5" s="289">
        <v>563682</v>
      </c>
      <c r="DJ5" s="289">
        <v>0</v>
      </c>
      <c r="DK5" s="289">
        <v>0</v>
      </c>
      <c r="DL5" s="289">
        <v>121191</v>
      </c>
      <c r="DM5" s="289">
        <v>50904</v>
      </c>
      <c r="DN5" s="289">
        <v>0</v>
      </c>
      <c r="DO5" s="289">
        <v>0</v>
      </c>
      <c r="DP5" s="289">
        <v>14066</v>
      </c>
      <c r="DQ5" s="289">
        <v>0</v>
      </c>
      <c r="DR5" s="289">
        <v>0</v>
      </c>
      <c r="DS5" s="289">
        <v>0</v>
      </c>
      <c r="DT5" s="289">
        <v>0</v>
      </c>
      <c r="DU5" s="289">
        <v>0</v>
      </c>
      <c r="DV5" s="289">
        <v>55969</v>
      </c>
      <c r="DW5" s="289">
        <v>0</v>
      </c>
      <c r="DX5" s="289">
        <v>0</v>
      </c>
      <c r="DY5" s="289">
        <v>0</v>
      </c>
      <c r="DZ5" s="289">
        <v>0</v>
      </c>
      <c r="EA5" s="289">
        <v>0</v>
      </c>
      <c r="EB5" s="289">
        <v>0</v>
      </c>
      <c r="EC5" s="289">
        <v>0</v>
      </c>
      <c r="ED5" s="289">
        <v>95002</v>
      </c>
      <c r="EE5" s="289">
        <v>134534</v>
      </c>
      <c r="EF5" s="289">
        <v>385707</v>
      </c>
      <c r="EG5" s="289">
        <v>346175</v>
      </c>
      <c r="EH5" s="289">
        <v>0</v>
      </c>
      <c r="EI5" s="289">
        <v>0</v>
      </c>
      <c r="EJ5" s="289">
        <v>0</v>
      </c>
      <c r="EK5" s="289">
        <v>0</v>
      </c>
      <c r="EL5" s="289">
        <v>0</v>
      </c>
      <c r="EM5" s="289">
        <v>1250238</v>
      </c>
      <c r="EN5" s="289">
        <v>0</v>
      </c>
      <c r="EO5" s="289">
        <v>0</v>
      </c>
      <c r="EP5" s="289">
        <v>0</v>
      </c>
      <c r="EQ5" s="289">
        <v>0</v>
      </c>
      <c r="ER5" s="289">
        <v>0</v>
      </c>
      <c r="ES5" s="289">
        <v>0</v>
      </c>
      <c r="ET5" s="289">
        <v>0</v>
      </c>
      <c r="EU5" s="289">
        <v>13974</v>
      </c>
      <c r="EV5" s="289">
        <v>0</v>
      </c>
      <c r="EW5" s="289">
        <v>197561.89</v>
      </c>
      <c r="EX5" s="289">
        <v>211535.89</v>
      </c>
      <c r="EY5" s="289">
        <v>0</v>
      </c>
      <c r="EZ5" s="289">
        <v>-257</v>
      </c>
      <c r="FA5" s="289">
        <v>16</v>
      </c>
      <c r="FB5" s="289">
        <v>27099</v>
      </c>
      <c r="FC5" s="289">
        <v>26826</v>
      </c>
      <c r="FD5" s="289">
        <v>0</v>
      </c>
      <c r="FE5" s="289">
        <v>0</v>
      </c>
      <c r="FF5" s="289">
        <v>0</v>
      </c>
      <c r="FG5" s="289">
        <v>0</v>
      </c>
      <c r="FH5" s="289">
        <v>0</v>
      </c>
      <c r="FI5" s="289">
        <v>0</v>
      </c>
      <c r="FJ5" s="289">
        <v>0</v>
      </c>
      <c r="FK5" s="289">
        <v>0</v>
      </c>
    </row>
    <row r="6" spans="1:167" x14ac:dyDescent="0.15">
      <c r="A6" s="287">
        <v>70</v>
      </c>
      <c r="B6" s="287" t="s">
        <v>461</v>
      </c>
      <c r="C6" s="289">
        <v>0</v>
      </c>
      <c r="D6" s="289">
        <v>2538145.0100000002</v>
      </c>
      <c r="E6" s="289">
        <v>0</v>
      </c>
      <c r="F6" s="289">
        <v>0</v>
      </c>
      <c r="G6" s="289">
        <v>21629</v>
      </c>
      <c r="H6" s="289">
        <v>14881.18</v>
      </c>
      <c r="I6" s="289">
        <v>25135.77</v>
      </c>
      <c r="J6" s="289">
        <v>0</v>
      </c>
      <c r="K6" s="289">
        <v>153374.19</v>
      </c>
      <c r="L6" s="289">
        <v>0</v>
      </c>
      <c r="M6" s="289">
        <v>0</v>
      </c>
      <c r="N6" s="289">
        <v>0</v>
      </c>
      <c r="O6" s="289">
        <v>0</v>
      </c>
      <c r="P6" s="289">
        <v>5064</v>
      </c>
      <c r="Q6" s="289">
        <v>0</v>
      </c>
      <c r="R6" s="289">
        <v>0</v>
      </c>
      <c r="S6" s="289">
        <v>0</v>
      </c>
      <c r="T6" s="289">
        <v>0</v>
      </c>
      <c r="U6" s="289">
        <v>152489.48000000001</v>
      </c>
      <c r="V6" s="289">
        <v>4054424</v>
      </c>
      <c r="W6" s="289">
        <v>0</v>
      </c>
      <c r="X6" s="289">
        <v>0</v>
      </c>
      <c r="Y6" s="289">
        <v>191107.44</v>
      </c>
      <c r="Z6" s="289">
        <v>3675.02</v>
      </c>
      <c r="AA6" s="289">
        <v>8432</v>
      </c>
      <c r="AB6" s="289">
        <v>0</v>
      </c>
      <c r="AC6" s="289">
        <v>0</v>
      </c>
      <c r="AD6" s="289">
        <v>50847.16</v>
      </c>
      <c r="AE6" s="289">
        <v>135379.97</v>
      </c>
      <c r="AF6" s="289">
        <v>0</v>
      </c>
      <c r="AG6" s="289">
        <v>0</v>
      </c>
      <c r="AH6" s="289">
        <v>10054.77</v>
      </c>
      <c r="AI6" s="289">
        <v>0</v>
      </c>
      <c r="AJ6" s="289">
        <v>0</v>
      </c>
      <c r="AK6" s="289">
        <v>0</v>
      </c>
      <c r="AL6" s="289">
        <v>0</v>
      </c>
      <c r="AM6" s="289">
        <v>0</v>
      </c>
      <c r="AN6" s="289">
        <v>0</v>
      </c>
      <c r="AO6" s="289">
        <v>0</v>
      </c>
      <c r="AP6" s="289">
        <v>2211.85</v>
      </c>
      <c r="AQ6" s="289">
        <v>1311627.26</v>
      </c>
      <c r="AR6" s="289">
        <v>1414233.79</v>
      </c>
      <c r="AS6" s="289">
        <v>303357.07</v>
      </c>
      <c r="AT6" s="289">
        <v>132959.01</v>
      </c>
      <c r="AU6" s="289">
        <v>184773.09</v>
      </c>
      <c r="AV6" s="289">
        <v>23827.16</v>
      </c>
      <c r="AW6" s="289">
        <v>282090.44</v>
      </c>
      <c r="AX6" s="289">
        <v>148216.43</v>
      </c>
      <c r="AY6" s="289">
        <v>219753.15</v>
      </c>
      <c r="AZ6" s="289">
        <v>303167.52</v>
      </c>
      <c r="BA6" s="289">
        <v>1265949</v>
      </c>
      <c r="BB6" s="289">
        <v>381094.83</v>
      </c>
      <c r="BC6" s="289">
        <v>61879.4</v>
      </c>
      <c r="BD6" s="289">
        <v>0</v>
      </c>
      <c r="BE6" s="289">
        <v>0</v>
      </c>
      <c r="BF6" s="289">
        <v>744883.71</v>
      </c>
      <c r="BG6" s="289">
        <v>320810.36</v>
      </c>
      <c r="BH6" s="289">
        <v>55.26</v>
      </c>
      <c r="BI6" s="289">
        <v>0</v>
      </c>
      <c r="BJ6" s="289">
        <v>0</v>
      </c>
      <c r="BK6" s="289">
        <v>0</v>
      </c>
      <c r="BL6" s="289">
        <v>0</v>
      </c>
      <c r="BM6" s="289">
        <v>400000</v>
      </c>
      <c r="BN6" s="289">
        <v>400000</v>
      </c>
      <c r="BO6" s="289">
        <v>0</v>
      </c>
      <c r="BP6" s="289">
        <v>0</v>
      </c>
      <c r="BQ6" s="289">
        <v>1680676.37</v>
      </c>
      <c r="BR6" s="289">
        <v>1948849.73</v>
      </c>
      <c r="BS6" s="289">
        <v>2080676.37</v>
      </c>
      <c r="BT6" s="289">
        <v>2348849.73</v>
      </c>
      <c r="BU6" s="289">
        <v>0</v>
      </c>
      <c r="BV6" s="289">
        <v>0</v>
      </c>
      <c r="BW6" s="289">
        <v>624062.57999999996</v>
      </c>
      <c r="BX6" s="289">
        <v>0</v>
      </c>
      <c r="BY6" s="289">
        <v>0</v>
      </c>
      <c r="BZ6" s="289">
        <v>0</v>
      </c>
      <c r="CA6" s="289">
        <v>0</v>
      </c>
      <c r="CB6" s="289">
        <v>546</v>
      </c>
      <c r="CC6" s="289">
        <v>0</v>
      </c>
      <c r="CD6" s="289">
        <v>0</v>
      </c>
      <c r="CE6" s="289">
        <v>0</v>
      </c>
      <c r="CF6" s="289">
        <v>0</v>
      </c>
      <c r="CG6" s="289">
        <v>0</v>
      </c>
      <c r="CH6" s="289">
        <v>0</v>
      </c>
      <c r="CI6" s="289">
        <v>0</v>
      </c>
      <c r="CJ6" s="289">
        <v>0</v>
      </c>
      <c r="CK6" s="289">
        <v>0</v>
      </c>
      <c r="CL6" s="289">
        <v>0</v>
      </c>
      <c r="CM6" s="289">
        <v>215495</v>
      </c>
      <c r="CN6" s="289">
        <v>0</v>
      </c>
      <c r="CO6" s="289">
        <v>0</v>
      </c>
      <c r="CP6" s="289">
        <v>0</v>
      </c>
      <c r="CQ6" s="289">
        <v>0</v>
      </c>
      <c r="CR6" s="289">
        <v>0</v>
      </c>
      <c r="CS6" s="289">
        <v>0</v>
      </c>
      <c r="CT6" s="289">
        <v>144076.58000000002</v>
      </c>
      <c r="CU6" s="289">
        <v>0</v>
      </c>
      <c r="CV6" s="289">
        <v>0</v>
      </c>
      <c r="CW6" s="289">
        <v>0</v>
      </c>
      <c r="CX6" s="289">
        <v>31593.33</v>
      </c>
      <c r="CY6" s="289">
        <v>0</v>
      </c>
      <c r="CZ6" s="289">
        <v>0</v>
      </c>
      <c r="DA6" s="289">
        <v>0</v>
      </c>
      <c r="DB6" s="289">
        <v>0</v>
      </c>
      <c r="DC6" s="289">
        <v>0</v>
      </c>
      <c r="DD6" s="289">
        <v>1936.16</v>
      </c>
      <c r="DE6" s="289">
        <v>0</v>
      </c>
      <c r="DF6" s="289">
        <v>9876.5</v>
      </c>
      <c r="DG6" s="289">
        <v>0</v>
      </c>
      <c r="DH6" s="289">
        <v>0</v>
      </c>
      <c r="DI6" s="289">
        <v>645244.02</v>
      </c>
      <c r="DJ6" s="289">
        <v>0</v>
      </c>
      <c r="DK6" s="289">
        <v>0</v>
      </c>
      <c r="DL6" s="289">
        <v>184142.5</v>
      </c>
      <c r="DM6" s="289">
        <v>107916.11</v>
      </c>
      <c r="DN6" s="289">
        <v>0</v>
      </c>
      <c r="DO6" s="289">
        <v>0</v>
      </c>
      <c r="DP6" s="289">
        <v>18871.89</v>
      </c>
      <c r="DQ6" s="289">
        <v>2234</v>
      </c>
      <c r="DR6" s="289">
        <v>0</v>
      </c>
      <c r="DS6" s="289">
        <v>0</v>
      </c>
      <c r="DT6" s="289">
        <v>0</v>
      </c>
      <c r="DU6" s="289">
        <v>0</v>
      </c>
      <c r="DV6" s="289">
        <v>41886.639999999999</v>
      </c>
      <c r="DW6" s="289">
        <v>7537.99</v>
      </c>
      <c r="DX6" s="289">
        <v>124497.41</v>
      </c>
      <c r="DY6" s="289">
        <v>168051.45</v>
      </c>
      <c r="DZ6" s="289">
        <v>170080.81</v>
      </c>
      <c r="EA6" s="289">
        <v>24598.350000000002</v>
      </c>
      <c r="EB6" s="289">
        <v>101928.42</v>
      </c>
      <c r="EC6" s="289">
        <v>0</v>
      </c>
      <c r="ED6" s="289">
        <v>21379.05</v>
      </c>
      <c r="EE6" s="289">
        <v>15670.970000000001</v>
      </c>
      <c r="EF6" s="289">
        <v>482023.05</v>
      </c>
      <c r="EG6" s="289">
        <v>487731.13</v>
      </c>
      <c r="EH6" s="289">
        <v>0</v>
      </c>
      <c r="EI6" s="289">
        <v>0</v>
      </c>
      <c r="EJ6" s="289">
        <v>0</v>
      </c>
      <c r="EK6" s="289">
        <v>0</v>
      </c>
      <c r="EL6" s="289">
        <v>0</v>
      </c>
      <c r="EM6" s="289">
        <v>5720000</v>
      </c>
      <c r="EN6" s="289">
        <v>82559.520000000004</v>
      </c>
      <c r="EO6" s="289">
        <v>4910515.42</v>
      </c>
      <c r="EP6" s="289">
        <v>4937788.9000000004</v>
      </c>
      <c r="EQ6" s="289">
        <v>0</v>
      </c>
      <c r="ER6" s="289">
        <v>109833</v>
      </c>
      <c r="ES6" s="289">
        <v>0</v>
      </c>
      <c r="ET6" s="289">
        <v>0</v>
      </c>
      <c r="EU6" s="289">
        <v>63176.810000000005</v>
      </c>
      <c r="EV6" s="289">
        <v>80515.040000000008</v>
      </c>
      <c r="EW6" s="289">
        <v>260125.9</v>
      </c>
      <c r="EX6" s="289">
        <v>242787.67</v>
      </c>
      <c r="EY6" s="289">
        <v>0</v>
      </c>
      <c r="EZ6" s="289">
        <v>4340.51</v>
      </c>
      <c r="FA6" s="289">
        <v>29322.54</v>
      </c>
      <c r="FB6" s="289">
        <v>243859</v>
      </c>
      <c r="FC6" s="289">
        <v>8329.11</v>
      </c>
      <c r="FD6" s="289">
        <v>210547.86000000002</v>
      </c>
      <c r="FE6" s="289">
        <v>0</v>
      </c>
      <c r="FF6" s="289">
        <v>0</v>
      </c>
      <c r="FG6" s="289">
        <v>0</v>
      </c>
      <c r="FH6" s="289">
        <v>0</v>
      </c>
      <c r="FI6" s="289">
        <v>0</v>
      </c>
      <c r="FJ6" s="289">
        <v>0</v>
      </c>
      <c r="FK6" s="289">
        <v>0</v>
      </c>
    </row>
    <row r="7" spans="1:167" x14ac:dyDescent="0.15">
      <c r="A7" s="287">
        <v>84</v>
      </c>
      <c r="B7" s="287" t="s">
        <v>462</v>
      </c>
      <c r="C7" s="289">
        <v>0</v>
      </c>
      <c r="D7" s="289">
        <v>2077664.34</v>
      </c>
      <c r="E7" s="289">
        <v>0</v>
      </c>
      <c r="F7" s="289">
        <v>71.25</v>
      </c>
      <c r="G7" s="289">
        <v>9370.4600000000009</v>
      </c>
      <c r="H7" s="289">
        <v>323.61</v>
      </c>
      <c r="I7" s="289">
        <v>4772.22</v>
      </c>
      <c r="J7" s="289">
        <v>0</v>
      </c>
      <c r="K7" s="289">
        <v>330090.28000000003</v>
      </c>
      <c r="L7" s="289">
        <v>0</v>
      </c>
      <c r="M7" s="289">
        <v>0</v>
      </c>
      <c r="N7" s="289">
        <v>0</v>
      </c>
      <c r="O7" s="289">
        <v>0</v>
      </c>
      <c r="P7" s="289">
        <v>1081.24</v>
      </c>
      <c r="Q7" s="289">
        <v>0</v>
      </c>
      <c r="R7" s="289">
        <v>0</v>
      </c>
      <c r="S7" s="289">
        <v>0</v>
      </c>
      <c r="T7" s="289">
        <v>0</v>
      </c>
      <c r="U7" s="289">
        <v>104209.06</v>
      </c>
      <c r="V7" s="289">
        <v>614093</v>
      </c>
      <c r="W7" s="289">
        <v>2390</v>
      </c>
      <c r="X7" s="289">
        <v>0</v>
      </c>
      <c r="Y7" s="289">
        <v>54291.89</v>
      </c>
      <c r="Z7" s="289">
        <v>7984.84</v>
      </c>
      <c r="AA7" s="289">
        <v>87041.75</v>
      </c>
      <c r="AB7" s="289">
        <v>0</v>
      </c>
      <c r="AC7" s="289">
        <v>0</v>
      </c>
      <c r="AD7" s="289">
        <v>41388</v>
      </c>
      <c r="AE7" s="289">
        <v>48403</v>
      </c>
      <c r="AF7" s="289">
        <v>0</v>
      </c>
      <c r="AG7" s="289">
        <v>0</v>
      </c>
      <c r="AH7" s="289">
        <v>1753.07</v>
      </c>
      <c r="AI7" s="289">
        <v>18615</v>
      </c>
      <c r="AJ7" s="289">
        <v>0</v>
      </c>
      <c r="AK7" s="289">
        <v>2469.5100000000002</v>
      </c>
      <c r="AL7" s="289">
        <v>0</v>
      </c>
      <c r="AM7" s="289">
        <v>0</v>
      </c>
      <c r="AN7" s="289">
        <v>0</v>
      </c>
      <c r="AO7" s="289">
        <v>0</v>
      </c>
      <c r="AP7" s="289">
        <v>797.05000000000007</v>
      </c>
      <c r="AQ7" s="289">
        <v>685425.08</v>
      </c>
      <c r="AR7" s="289">
        <v>643909.98</v>
      </c>
      <c r="AS7" s="289">
        <v>161345.37</v>
      </c>
      <c r="AT7" s="289">
        <v>79269.75</v>
      </c>
      <c r="AU7" s="289">
        <v>83990.5</v>
      </c>
      <c r="AV7" s="289">
        <v>0</v>
      </c>
      <c r="AW7" s="289">
        <v>81381.09</v>
      </c>
      <c r="AX7" s="289">
        <v>41789.72</v>
      </c>
      <c r="AY7" s="289">
        <v>121187.06</v>
      </c>
      <c r="AZ7" s="289">
        <v>202730.04</v>
      </c>
      <c r="BA7" s="289">
        <v>682387.47</v>
      </c>
      <c r="BB7" s="289">
        <v>40118.01</v>
      </c>
      <c r="BC7" s="289">
        <v>57102.200000000004</v>
      </c>
      <c r="BD7" s="289">
        <v>2598.33</v>
      </c>
      <c r="BE7" s="289">
        <v>43214.19</v>
      </c>
      <c r="BF7" s="289">
        <v>272378.26</v>
      </c>
      <c r="BG7" s="289">
        <v>129893.2</v>
      </c>
      <c r="BH7" s="289">
        <v>0</v>
      </c>
      <c r="BI7" s="289">
        <v>0</v>
      </c>
      <c r="BJ7" s="289">
        <v>0</v>
      </c>
      <c r="BK7" s="289">
        <v>0</v>
      </c>
      <c r="BL7" s="289">
        <v>0</v>
      </c>
      <c r="BM7" s="289">
        <v>0</v>
      </c>
      <c r="BN7" s="289">
        <v>0</v>
      </c>
      <c r="BO7" s="289">
        <v>0</v>
      </c>
      <c r="BP7" s="289">
        <v>0</v>
      </c>
      <c r="BQ7" s="289">
        <v>583821.04</v>
      </c>
      <c r="BR7" s="289">
        <v>661910.36</v>
      </c>
      <c r="BS7" s="289">
        <v>583821.04</v>
      </c>
      <c r="BT7" s="289">
        <v>661910.36</v>
      </c>
      <c r="BU7" s="289">
        <v>0</v>
      </c>
      <c r="BV7" s="289">
        <v>0</v>
      </c>
      <c r="BW7" s="289">
        <v>222623.43</v>
      </c>
      <c r="BX7" s="289">
        <v>0</v>
      </c>
      <c r="BY7" s="289">
        <v>0</v>
      </c>
      <c r="BZ7" s="289">
        <v>0</v>
      </c>
      <c r="CA7" s="289">
        <v>0</v>
      </c>
      <c r="CB7" s="289">
        <v>13300.56</v>
      </c>
      <c r="CC7" s="289">
        <v>0</v>
      </c>
      <c r="CD7" s="289">
        <v>0</v>
      </c>
      <c r="CE7" s="289">
        <v>0</v>
      </c>
      <c r="CF7" s="289">
        <v>0</v>
      </c>
      <c r="CG7" s="289">
        <v>0</v>
      </c>
      <c r="CH7" s="289">
        <v>0</v>
      </c>
      <c r="CI7" s="289">
        <v>0</v>
      </c>
      <c r="CJ7" s="289">
        <v>0</v>
      </c>
      <c r="CK7" s="289">
        <v>0</v>
      </c>
      <c r="CL7" s="289">
        <v>0</v>
      </c>
      <c r="CM7" s="289">
        <v>74534</v>
      </c>
      <c r="CN7" s="289">
        <v>1185</v>
      </c>
      <c r="CO7" s="289">
        <v>0</v>
      </c>
      <c r="CP7" s="289">
        <v>0</v>
      </c>
      <c r="CQ7" s="289">
        <v>0</v>
      </c>
      <c r="CR7" s="289">
        <v>0</v>
      </c>
      <c r="CS7" s="289">
        <v>806</v>
      </c>
      <c r="CT7" s="289">
        <v>15916.82</v>
      </c>
      <c r="CU7" s="289">
        <v>0</v>
      </c>
      <c r="CV7" s="289">
        <v>0</v>
      </c>
      <c r="CW7" s="289">
        <v>0</v>
      </c>
      <c r="CX7" s="289">
        <v>0</v>
      </c>
      <c r="CY7" s="289">
        <v>0</v>
      </c>
      <c r="CZ7" s="289">
        <v>0</v>
      </c>
      <c r="DA7" s="289">
        <v>0</v>
      </c>
      <c r="DB7" s="289">
        <v>0</v>
      </c>
      <c r="DC7" s="289">
        <v>0</v>
      </c>
      <c r="DD7" s="289">
        <v>0</v>
      </c>
      <c r="DE7" s="289">
        <v>0</v>
      </c>
      <c r="DF7" s="289">
        <v>0</v>
      </c>
      <c r="DG7" s="289">
        <v>0</v>
      </c>
      <c r="DH7" s="289">
        <v>0</v>
      </c>
      <c r="DI7" s="289">
        <v>208072.42</v>
      </c>
      <c r="DJ7" s="289">
        <v>0</v>
      </c>
      <c r="DK7" s="289">
        <v>0</v>
      </c>
      <c r="DL7" s="289">
        <v>47454.020000000004</v>
      </c>
      <c r="DM7" s="289">
        <v>0</v>
      </c>
      <c r="DN7" s="289">
        <v>0</v>
      </c>
      <c r="DO7" s="289">
        <v>0</v>
      </c>
      <c r="DP7" s="289">
        <v>11951.52</v>
      </c>
      <c r="DQ7" s="289">
        <v>3759.6</v>
      </c>
      <c r="DR7" s="289">
        <v>0</v>
      </c>
      <c r="DS7" s="289">
        <v>0</v>
      </c>
      <c r="DT7" s="289">
        <v>0</v>
      </c>
      <c r="DU7" s="289">
        <v>0</v>
      </c>
      <c r="DV7" s="289">
        <v>48937.450000000004</v>
      </c>
      <c r="DW7" s="289">
        <v>8190.8</v>
      </c>
      <c r="DX7" s="289">
        <v>61490.1</v>
      </c>
      <c r="DY7" s="289">
        <v>47027.6</v>
      </c>
      <c r="DZ7" s="289">
        <v>81711.91</v>
      </c>
      <c r="EA7" s="289">
        <v>96174.41</v>
      </c>
      <c r="EB7" s="289">
        <v>0</v>
      </c>
      <c r="EC7" s="289">
        <v>0</v>
      </c>
      <c r="ED7" s="289">
        <v>0</v>
      </c>
      <c r="EE7" s="289">
        <v>47170.75</v>
      </c>
      <c r="EF7" s="289">
        <v>335696.7</v>
      </c>
      <c r="EG7" s="289">
        <v>255998.75</v>
      </c>
      <c r="EH7" s="289">
        <v>0</v>
      </c>
      <c r="EI7" s="289">
        <v>0</v>
      </c>
      <c r="EJ7" s="289">
        <v>0</v>
      </c>
      <c r="EK7" s="289">
        <v>32527.200000000001</v>
      </c>
      <c r="EL7" s="289">
        <v>0</v>
      </c>
      <c r="EM7" s="289">
        <v>3121329.79</v>
      </c>
      <c r="EN7" s="289">
        <v>0</v>
      </c>
      <c r="EO7" s="289">
        <v>1176301.04</v>
      </c>
      <c r="EP7" s="289">
        <v>3032966.1</v>
      </c>
      <c r="EQ7" s="289">
        <v>9600</v>
      </c>
      <c r="ER7" s="289">
        <v>1847065.06</v>
      </c>
      <c r="ES7" s="289">
        <v>0</v>
      </c>
      <c r="ET7" s="289">
        <v>0</v>
      </c>
      <c r="EU7" s="289">
        <v>5409.95</v>
      </c>
      <c r="EV7" s="289">
        <v>0</v>
      </c>
      <c r="EW7" s="289">
        <v>157703.71</v>
      </c>
      <c r="EX7" s="289">
        <v>163113.66</v>
      </c>
      <c r="EY7" s="289">
        <v>0</v>
      </c>
      <c r="EZ7" s="289">
        <v>0</v>
      </c>
      <c r="FA7" s="289">
        <v>0</v>
      </c>
      <c r="FB7" s="289">
        <v>0</v>
      </c>
      <c r="FC7" s="289">
        <v>0</v>
      </c>
      <c r="FD7" s="289">
        <v>0</v>
      </c>
      <c r="FE7" s="289">
        <v>0</v>
      </c>
      <c r="FF7" s="289">
        <v>0</v>
      </c>
      <c r="FG7" s="289">
        <v>0</v>
      </c>
      <c r="FH7" s="289">
        <v>29799.16</v>
      </c>
      <c r="FI7" s="289">
        <v>23639.81</v>
      </c>
      <c r="FJ7" s="289">
        <v>6159.35</v>
      </c>
      <c r="FK7" s="289">
        <v>0</v>
      </c>
    </row>
    <row r="8" spans="1:167" x14ac:dyDescent="0.15">
      <c r="A8" s="287">
        <v>91</v>
      </c>
      <c r="B8" s="287" t="s">
        <v>463</v>
      </c>
      <c r="C8" s="289">
        <v>0</v>
      </c>
      <c r="D8" s="289">
        <v>1538243.64</v>
      </c>
      <c r="E8" s="289">
        <v>0</v>
      </c>
      <c r="F8" s="289">
        <v>4924.2</v>
      </c>
      <c r="G8" s="289">
        <v>20961.350000000002</v>
      </c>
      <c r="H8" s="289">
        <v>2383.9</v>
      </c>
      <c r="I8" s="289">
        <v>40833.39</v>
      </c>
      <c r="J8" s="289">
        <v>4800</v>
      </c>
      <c r="K8" s="289">
        <v>528523.04</v>
      </c>
      <c r="L8" s="289">
        <v>0</v>
      </c>
      <c r="M8" s="289">
        <v>0</v>
      </c>
      <c r="N8" s="289">
        <v>0</v>
      </c>
      <c r="O8" s="289">
        <v>0</v>
      </c>
      <c r="P8" s="289">
        <v>5150</v>
      </c>
      <c r="Q8" s="289">
        <v>0</v>
      </c>
      <c r="R8" s="289">
        <v>5848.4400000000005</v>
      </c>
      <c r="S8" s="289">
        <v>0</v>
      </c>
      <c r="T8" s="289">
        <v>0</v>
      </c>
      <c r="U8" s="289">
        <v>135789.37</v>
      </c>
      <c r="V8" s="289">
        <v>4466937</v>
      </c>
      <c r="W8" s="289">
        <v>8612.91</v>
      </c>
      <c r="X8" s="289">
        <v>0</v>
      </c>
      <c r="Y8" s="289">
        <v>247571.01</v>
      </c>
      <c r="Z8" s="289">
        <v>2842.02</v>
      </c>
      <c r="AA8" s="289">
        <v>185020</v>
      </c>
      <c r="AB8" s="289">
        <v>0</v>
      </c>
      <c r="AC8" s="289">
        <v>0</v>
      </c>
      <c r="AD8" s="289">
        <v>28900</v>
      </c>
      <c r="AE8" s="289">
        <v>162804</v>
      </c>
      <c r="AF8" s="289">
        <v>0</v>
      </c>
      <c r="AG8" s="289">
        <v>0</v>
      </c>
      <c r="AH8" s="289">
        <v>0</v>
      </c>
      <c r="AI8" s="289">
        <v>0</v>
      </c>
      <c r="AJ8" s="289">
        <v>0</v>
      </c>
      <c r="AK8" s="289">
        <v>0</v>
      </c>
      <c r="AL8" s="289">
        <v>0</v>
      </c>
      <c r="AM8" s="289">
        <v>0</v>
      </c>
      <c r="AN8" s="289">
        <v>67140.31</v>
      </c>
      <c r="AO8" s="289">
        <v>0</v>
      </c>
      <c r="AP8" s="289">
        <v>6519.09</v>
      </c>
      <c r="AQ8" s="289">
        <v>1557870.3800000001</v>
      </c>
      <c r="AR8" s="289">
        <v>944073.01</v>
      </c>
      <c r="AS8" s="289">
        <v>468646.40000000002</v>
      </c>
      <c r="AT8" s="289">
        <v>197531.23</v>
      </c>
      <c r="AU8" s="289">
        <v>159716.22</v>
      </c>
      <c r="AV8" s="289">
        <v>16596.89</v>
      </c>
      <c r="AW8" s="289">
        <v>179464.88</v>
      </c>
      <c r="AX8" s="289">
        <v>144160.29</v>
      </c>
      <c r="AY8" s="289">
        <v>192692.95</v>
      </c>
      <c r="AZ8" s="289">
        <v>427319.37</v>
      </c>
      <c r="BA8" s="289">
        <v>1479488.68</v>
      </c>
      <c r="BB8" s="289">
        <v>106719.08</v>
      </c>
      <c r="BC8" s="289">
        <v>101259.51000000001</v>
      </c>
      <c r="BD8" s="289">
        <v>38681</v>
      </c>
      <c r="BE8" s="289">
        <v>268780.45</v>
      </c>
      <c r="BF8" s="289">
        <v>895035.41</v>
      </c>
      <c r="BG8" s="289">
        <v>264267.93</v>
      </c>
      <c r="BH8" s="289">
        <v>10345.630000000001</v>
      </c>
      <c r="BI8" s="289">
        <v>0</v>
      </c>
      <c r="BJ8" s="289">
        <v>0</v>
      </c>
      <c r="BK8" s="289">
        <v>0</v>
      </c>
      <c r="BL8" s="289">
        <v>0</v>
      </c>
      <c r="BM8" s="289">
        <v>0</v>
      </c>
      <c r="BN8" s="289">
        <v>0</v>
      </c>
      <c r="BO8" s="289">
        <v>0</v>
      </c>
      <c r="BP8" s="289">
        <v>0</v>
      </c>
      <c r="BQ8" s="289">
        <v>1603244.56</v>
      </c>
      <c r="BR8" s="289">
        <v>1614398.92</v>
      </c>
      <c r="BS8" s="289">
        <v>1603244.56</v>
      </c>
      <c r="BT8" s="289">
        <v>1614398.92</v>
      </c>
      <c r="BU8" s="289">
        <v>0</v>
      </c>
      <c r="BV8" s="289">
        <v>0</v>
      </c>
      <c r="BW8" s="289">
        <v>574995.87</v>
      </c>
      <c r="BX8" s="289">
        <v>0</v>
      </c>
      <c r="BY8" s="289">
        <v>0</v>
      </c>
      <c r="BZ8" s="289">
        <v>0</v>
      </c>
      <c r="CA8" s="289">
        <v>0</v>
      </c>
      <c r="CB8" s="289">
        <v>0</v>
      </c>
      <c r="CC8" s="289">
        <v>0</v>
      </c>
      <c r="CD8" s="289">
        <v>0</v>
      </c>
      <c r="CE8" s="289">
        <v>0</v>
      </c>
      <c r="CF8" s="289">
        <v>0</v>
      </c>
      <c r="CG8" s="289">
        <v>0</v>
      </c>
      <c r="CH8" s="289">
        <v>29.18</v>
      </c>
      <c r="CI8" s="289">
        <v>0</v>
      </c>
      <c r="CJ8" s="289">
        <v>0</v>
      </c>
      <c r="CK8" s="289">
        <v>0</v>
      </c>
      <c r="CL8" s="289">
        <v>0</v>
      </c>
      <c r="CM8" s="289">
        <v>227007</v>
      </c>
      <c r="CN8" s="289">
        <v>0</v>
      </c>
      <c r="CO8" s="289">
        <v>0</v>
      </c>
      <c r="CP8" s="289">
        <v>0</v>
      </c>
      <c r="CQ8" s="289">
        <v>0</v>
      </c>
      <c r="CR8" s="289">
        <v>0</v>
      </c>
      <c r="CS8" s="289">
        <v>0</v>
      </c>
      <c r="CT8" s="289">
        <v>100733.99</v>
      </c>
      <c r="CU8" s="289">
        <v>0</v>
      </c>
      <c r="CV8" s="289">
        <v>0</v>
      </c>
      <c r="CW8" s="289">
        <v>0</v>
      </c>
      <c r="CX8" s="289">
        <v>38417.08</v>
      </c>
      <c r="CY8" s="289">
        <v>0</v>
      </c>
      <c r="CZ8" s="289">
        <v>0</v>
      </c>
      <c r="DA8" s="289">
        <v>0</v>
      </c>
      <c r="DB8" s="289">
        <v>0</v>
      </c>
      <c r="DC8" s="289">
        <v>0</v>
      </c>
      <c r="DD8" s="289">
        <v>0</v>
      </c>
      <c r="DE8" s="289">
        <v>0</v>
      </c>
      <c r="DF8" s="289">
        <v>0</v>
      </c>
      <c r="DG8" s="289">
        <v>0</v>
      </c>
      <c r="DH8" s="289">
        <v>0</v>
      </c>
      <c r="DI8" s="289">
        <v>755359.76</v>
      </c>
      <c r="DJ8" s="289">
        <v>0</v>
      </c>
      <c r="DK8" s="289">
        <v>0</v>
      </c>
      <c r="DL8" s="289">
        <v>86254.05</v>
      </c>
      <c r="DM8" s="289">
        <v>24362.62</v>
      </c>
      <c r="DN8" s="289">
        <v>0</v>
      </c>
      <c r="DO8" s="289">
        <v>0</v>
      </c>
      <c r="DP8" s="289">
        <v>12923.64</v>
      </c>
      <c r="DQ8" s="289">
        <v>0</v>
      </c>
      <c r="DR8" s="289">
        <v>0</v>
      </c>
      <c r="DS8" s="289">
        <v>0</v>
      </c>
      <c r="DT8" s="289">
        <v>0</v>
      </c>
      <c r="DU8" s="289">
        <v>0</v>
      </c>
      <c r="DV8" s="289">
        <v>62283.05</v>
      </c>
      <c r="DW8" s="289">
        <v>0</v>
      </c>
      <c r="DX8" s="289">
        <v>0</v>
      </c>
      <c r="DY8" s="289">
        <v>0</v>
      </c>
      <c r="DZ8" s="289">
        <v>0</v>
      </c>
      <c r="EA8" s="289">
        <v>0</v>
      </c>
      <c r="EB8" s="289">
        <v>0</v>
      </c>
      <c r="EC8" s="289">
        <v>0</v>
      </c>
      <c r="ED8" s="289">
        <v>302629.26</v>
      </c>
      <c r="EE8" s="289">
        <v>302198.29000000004</v>
      </c>
      <c r="EF8" s="289">
        <v>1075517.07</v>
      </c>
      <c r="EG8" s="289">
        <v>827219.5</v>
      </c>
      <c r="EH8" s="289">
        <v>0</v>
      </c>
      <c r="EI8" s="289">
        <v>0</v>
      </c>
      <c r="EJ8" s="289">
        <v>0</v>
      </c>
      <c r="EK8" s="289">
        <v>248728.54</v>
      </c>
      <c r="EL8" s="289">
        <v>0</v>
      </c>
      <c r="EM8" s="289">
        <v>8510350.6099999994</v>
      </c>
      <c r="EN8" s="289">
        <v>101276.72</v>
      </c>
      <c r="EO8" s="289">
        <v>221437.75</v>
      </c>
      <c r="EP8" s="289">
        <v>120161.03</v>
      </c>
      <c r="EQ8" s="289">
        <v>0</v>
      </c>
      <c r="ER8" s="289">
        <v>0</v>
      </c>
      <c r="ES8" s="289">
        <v>0</v>
      </c>
      <c r="ET8" s="289">
        <v>0</v>
      </c>
      <c r="EU8" s="289">
        <v>27742.74</v>
      </c>
      <c r="EV8" s="289">
        <v>54977.630000000005</v>
      </c>
      <c r="EW8" s="289">
        <v>385718.89</v>
      </c>
      <c r="EX8" s="289">
        <v>358484</v>
      </c>
      <c r="EY8" s="289">
        <v>0</v>
      </c>
      <c r="EZ8" s="289">
        <v>1238.42</v>
      </c>
      <c r="FA8" s="289">
        <v>48664.25</v>
      </c>
      <c r="FB8" s="289">
        <v>50368</v>
      </c>
      <c r="FC8" s="289">
        <v>0</v>
      </c>
      <c r="FD8" s="289">
        <v>2942.17</v>
      </c>
      <c r="FE8" s="289">
        <v>0</v>
      </c>
      <c r="FF8" s="289">
        <v>0</v>
      </c>
      <c r="FG8" s="289">
        <v>0</v>
      </c>
      <c r="FH8" s="289">
        <v>0</v>
      </c>
      <c r="FI8" s="289">
        <v>0</v>
      </c>
      <c r="FJ8" s="289">
        <v>0</v>
      </c>
      <c r="FK8" s="289">
        <v>0</v>
      </c>
    </row>
    <row r="9" spans="1:167" x14ac:dyDescent="0.15">
      <c r="A9" s="287">
        <v>105</v>
      </c>
      <c r="B9" s="287" t="s">
        <v>464</v>
      </c>
      <c r="C9" s="289">
        <v>3634</v>
      </c>
      <c r="D9" s="289">
        <v>1173462.3799999999</v>
      </c>
      <c r="E9" s="289">
        <v>0</v>
      </c>
      <c r="F9" s="289">
        <v>0</v>
      </c>
      <c r="G9" s="289">
        <v>8780.2800000000007</v>
      </c>
      <c r="H9" s="289">
        <v>1026.07</v>
      </c>
      <c r="I9" s="289">
        <v>5709</v>
      </c>
      <c r="J9" s="289">
        <v>0</v>
      </c>
      <c r="K9" s="289">
        <v>271679.48</v>
      </c>
      <c r="L9" s="289">
        <v>0</v>
      </c>
      <c r="M9" s="289">
        <v>0</v>
      </c>
      <c r="N9" s="289">
        <v>0</v>
      </c>
      <c r="O9" s="289">
        <v>0</v>
      </c>
      <c r="P9" s="289">
        <v>15179.57</v>
      </c>
      <c r="Q9" s="289">
        <v>0</v>
      </c>
      <c r="R9" s="289">
        <v>0</v>
      </c>
      <c r="S9" s="289">
        <v>0</v>
      </c>
      <c r="T9" s="289">
        <v>0</v>
      </c>
      <c r="U9" s="289">
        <v>153465.06</v>
      </c>
      <c r="V9" s="289">
        <v>3220979</v>
      </c>
      <c r="W9" s="289">
        <v>5765.16</v>
      </c>
      <c r="X9" s="289">
        <v>0</v>
      </c>
      <c r="Y9" s="289">
        <v>123785.5</v>
      </c>
      <c r="Z9" s="289">
        <v>28957.100000000002</v>
      </c>
      <c r="AA9" s="289">
        <v>153478</v>
      </c>
      <c r="AB9" s="289">
        <v>0</v>
      </c>
      <c r="AC9" s="289">
        <v>0</v>
      </c>
      <c r="AD9" s="289">
        <v>32671</v>
      </c>
      <c r="AE9" s="289">
        <v>97491</v>
      </c>
      <c r="AF9" s="289">
        <v>0</v>
      </c>
      <c r="AG9" s="289">
        <v>0</v>
      </c>
      <c r="AH9" s="289">
        <v>7090.57</v>
      </c>
      <c r="AI9" s="289">
        <v>11359</v>
      </c>
      <c r="AJ9" s="289">
        <v>0</v>
      </c>
      <c r="AK9" s="289">
        <v>2000</v>
      </c>
      <c r="AL9" s="289">
        <v>0</v>
      </c>
      <c r="AM9" s="289">
        <v>0</v>
      </c>
      <c r="AN9" s="289">
        <v>41271.61</v>
      </c>
      <c r="AO9" s="289">
        <v>0</v>
      </c>
      <c r="AP9" s="289">
        <v>3567.38</v>
      </c>
      <c r="AQ9" s="289">
        <v>1027071.37</v>
      </c>
      <c r="AR9" s="289">
        <v>1047627.12</v>
      </c>
      <c r="AS9" s="289">
        <v>208576.47</v>
      </c>
      <c r="AT9" s="289">
        <v>183382.61000000002</v>
      </c>
      <c r="AU9" s="289">
        <v>123219.15000000001</v>
      </c>
      <c r="AV9" s="289">
        <v>0</v>
      </c>
      <c r="AW9" s="289">
        <v>123659.7</v>
      </c>
      <c r="AX9" s="289">
        <v>159959.99</v>
      </c>
      <c r="AY9" s="289">
        <v>151202.26</v>
      </c>
      <c r="AZ9" s="289">
        <v>252905.76</v>
      </c>
      <c r="BA9" s="289">
        <v>808139.48</v>
      </c>
      <c r="BB9" s="289">
        <v>189078.59</v>
      </c>
      <c r="BC9" s="289">
        <v>72627.88</v>
      </c>
      <c r="BD9" s="289">
        <v>82128.61</v>
      </c>
      <c r="BE9" s="289">
        <v>77159.900000000009</v>
      </c>
      <c r="BF9" s="289">
        <v>525249.80000000005</v>
      </c>
      <c r="BG9" s="289">
        <v>562280.02</v>
      </c>
      <c r="BH9" s="289">
        <v>0</v>
      </c>
      <c r="BI9" s="289">
        <v>0</v>
      </c>
      <c r="BJ9" s="289">
        <v>0</v>
      </c>
      <c r="BK9" s="289">
        <v>0</v>
      </c>
      <c r="BL9" s="289">
        <v>0</v>
      </c>
      <c r="BM9" s="289">
        <v>0</v>
      </c>
      <c r="BN9" s="289">
        <v>0</v>
      </c>
      <c r="BO9" s="289">
        <v>1111315.3600000001</v>
      </c>
      <c r="BP9" s="289">
        <v>878397.81</v>
      </c>
      <c r="BQ9" s="289">
        <v>0</v>
      </c>
      <c r="BR9" s="289">
        <v>0</v>
      </c>
      <c r="BS9" s="289">
        <v>1111315.3600000001</v>
      </c>
      <c r="BT9" s="289">
        <v>878397.81</v>
      </c>
      <c r="BU9" s="289">
        <v>0</v>
      </c>
      <c r="BV9" s="289">
        <v>0</v>
      </c>
      <c r="BW9" s="289">
        <v>454210.49</v>
      </c>
      <c r="BX9" s="289">
        <v>0</v>
      </c>
      <c r="BY9" s="289">
        <v>0</v>
      </c>
      <c r="BZ9" s="289">
        <v>0</v>
      </c>
      <c r="CA9" s="289">
        <v>0</v>
      </c>
      <c r="CB9" s="289">
        <v>0</v>
      </c>
      <c r="CC9" s="289">
        <v>480.47</v>
      </c>
      <c r="CD9" s="289">
        <v>0</v>
      </c>
      <c r="CE9" s="289">
        <v>0</v>
      </c>
      <c r="CF9" s="289">
        <v>0</v>
      </c>
      <c r="CG9" s="289">
        <v>0</v>
      </c>
      <c r="CH9" s="289">
        <v>41983.91</v>
      </c>
      <c r="CI9" s="289">
        <v>0</v>
      </c>
      <c r="CJ9" s="289">
        <v>0</v>
      </c>
      <c r="CK9" s="289">
        <v>0</v>
      </c>
      <c r="CL9" s="289">
        <v>0</v>
      </c>
      <c r="CM9" s="289">
        <v>101811</v>
      </c>
      <c r="CN9" s="289">
        <v>0</v>
      </c>
      <c r="CO9" s="289">
        <v>0</v>
      </c>
      <c r="CP9" s="289">
        <v>0</v>
      </c>
      <c r="CQ9" s="289">
        <v>0</v>
      </c>
      <c r="CR9" s="289">
        <v>0</v>
      </c>
      <c r="CS9" s="289">
        <v>0</v>
      </c>
      <c r="CT9" s="289">
        <v>87018</v>
      </c>
      <c r="CU9" s="289">
        <v>0</v>
      </c>
      <c r="CV9" s="289">
        <v>0</v>
      </c>
      <c r="CW9" s="289">
        <v>0</v>
      </c>
      <c r="CX9" s="289">
        <v>27529.15</v>
      </c>
      <c r="CY9" s="289">
        <v>0</v>
      </c>
      <c r="CZ9" s="289">
        <v>0</v>
      </c>
      <c r="DA9" s="289">
        <v>0</v>
      </c>
      <c r="DB9" s="289">
        <v>0</v>
      </c>
      <c r="DC9" s="289">
        <v>0</v>
      </c>
      <c r="DD9" s="289">
        <v>0</v>
      </c>
      <c r="DE9" s="289">
        <v>0</v>
      </c>
      <c r="DF9" s="289">
        <v>0</v>
      </c>
      <c r="DG9" s="289">
        <v>0</v>
      </c>
      <c r="DH9" s="289">
        <v>0</v>
      </c>
      <c r="DI9" s="289">
        <v>396486.17</v>
      </c>
      <c r="DJ9" s="289">
        <v>0</v>
      </c>
      <c r="DK9" s="289">
        <v>0</v>
      </c>
      <c r="DL9" s="289">
        <v>96736.960000000006</v>
      </c>
      <c r="DM9" s="289">
        <v>62241.85</v>
      </c>
      <c r="DN9" s="289">
        <v>0</v>
      </c>
      <c r="DO9" s="289">
        <v>0</v>
      </c>
      <c r="DP9" s="289">
        <v>59401.01</v>
      </c>
      <c r="DQ9" s="289">
        <v>3747.23</v>
      </c>
      <c r="DR9" s="289">
        <v>0</v>
      </c>
      <c r="DS9" s="289">
        <v>0</v>
      </c>
      <c r="DT9" s="289">
        <v>0</v>
      </c>
      <c r="DU9" s="289">
        <v>0</v>
      </c>
      <c r="DV9" s="289">
        <v>90785.8</v>
      </c>
      <c r="DW9" s="289">
        <v>0</v>
      </c>
      <c r="DX9" s="289">
        <v>0</v>
      </c>
      <c r="DY9" s="289">
        <v>0</v>
      </c>
      <c r="DZ9" s="289">
        <v>0</v>
      </c>
      <c r="EA9" s="289">
        <v>0</v>
      </c>
      <c r="EB9" s="289">
        <v>0</v>
      </c>
      <c r="EC9" s="289">
        <v>0</v>
      </c>
      <c r="ED9" s="289">
        <v>27084.03</v>
      </c>
      <c r="EE9" s="289">
        <v>19603.189999999999</v>
      </c>
      <c r="EF9" s="289">
        <v>514486.66000000003</v>
      </c>
      <c r="EG9" s="289">
        <v>521967.5</v>
      </c>
      <c r="EH9" s="289">
        <v>0</v>
      </c>
      <c r="EI9" s="289">
        <v>0</v>
      </c>
      <c r="EJ9" s="289">
        <v>0</v>
      </c>
      <c r="EK9" s="289">
        <v>0</v>
      </c>
      <c r="EL9" s="289">
        <v>0</v>
      </c>
      <c r="EM9" s="289">
        <v>1341890.83</v>
      </c>
      <c r="EN9" s="289">
        <v>0</v>
      </c>
      <c r="EO9" s="289">
        <v>207742.30000000002</v>
      </c>
      <c r="EP9" s="289">
        <v>500850.3</v>
      </c>
      <c r="EQ9" s="289">
        <v>0</v>
      </c>
      <c r="ER9" s="289">
        <v>293108</v>
      </c>
      <c r="ES9" s="289">
        <v>0</v>
      </c>
      <c r="ET9" s="289">
        <v>0</v>
      </c>
      <c r="EU9" s="289">
        <v>0</v>
      </c>
      <c r="EV9" s="289">
        <v>0</v>
      </c>
      <c r="EW9" s="289">
        <v>227994.27000000002</v>
      </c>
      <c r="EX9" s="289">
        <v>227994.27000000002</v>
      </c>
      <c r="EY9" s="289">
        <v>0</v>
      </c>
      <c r="EZ9" s="289">
        <v>9819.44</v>
      </c>
      <c r="FA9" s="289">
        <v>10707.960000000001</v>
      </c>
      <c r="FB9" s="289">
        <v>5000</v>
      </c>
      <c r="FC9" s="289">
        <v>0</v>
      </c>
      <c r="FD9" s="289">
        <v>4111.4800000000005</v>
      </c>
      <c r="FE9" s="289">
        <v>0</v>
      </c>
      <c r="FF9" s="289">
        <v>0</v>
      </c>
      <c r="FG9" s="289">
        <v>0</v>
      </c>
      <c r="FH9" s="289">
        <v>0</v>
      </c>
      <c r="FI9" s="289">
        <v>0</v>
      </c>
      <c r="FJ9" s="289">
        <v>0</v>
      </c>
      <c r="FK9" s="289">
        <v>0</v>
      </c>
    </row>
    <row r="10" spans="1:167" x14ac:dyDescent="0.15">
      <c r="A10" s="287">
        <v>112</v>
      </c>
      <c r="B10" s="287" t="s">
        <v>465</v>
      </c>
      <c r="C10" s="289">
        <v>0</v>
      </c>
      <c r="D10" s="289">
        <v>5249131.72</v>
      </c>
      <c r="E10" s="289">
        <v>0</v>
      </c>
      <c r="F10" s="289">
        <v>0</v>
      </c>
      <c r="G10" s="289">
        <v>32351.440000000002</v>
      </c>
      <c r="H10" s="289">
        <v>7718.13</v>
      </c>
      <c r="I10" s="289">
        <v>52840.98</v>
      </c>
      <c r="J10" s="289">
        <v>6178.4800000000005</v>
      </c>
      <c r="K10" s="289">
        <v>1347058.58</v>
      </c>
      <c r="L10" s="289">
        <v>0</v>
      </c>
      <c r="M10" s="289">
        <v>0</v>
      </c>
      <c r="N10" s="289">
        <v>0</v>
      </c>
      <c r="O10" s="289">
        <v>0</v>
      </c>
      <c r="P10" s="289">
        <v>55602.720000000001</v>
      </c>
      <c r="Q10" s="289">
        <v>0</v>
      </c>
      <c r="R10" s="289">
        <v>0</v>
      </c>
      <c r="S10" s="289">
        <v>20058.98</v>
      </c>
      <c r="T10" s="289">
        <v>0</v>
      </c>
      <c r="U10" s="289">
        <v>311901.14</v>
      </c>
      <c r="V10" s="289">
        <v>9331364</v>
      </c>
      <c r="W10" s="289">
        <v>13960.220000000001</v>
      </c>
      <c r="X10" s="289">
        <v>0</v>
      </c>
      <c r="Y10" s="289">
        <v>519030.44</v>
      </c>
      <c r="Z10" s="289">
        <v>0</v>
      </c>
      <c r="AA10" s="289">
        <v>13749</v>
      </c>
      <c r="AB10" s="289">
        <v>0</v>
      </c>
      <c r="AC10" s="289">
        <v>0</v>
      </c>
      <c r="AD10" s="289">
        <v>160000</v>
      </c>
      <c r="AE10" s="289">
        <v>276791</v>
      </c>
      <c r="AF10" s="289">
        <v>0</v>
      </c>
      <c r="AG10" s="289">
        <v>0</v>
      </c>
      <c r="AH10" s="289">
        <v>0</v>
      </c>
      <c r="AI10" s="289">
        <v>0</v>
      </c>
      <c r="AJ10" s="289">
        <v>0</v>
      </c>
      <c r="AK10" s="289">
        <v>0</v>
      </c>
      <c r="AL10" s="289">
        <v>156320</v>
      </c>
      <c r="AM10" s="289">
        <v>20806</v>
      </c>
      <c r="AN10" s="289">
        <v>12788.51</v>
      </c>
      <c r="AO10" s="289">
        <v>0</v>
      </c>
      <c r="AP10" s="289">
        <v>8749.2800000000007</v>
      </c>
      <c r="AQ10" s="289">
        <v>3835880.57</v>
      </c>
      <c r="AR10" s="289">
        <v>3901330.67</v>
      </c>
      <c r="AS10" s="289">
        <v>461180.48</v>
      </c>
      <c r="AT10" s="289">
        <v>372865.17</v>
      </c>
      <c r="AU10" s="289">
        <v>243755.51</v>
      </c>
      <c r="AV10" s="289">
        <v>96873.95</v>
      </c>
      <c r="AW10" s="289">
        <v>569985.35</v>
      </c>
      <c r="AX10" s="289">
        <v>1176474.4099999999</v>
      </c>
      <c r="AY10" s="289">
        <v>389644.08</v>
      </c>
      <c r="AZ10" s="289">
        <v>766776.59</v>
      </c>
      <c r="BA10" s="289">
        <v>2497058.2600000002</v>
      </c>
      <c r="BB10" s="289">
        <v>98210.14</v>
      </c>
      <c r="BC10" s="289">
        <v>132194.81</v>
      </c>
      <c r="BD10" s="289">
        <v>29999.99</v>
      </c>
      <c r="BE10" s="289">
        <v>12035.68</v>
      </c>
      <c r="BF10" s="289">
        <v>2072952.48</v>
      </c>
      <c r="BG10" s="289">
        <v>1136114.83</v>
      </c>
      <c r="BH10" s="289">
        <v>972.01</v>
      </c>
      <c r="BI10" s="289">
        <v>0</v>
      </c>
      <c r="BJ10" s="289">
        <v>0</v>
      </c>
      <c r="BK10" s="289">
        <v>0</v>
      </c>
      <c r="BL10" s="289">
        <v>0</v>
      </c>
      <c r="BM10" s="289">
        <v>0</v>
      </c>
      <c r="BN10" s="289">
        <v>0</v>
      </c>
      <c r="BO10" s="289">
        <v>0</v>
      </c>
      <c r="BP10" s="289">
        <v>0</v>
      </c>
      <c r="BQ10" s="289">
        <v>2166776.6</v>
      </c>
      <c r="BR10" s="289">
        <v>1968872.24</v>
      </c>
      <c r="BS10" s="289">
        <v>2166776.6</v>
      </c>
      <c r="BT10" s="289">
        <v>1968872.24</v>
      </c>
      <c r="BU10" s="289">
        <v>0</v>
      </c>
      <c r="BV10" s="289">
        <v>0</v>
      </c>
      <c r="BW10" s="289">
        <v>1672952.48</v>
      </c>
      <c r="BX10" s="289">
        <v>0</v>
      </c>
      <c r="BY10" s="289">
        <v>0</v>
      </c>
      <c r="BZ10" s="289">
        <v>0</v>
      </c>
      <c r="CA10" s="289">
        <v>0</v>
      </c>
      <c r="CB10" s="289">
        <v>7304.03</v>
      </c>
      <c r="CC10" s="289">
        <v>96515.82</v>
      </c>
      <c r="CD10" s="289">
        <v>0</v>
      </c>
      <c r="CE10" s="289">
        <v>0</v>
      </c>
      <c r="CF10" s="289">
        <v>0</v>
      </c>
      <c r="CG10" s="289">
        <v>0</v>
      </c>
      <c r="CH10" s="289">
        <v>2932</v>
      </c>
      <c r="CI10" s="289">
        <v>0</v>
      </c>
      <c r="CJ10" s="289">
        <v>0</v>
      </c>
      <c r="CK10" s="289">
        <v>53231.14</v>
      </c>
      <c r="CL10" s="289">
        <v>0</v>
      </c>
      <c r="CM10" s="289">
        <v>609234</v>
      </c>
      <c r="CN10" s="289">
        <v>0</v>
      </c>
      <c r="CO10" s="289">
        <v>0</v>
      </c>
      <c r="CP10" s="289">
        <v>0</v>
      </c>
      <c r="CQ10" s="289">
        <v>0</v>
      </c>
      <c r="CR10" s="289">
        <v>0</v>
      </c>
      <c r="CS10" s="289">
        <v>0</v>
      </c>
      <c r="CT10" s="289">
        <v>176969.80000000002</v>
      </c>
      <c r="CU10" s="289">
        <v>0</v>
      </c>
      <c r="CV10" s="289">
        <v>0</v>
      </c>
      <c r="CW10" s="289">
        <v>0</v>
      </c>
      <c r="CX10" s="289">
        <v>0</v>
      </c>
      <c r="CY10" s="289">
        <v>0</v>
      </c>
      <c r="CZ10" s="289">
        <v>2500</v>
      </c>
      <c r="DA10" s="289">
        <v>0</v>
      </c>
      <c r="DB10" s="289">
        <v>0</v>
      </c>
      <c r="DC10" s="289">
        <v>0</v>
      </c>
      <c r="DD10" s="289">
        <v>0</v>
      </c>
      <c r="DE10" s="289">
        <v>0</v>
      </c>
      <c r="DF10" s="289">
        <v>0</v>
      </c>
      <c r="DG10" s="289">
        <v>0</v>
      </c>
      <c r="DH10" s="289">
        <v>0</v>
      </c>
      <c r="DI10" s="289">
        <v>1977248.81</v>
      </c>
      <c r="DJ10" s="289">
        <v>0</v>
      </c>
      <c r="DK10" s="289">
        <v>0</v>
      </c>
      <c r="DL10" s="289">
        <v>254114.43</v>
      </c>
      <c r="DM10" s="289">
        <v>181205.78</v>
      </c>
      <c r="DN10" s="289">
        <v>0</v>
      </c>
      <c r="DO10" s="289">
        <v>0</v>
      </c>
      <c r="DP10" s="289">
        <v>112554.33</v>
      </c>
      <c r="DQ10" s="289">
        <v>0</v>
      </c>
      <c r="DR10" s="289">
        <v>0</v>
      </c>
      <c r="DS10" s="289">
        <v>0</v>
      </c>
      <c r="DT10" s="289">
        <v>0</v>
      </c>
      <c r="DU10" s="289">
        <v>0</v>
      </c>
      <c r="DV10" s="289">
        <v>87472.62</v>
      </c>
      <c r="DW10" s="289">
        <v>9043.3000000000011</v>
      </c>
      <c r="DX10" s="289">
        <v>16636.34</v>
      </c>
      <c r="DY10" s="289">
        <v>20979.7</v>
      </c>
      <c r="DZ10" s="289">
        <v>17361.170000000002</v>
      </c>
      <c r="EA10" s="289">
        <v>3078.51</v>
      </c>
      <c r="EB10" s="289">
        <v>9939.3000000000011</v>
      </c>
      <c r="EC10" s="289">
        <v>0</v>
      </c>
      <c r="ED10" s="289">
        <v>1508365.65</v>
      </c>
      <c r="EE10" s="289">
        <v>452974.88</v>
      </c>
      <c r="EF10" s="289">
        <v>1652435.25</v>
      </c>
      <c r="EG10" s="289">
        <v>2707826.02</v>
      </c>
      <c r="EH10" s="289">
        <v>0</v>
      </c>
      <c r="EI10" s="289">
        <v>0</v>
      </c>
      <c r="EJ10" s="289">
        <v>0</v>
      </c>
      <c r="EK10" s="289">
        <v>0</v>
      </c>
      <c r="EL10" s="289">
        <v>0</v>
      </c>
      <c r="EM10" s="289">
        <v>22321320</v>
      </c>
      <c r="EN10" s="289">
        <v>22172377.48</v>
      </c>
      <c r="EO10" s="289">
        <v>5816900.4500000002</v>
      </c>
      <c r="EP10" s="289">
        <v>48743.56</v>
      </c>
      <c r="EQ10" s="289">
        <v>0</v>
      </c>
      <c r="ER10" s="289">
        <v>16404220.59</v>
      </c>
      <c r="ES10" s="289">
        <v>0</v>
      </c>
      <c r="ET10" s="289">
        <v>0</v>
      </c>
      <c r="EU10" s="289">
        <v>329444.83</v>
      </c>
      <c r="EV10" s="289">
        <v>330683.66000000003</v>
      </c>
      <c r="EW10" s="289">
        <v>610988.88</v>
      </c>
      <c r="EX10" s="289">
        <v>609750.05000000005</v>
      </c>
      <c r="EY10" s="289">
        <v>0</v>
      </c>
      <c r="EZ10" s="289">
        <v>27440.560000000001</v>
      </c>
      <c r="FA10" s="289">
        <v>12803.74</v>
      </c>
      <c r="FB10" s="289">
        <v>62500</v>
      </c>
      <c r="FC10" s="289">
        <v>19877.72</v>
      </c>
      <c r="FD10" s="289">
        <v>57259.1</v>
      </c>
      <c r="FE10" s="289">
        <v>0</v>
      </c>
      <c r="FF10" s="289">
        <v>0</v>
      </c>
      <c r="FG10" s="289">
        <v>0</v>
      </c>
      <c r="FH10" s="289">
        <v>0</v>
      </c>
      <c r="FI10" s="289">
        <v>0</v>
      </c>
      <c r="FJ10" s="289">
        <v>0</v>
      </c>
      <c r="FK10" s="289">
        <v>0</v>
      </c>
    </row>
    <row r="11" spans="1:167" x14ac:dyDescent="0.15">
      <c r="A11" s="287">
        <v>119</v>
      </c>
      <c r="B11" s="287" t="s">
        <v>466</v>
      </c>
      <c r="C11" s="289">
        <v>0</v>
      </c>
      <c r="D11" s="289">
        <v>7165129.7300000004</v>
      </c>
      <c r="E11" s="289">
        <v>0</v>
      </c>
      <c r="F11" s="289">
        <v>16016.92</v>
      </c>
      <c r="G11" s="289">
        <v>67404.97</v>
      </c>
      <c r="H11" s="289">
        <v>3287.63</v>
      </c>
      <c r="I11" s="289">
        <v>102230.3</v>
      </c>
      <c r="J11" s="289">
        <v>0</v>
      </c>
      <c r="K11" s="289">
        <v>530389.29</v>
      </c>
      <c r="L11" s="289">
        <v>0</v>
      </c>
      <c r="M11" s="289">
        <v>0</v>
      </c>
      <c r="N11" s="289">
        <v>0</v>
      </c>
      <c r="O11" s="289">
        <v>0</v>
      </c>
      <c r="P11" s="289">
        <v>6441</v>
      </c>
      <c r="Q11" s="289">
        <v>0</v>
      </c>
      <c r="R11" s="289">
        <v>0</v>
      </c>
      <c r="S11" s="289">
        <v>0</v>
      </c>
      <c r="T11" s="289">
        <v>44755.25</v>
      </c>
      <c r="U11" s="289">
        <v>372298.59</v>
      </c>
      <c r="V11" s="289">
        <v>8669256</v>
      </c>
      <c r="W11" s="289">
        <v>48271.92</v>
      </c>
      <c r="X11" s="289">
        <v>0</v>
      </c>
      <c r="Y11" s="289">
        <v>401759.97000000003</v>
      </c>
      <c r="Z11" s="289">
        <v>16691.420000000002</v>
      </c>
      <c r="AA11" s="289">
        <v>9749</v>
      </c>
      <c r="AB11" s="289">
        <v>0</v>
      </c>
      <c r="AC11" s="289">
        <v>0</v>
      </c>
      <c r="AD11" s="289">
        <v>117590</v>
      </c>
      <c r="AE11" s="289">
        <v>159647.05000000002</v>
      </c>
      <c r="AF11" s="289">
        <v>0</v>
      </c>
      <c r="AG11" s="289">
        <v>1182.9100000000001</v>
      </c>
      <c r="AH11" s="289">
        <v>88378.28</v>
      </c>
      <c r="AI11" s="289">
        <v>0</v>
      </c>
      <c r="AJ11" s="289">
        <v>0</v>
      </c>
      <c r="AK11" s="289">
        <v>70478.759999999995</v>
      </c>
      <c r="AL11" s="289">
        <v>137259.09</v>
      </c>
      <c r="AM11" s="289">
        <v>0</v>
      </c>
      <c r="AN11" s="289">
        <v>28232.36</v>
      </c>
      <c r="AO11" s="289">
        <v>0</v>
      </c>
      <c r="AP11" s="289">
        <v>8799.68</v>
      </c>
      <c r="AQ11" s="289">
        <v>3865184.75</v>
      </c>
      <c r="AR11" s="289">
        <v>3648366.07</v>
      </c>
      <c r="AS11" s="289">
        <v>596027.71</v>
      </c>
      <c r="AT11" s="289">
        <v>371711.82</v>
      </c>
      <c r="AU11" s="289">
        <v>397493.7</v>
      </c>
      <c r="AV11" s="289">
        <v>43861.54</v>
      </c>
      <c r="AW11" s="289">
        <v>490417.36</v>
      </c>
      <c r="AX11" s="289">
        <v>481680.39</v>
      </c>
      <c r="AY11" s="289">
        <v>753025.83</v>
      </c>
      <c r="AZ11" s="289">
        <v>797169.54</v>
      </c>
      <c r="BA11" s="289">
        <v>3002387.94</v>
      </c>
      <c r="BB11" s="289">
        <v>382609.48</v>
      </c>
      <c r="BC11" s="289">
        <v>173153.53</v>
      </c>
      <c r="BD11" s="289">
        <v>76310.27</v>
      </c>
      <c r="BE11" s="289">
        <v>467209.73</v>
      </c>
      <c r="BF11" s="289">
        <v>1417907.66</v>
      </c>
      <c r="BG11" s="289">
        <v>937734.68</v>
      </c>
      <c r="BH11" s="289">
        <v>10174.880000000001</v>
      </c>
      <c r="BI11" s="289">
        <v>0</v>
      </c>
      <c r="BJ11" s="289">
        <v>0</v>
      </c>
      <c r="BK11" s="289">
        <v>0</v>
      </c>
      <c r="BL11" s="289">
        <v>0</v>
      </c>
      <c r="BM11" s="289">
        <v>0</v>
      </c>
      <c r="BN11" s="289">
        <v>0</v>
      </c>
      <c r="BO11" s="289">
        <v>39000</v>
      </c>
      <c r="BP11" s="289">
        <v>101304.27</v>
      </c>
      <c r="BQ11" s="289">
        <v>2973340.27</v>
      </c>
      <c r="BR11" s="289">
        <v>3063859.24</v>
      </c>
      <c r="BS11" s="289">
        <v>3012340.27</v>
      </c>
      <c r="BT11" s="289">
        <v>3165163.51</v>
      </c>
      <c r="BU11" s="289">
        <v>0</v>
      </c>
      <c r="BV11" s="289">
        <v>0</v>
      </c>
      <c r="BW11" s="289">
        <v>1417907.66</v>
      </c>
      <c r="BX11" s="289">
        <v>0</v>
      </c>
      <c r="BY11" s="289">
        <v>0</v>
      </c>
      <c r="BZ11" s="289">
        <v>0</v>
      </c>
      <c r="CA11" s="289">
        <v>0</v>
      </c>
      <c r="CB11" s="289">
        <v>0</v>
      </c>
      <c r="CC11" s="289">
        <v>2574.9700000000003</v>
      </c>
      <c r="CD11" s="289">
        <v>0</v>
      </c>
      <c r="CE11" s="289">
        <v>0</v>
      </c>
      <c r="CF11" s="289">
        <v>0</v>
      </c>
      <c r="CG11" s="289">
        <v>0</v>
      </c>
      <c r="CH11" s="289">
        <v>1430</v>
      </c>
      <c r="CI11" s="289">
        <v>0</v>
      </c>
      <c r="CJ11" s="289">
        <v>0</v>
      </c>
      <c r="CK11" s="289">
        <v>0</v>
      </c>
      <c r="CL11" s="289">
        <v>0</v>
      </c>
      <c r="CM11" s="289">
        <v>515333</v>
      </c>
      <c r="CN11" s="289">
        <v>0</v>
      </c>
      <c r="CO11" s="289">
        <v>0</v>
      </c>
      <c r="CP11" s="289">
        <v>0</v>
      </c>
      <c r="CQ11" s="289">
        <v>0</v>
      </c>
      <c r="CR11" s="289">
        <v>0</v>
      </c>
      <c r="CS11" s="289">
        <v>0</v>
      </c>
      <c r="CT11" s="289">
        <v>323429</v>
      </c>
      <c r="CU11" s="289">
        <v>0</v>
      </c>
      <c r="CV11" s="289">
        <v>0</v>
      </c>
      <c r="CW11" s="289">
        <v>0</v>
      </c>
      <c r="CX11" s="289">
        <v>33190.32</v>
      </c>
      <c r="CY11" s="289">
        <v>0</v>
      </c>
      <c r="CZ11" s="289">
        <v>0</v>
      </c>
      <c r="DA11" s="289">
        <v>0</v>
      </c>
      <c r="DB11" s="289">
        <v>0</v>
      </c>
      <c r="DC11" s="289">
        <v>0</v>
      </c>
      <c r="DD11" s="289">
        <v>0</v>
      </c>
      <c r="DE11" s="289">
        <v>0</v>
      </c>
      <c r="DF11" s="289">
        <v>0</v>
      </c>
      <c r="DG11" s="289">
        <v>0</v>
      </c>
      <c r="DH11" s="289">
        <v>0</v>
      </c>
      <c r="DI11" s="289">
        <v>1700800.5</v>
      </c>
      <c r="DJ11" s="289">
        <v>0</v>
      </c>
      <c r="DK11" s="289">
        <v>0</v>
      </c>
      <c r="DL11" s="289">
        <v>272549.48</v>
      </c>
      <c r="DM11" s="289">
        <v>207971.48</v>
      </c>
      <c r="DN11" s="289">
        <v>0</v>
      </c>
      <c r="DO11" s="289">
        <v>0</v>
      </c>
      <c r="DP11" s="289">
        <v>57432.47</v>
      </c>
      <c r="DQ11" s="289">
        <v>0</v>
      </c>
      <c r="DR11" s="289">
        <v>0</v>
      </c>
      <c r="DS11" s="289">
        <v>0</v>
      </c>
      <c r="DT11" s="289">
        <v>0</v>
      </c>
      <c r="DU11" s="289">
        <v>0</v>
      </c>
      <c r="DV11" s="289">
        <v>55111.020000000004</v>
      </c>
      <c r="DW11" s="289">
        <v>0</v>
      </c>
      <c r="DX11" s="289">
        <v>93836.86</v>
      </c>
      <c r="DY11" s="289">
        <v>66023.91</v>
      </c>
      <c r="DZ11" s="289">
        <v>78434.5</v>
      </c>
      <c r="EA11" s="289">
        <v>31568.639999999999</v>
      </c>
      <c r="EB11" s="289">
        <v>74678.81</v>
      </c>
      <c r="EC11" s="289">
        <v>0</v>
      </c>
      <c r="ED11" s="289">
        <v>1991773.84</v>
      </c>
      <c r="EE11" s="289">
        <v>2050936.43</v>
      </c>
      <c r="EF11" s="289">
        <v>8212767.04</v>
      </c>
      <c r="EG11" s="289">
        <v>1933336</v>
      </c>
      <c r="EH11" s="289">
        <v>6110265.9500000002</v>
      </c>
      <c r="EI11" s="289">
        <v>0</v>
      </c>
      <c r="EJ11" s="289">
        <v>0</v>
      </c>
      <c r="EK11" s="289">
        <v>110002.5</v>
      </c>
      <c r="EL11" s="289">
        <v>0</v>
      </c>
      <c r="EM11" s="289">
        <v>7354055.21</v>
      </c>
      <c r="EN11" s="289">
        <v>0</v>
      </c>
      <c r="EO11" s="289">
        <v>0</v>
      </c>
      <c r="EP11" s="289">
        <v>0</v>
      </c>
      <c r="EQ11" s="289">
        <v>0</v>
      </c>
      <c r="ER11" s="289">
        <v>0</v>
      </c>
      <c r="ES11" s="289">
        <v>0</v>
      </c>
      <c r="ET11" s="289">
        <v>0</v>
      </c>
      <c r="EU11" s="289">
        <v>83624.740000000005</v>
      </c>
      <c r="EV11" s="289">
        <v>164947.68</v>
      </c>
      <c r="EW11" s="289">
        <v>984110.23</v>
      </c>
      <c r="EX11" s="289">
        <v>902787.29</v>
      </c>
      <c r="EY11" s="289">
        <v>0</v>
      </c>
      <c r="EZ11" s="289">
        <v>65383.67</v>
      </c>
      <c r="FA11" s="289">
        <v>-19994.47</v>
      </c>
      <c r="FB11" s="289">
        <v>544193.19999999995</v>
      </c>
      <c r="FC11" s="289">
        <v>83798.78</v>
      </c>
      <c r="FD11" s="289">
        <v>545772.56000000006</v>
      </c>
      <c r="FE11" s="289">
        <v>0</v>
      </c>
      <c r="FF11" s="289">
        <v>0</v>
      </c>
      <c r="FG11" s="289">
        <v>0</v>
      </c>
      <c r="FH11" s="289">
        <v>0</v>
      </c>
      <c r="FI11" s="289">
        <v>0</v>
      </c>
      <c r="FJ11" s="289">
        <v>0</v>
      </c>
      <c r="FK11" s="289">
        <v>0</v>
      </c>
    </row>
    <row r="12" spans="1:167" x14ac:dyDescent="0.15">
      <c r="A12" s="287">
        <v>140</v>
      </c>
      <c r="B12" s="287" t="s">
        <v>468</v>
      </c>
      <c r="C12" s="289">
        <v>0</v>
      </c>
      <c r="D12" s="289">
        <v>8694957.4199999999</v>
      </c>
      <c r="E12" s="289">
        <v>387.5</v>
      </c>
      <c r="F12" s="289">
        <v>49410.080000000002</v>
      </c>
      <c r="G12" s="289">
        <v>58460.36</v>
      </c>
      <c r="H12" s="289">
        <v>16140.69</v>
      </c>
      <c r="I12" s="289">
        <v>105226.55</v>
      </c>
      <c r="J12" s="289">
        <v>0</v>
      </c>
      <c r="K12" s="289">
        <v>232422</v>
      </c>
      <c r="L12" s="289">
        <v>0</v>
      </c>
      <c r="M12" s="289">
        <v>0</v>
      </c>
      <c r="N12" s="289">
        <v>0</v>
      </c>
      <c r="O12" s="289">
        <v>0</v>
      </c>
      <c r="P12" s="289">
        <v>22080</v>
      </c>
      <c r="Q12" s="289">
        <v>0</v>
      </c>
      <c r="R12" s="289">
        <v>0</v>
      </c>
      <c r="S12" s="289">
        <v>0</v>
      </c>
      <c r="T12" s="289">
        <v>0</v>
      </c>
      <c r="U12" s="289">
        <v>626338.12</v>
      </c>
      <c r="V12" s="289">
        <v>14737818</v>
      </c>
      <c r="W12" s="289">
        <v>31774.23</v>
      </c>
      <c r="X12" s="289">
        <v>0</v>
      </c>
      <c r="Y12" s="289">
        <v>658017.67000000004</v>
      </c>
      <c r="Z12" s="289">
        <v>22763.41</v>
      </c>
      <c r="AA12" s="289">
        <v>24018.97</v>
      </c>
      <c r="AB12" s="289">
        <v>25037</v>
      </c>
      <c r="AC12" s="289">
        <v>0</v>
      </c>
      <c r="AD12" s="289">
        <v>231289.03</v>
      </c>
      <c r="AE12" s="289">
        <v>565339.59</v>
      </c>
      <c r="AF12" s="289">
        <v>0</v>
      </c>
      <c r="AG12" s="289">
        <v>0</v>
      </c>
      <c r="AH12" s="289">
        <v>166949.80000000002</v>
      </c>
      <c r="AI12" s="289">
        <v>0</v>
      </c>
      <c r="AJ12" s="289">
        <v>0</v>
      </c>
      <c r="AK12" s="289">
        <v>75</v>
      </c>
      <c r="AL12" s="289">
        <v>0</v>
      </c>
      <c r="AM12" s="289">
        <v>3880</v>
      </c>
      <c r="AN12" s="289">
        <v>132721.4</v>
      </c>
      <c r="AO12" s="289">
        <v>0</v>
      </c>
      <c r="AP12" s="289">
        <v>73427.37</v>
      </c>
      <c r="AQ12" s="289">
        <v>4729218.7699999996</v>
      </c>
      <c r="AR12" s="289">
        <v>4975734.4800000004</v>
      </c>
      <c r="AS12" s="289">
        <v>853953.86</v>
      </c>
      <c r="AT12" s="289">
        <v>666454.35</v>
      </c>
      <c r="AU12" s="289">
        <v>394677.51</v>
      </c>
      <c r="AV12" s="289">
        <v>2100.34</v>
      </c>
      <c r="AW12" s="289">
        <v>823852.4</v>
      </c>
      <c r="AX12" s="289">
        <v>1519454.77</v>
      </c>
      <c r="AY12" s="289">
        <v>497991.21</v>
      </c>
      <c r="AZ12" s="289">
        <v>1783555.55</v>
      </c>
      <c r="BA12" s="289">
        <v>5363971.74</v>
      </c>
      <c r="BB12" s="289">
        <v>32862.28</v>
      </c>
      <c r="BC12" s="289">
        <v>226009.26</v>
      </c>
      <c r="BD12" s="289">
        <v>14833.33</v>
      </c>
      <c r="BE12" s="289">
        <v>405900.68</v>
      </c>
      <c r="BF12" s="289">
        <v>2953598.34</v>
      </c>
      <c r="BG12" s="289">
        <v>760192.68</v>
      </c>
      <c r="BH12" s="289">
        <v>1661.8</v>
      </c>
      <c r="BI12" s="289">
        <v>100098.26000000001</v>
      </c>
      <c r="BJ12" s="289">
        <v>173523.39</v>
      </c>
      <c r="BK12" s="289">
        <v>0</v>
      </c>
      <c r="BL12" s="289">
        <v>879406.42</v>
      </c>
      <c r="BM12" s="289">
        <v>0</v>
      </c>
      <c r="BN12" s="289">
        <v>0</v>
      </c>
      <c r="BO12" s="289">
        <v>234908</v>
      </c>
      <c r="BP12" s="289">
        <v>327115.37</v>
      </c>
      <c r="BQ12" s="289">
        <v>5402491.7199999997</v>
      </c>
      <c r="BR12" s="289">
        <v>4829963.6399999997</v>
      </c>
      <c r="BS12" s="289">
        <v>5737497.9800000004</v>
      </c>
      <c r="BT12" s="289">
        <v>6210008.8200000003</v>
      </c>
      <c r="BU12" s="289">
        <v>0</v>
      </c>
      <c r="BV12" s="289">
        <v>0</v>
      </c>
      <c r="BW12" s="289">
        <v>2753598.34</v>
      </c>
      <c r="BX12" s="289">
        <v>0</v>
      </c>
      <c r="BY12" s="289">
        <v>0</v>
      </c>
      <c r="BZ12" s="289">
        <v>0</v>
      </c>
      <c r="CA12" s="289">
        <v>1480</v>
      </c>
      <c r="CB12" s="289">
        <v>0</v>
      </c>
      <c r="CC12" s="289">
        <v>0</v>
      </c>
      <c r="CD12" s="289">
        <v>0</v>
      </c>
      <c r="CE12" s="289">
        <v>0</v>
      </c>
      <c r="CF12" s="289">
        <v>0</v>
      </c>
      <c r="CG12" s="289">
        <v>0</v>
      </c>
      <c r="CH12" s="289">
        <v>35829.240000000005</v>
      </c>
      <c r="CI12" s="289">
        <v>0</v>
      </c>
      <c r="CJ12" s="289">
        <v>0</v>
      </c>
      <c r="CK12" s="289">
        <v>0</v>
      </c>
      <c r="CL12" s="289">
        <v>0</v>
      </c>
      <c r="CM12" s="289">
        <v>996531</v>
      </c>
      <c r="CN12" s="289">
        <v>1369</v>
      </c>
      <c r="CO12" s="289">
        <v>0</v>
      </c>
      <c r="CP12" s="289">
        <v>0</v>
      </c>
      <c r="CQ12" s="289">
        <v>0</v>
      </c>
      <c r="CR12" s="289">
        <v>0</v>
      </c>
      <c r="CS12" s="289">
        <v>931</v>
      </c>
      <c r="CT12" s="289">
        <v>539270.39</v>
      </c>
      <c r="CU12" s="289">
        <v>0</v>
      </c>
      <c r="CV12" s="289">
        <v>0</v>
      </c>
      <c r="CW12" s="289">
        <v>0</v>
      </c>
      <c r="CX12" s="289">
        <v>91379.59</v>
      </c>
      <c r="CY12" s="289">
        <v>0</v>
      </c>
      <c r="CZ12" s="289">
        <v>0</v>
      </c>
      <c r="DA12" s="289">
        <v>0</v>
      </c>
      <c r="DB12" s="289">
        <v>0</v>
      </c>
      <c r="DC12" s="289">
        <v>4103.0600000000004</v>
      </c>
      <c r="DD12" s="289">
        <v>0</v>
      </c>
      <c r="DE12" s="289">
        <v>0</v>
      </c>
      <c r="DF12" s="289">
        <v>0</v>
      </c>
      <c r="DG12" s="289">
        <v>0</v>
      </c>
      <c r="DH12" s="289">
        <v>0</v>
      </c>
      <c r="DI12" s="289">
        <v>3404210.97</v>
      </c>
      <c r="DJ12" s="289">
        <v>0</v>
      </c>
      <c r="DK12" s="289">
        <v>17778.93</v>
      </c>
      <c r="DL12" s="289">
        <v>248668.95</v>
      </c>
      <c r="DM12" s="289">
        <v>281726.56</v>
      </c>
      <c r="DN12" s="289">
        <v>0</v>
      </c>
      <c r="DO12" s="289">
        <v>0</v>
      </c>
      <c r="DP12" s="289">
        <v>355472.77</v>
      </c>
      <c r="DQ12" s="289">
        <v>0</v>
      </c>
      <c r="DR12" s="289">
        <v>0</v>
      </c>
      <c r="DS12" s="289">
        <v>0</v>
      </c>
      <c r="DT12" s="289">
        <v>98463</v>
      </c>
      <c r="DU12" s="289">
        <v>0</v>
      </c>
      <c r="DV12" s="289">
        <v>18170.439999999999</v>
      </c>
      <c r="DW12" s="289">
        <v>0</v>
      </c>
      <c r="DX12" s="289">
        <v>75906.600000000006</v>
      </c>
      <c r="DY12" s="289">
        <v>92398</v>
      </c>
      <c r="DZ12" s="289">
        <v>222389.59</v>
      </c>
      <c r="EA12" s="289">
        <v>99487.96</v>
      </c>
      <c r="EB12" s="289">
        <v>97777.75</v>
      </c>
      <c r="EC12" s="289">
        <v>8632.48</v>
      </c>
      <c r="ED12" s="289">
        <v>28734.75</v>
      </c>
      <c r="EE12" s="289">
        <v>27557.79</v>
      </c>
      <c r="EF12" s="289">
        <v>261143.04000000001</v>
      </c>
      <c r="EG12" s="289">
        <v>0</v>
      </c>
      <c r="EH12" s="289">
        <v>0</v>
      </c>
      <c r="EI12" s="289">
        <v>0</v>
      </c>
      <c r="EJ12" s="289">
        <v>262320</v>
      </c>
      <c r="EK12" s="289">
        <v>0</v>
      </c>
      <c r="EL12" s="289">
        <v>0</v>
      </c>
      <c r="EM12" s="289">
        <v>2170000</v>
      </c>
      <c r="EN12" s="289">
        <v>0</v>
      </c>
      <c r="EO12" s="289">
        <v>200001.89</v>
      </c>
      <c r="EP12" s="289">
        <v>200001.89</v>
      </c>
      <c r="EQ12" s="289">
        <v>0</v>
      </c>
      <c r="ER12" s="289">
        <v>0</v>
      </c>
      <c r="ES12" s="289">
        <v>0</v>
      </c>
      <c r="ET12" s="289">
        <v>0</v>
      </c>
      <c r="EU12" s="289">
        <v>109501.18000000001</v>
      </c>
      <c r="EV12" s="289">
        <v>130735.31</v>
      </c>
      <c r="EW12" s="289">
        <v>1288757.1300000001</v>
      </c>
      <c r="EX12" s="289">
        <v>1267523</v>
      </c>
      <c r="EY12" s="289">
        <v>0</v>
      </c>
      <c r="EZ12" s="289">
        <v>2398.59</v>
      </c>
      <c r="FA12" s="289">
        <v>168133.92</v>
      </c>
      <c r="FB12" s="289">
        <v>629566.57999999996</v>
      </c>
      <c r="FC12" s="289">
        <v>232799.9</v>
      </c>
      <c r="FD12" s="289">
        <v>231031.35</v>
      </c>
      <c r="FE12" s="289">
        <v>0</v>
      </c>
      <c r="FF12" s="289">
        <v>0</v>
      </c>
      <c r="FG12" s="289">
        <v>0</v>
      </c>
      <c r="FH12" s="289">
        <v>0</v>
      </c>
      <c r="FI12" s="289">
        <v>0</v>
      </c>
      <c r="FJ12" s="289">
        <v>0</v>
      </c>
      <c r="FK12" s="289">
        <v>0</v>
      </c>
    </row>
    <row r="13" spans="1:167" x14ac:dyDescent="0.15">
      <c r="A13" s="287">
        <v>147</v>
      </c>
      <c r="B13" s="287" t="s">
        <v>469</v>
      </c>
      <c r="C13" s="289">
        <v>0</v>
      </c>
      <c r="D13" s="289">
        <v>59570491</v>
      </c>
      <c r="E13" s="289">
        <v>16370.04</v>
      </c>
      <c r="F13" s="289">
        <v>0</v>
      </c>
      <c r="G13" s="289">
        <v>122305.21</v>
      </c>
      <c r="H13" s="289">
        <v>15225.92</v>
      </c>
      <c r="I13" s="289">
        <v>1566913.91</v>
      </c>
      <c r="J13" s="289">
        <v>0</v>
      </c>
      <c r="K13" s="289">
        <v>9540679.6999999993</v>
      </c>
      <c r="L13" s="289">
        <v>0</v>
      </c>
      <c r="M13" s="289">
        <v>386562.75</v>
      </c>
      <c r="N13" s="289">
        <v>0</v>
      </c>
      <c r="O13" s="289">
        <v>0</v>
      </c>
      <c r="P13" s="289">
        <v>0</v>
      </c>
      <c r="Q13" s="289">
        <v>0</v>
      </c>
      <c r="R13" s="289">
        <v>0</v>
      </c>
      <c r="S13" s="289">
        <v>0</v>
      </c>
      <c r="T13" s="289">
        <v>0</v>
      </c>
      <c r="U13" s="289">
        <v>3370514.29</v>
      </c>
      <c r="V13" s="289">
        <v>84119335</v>
      </c>
      <c r="W13" s="289">
        <v>155643.46</v>
      </c>
      <c r="X13" s="289">
        <v>33883</v>
      </c>
      <c r="Y13" s="289">
        <v>1511486.14</v>
      </c>
      <c r="Z13" s="289">
        <v>0</v>
      </c>
      <c r="AA13" s="289">
        <v>578917.89</v>
      </c>
      <c r="AB13" s="289">
        <v>105427.84</v>
      </c>
      <c r="AC13" s="289">
        <v>0</v>
      </c>
      <c r="AD13" s="289">
        <v>1634743.43</v>
      </c>
      <c r="AE13" s="289">
        <v>2230505.88</v>
      </c>
      <c r="AF13" s="289">
        <v>0</v>
      </c>
      <c r="AG13" s="289">
        <v>0</v>
      </c>
      <c r="AH13" s="289">
        <v>664849.53</v>
      </c>
      <c r="AI13" s="289">
        <v>730875.03</v>
      </c>
      <c r="AJ13" s="289">
        <v>0</v>
      </c>
      <c r="AK13" s="289">
        <v>7388.75</v>
      </c>
      <c r="AL13" s="289">
        <v>0</v>
      </c>
      <c r="AM13" s="289">
        <v>1154985.17</v>
      </c>
      <c r="AN13" s="289">
        <v>35835.300000000003</v>
      </c>
      <c r="AO13" s="289">
        <v>0</v>
      </c>
      <c r="AP13" s="289">
        <v>190148.95</v>
      </c>
      <c r="AQ13" s="289">
        <v>34968184.140000001</v>
      </c>
      <c r="AR13" s="289">
        <v>30435112.030000001</v>
      </c>
      <c r="AS13" s="289">
        <v>3295754.6</v>
      </c>
      <c r="AT13" s="289">
        <v>3251177.73</v>
      </c>
      <c r="AU13" s="289">
        <v>2140517.56</v>
      </c>
      <c r="AV13" s="289">
        <v>5806646.2599999998</v>
      </c>
      <c r="AW13" s="289">
        <v>4753774.59</v>
      </c>
      <c r="AX13" s="289">
        <v>8175366.6100000003</v>
      </c>
      <c r="AY13" s="289">
        <v>1103822.4099999999</v>
      </c>
      <c r="AZ13" s="289">
        <v>8611947.6999999993</v>
      </c>
      <c r="BA13" s="289">
        <v>22341125.609999999</v>
      </c>
      <c r="BB13" s="289">
        <v>4952737.97</v>
      </c>
      <c r="BC13" s="289">
        <v>1061836.6100000001</v>
      </c>
      <c r="BD13" s="289">
        <v>2192782.61</v>
      </c>
      <c r="BE13" s="289">
        <v>4290777.45</v>
      </c>
      <c r="BF13" s="289">
        <v>19835462.710000001</v>
      </c>
      <c r="BG13" s="289">
        <v>5739458.3899999997</v>
      </c>
      <c r="BH13" s="289">
        <v>106977.43000000001</v>
      </c>
      <c r="BI13" s="289">
        <v>0</v>
      </c>
      <c r="BJ13" s="289">
        <v>0</v>
      </c>
      <c r="BK13" s="289">
        <v>0</v>
      </c>
      <c r="BL13" s="289">
        <v>0</v>
      </c>
      <c r="BM13" s="289">
        <v>0</v>
      </c>
      <c r="BN13" s="289">
        <v>0</v>
      </c>
      <c r="BO13" s="289">
        <v>13042412.119999999</v>
      </c>
      <c r="BP13" s="289">
        <v>21945382.890000001</v>
      </c>
      <c r="BQ13" s="289">
        <v>5871873.2800000003</v>
      </c>
      <c r="BR13" s="289">
        <v>1648528.29</v>
      </c>
      <c r="BS13" s="289">
        <v>18914285.399999999</v>
      </c>
      <c r="BT13" s="289">
        <v>23593911.18</v>
      </c>
      <c r="BU13" s="289">
        <v>0</v>
      </c>
      <c r="BV13" s="289">
        <v>0</v>
      </c>
      <c r="BW13" s="289">
        <v>19817048.710000001</v>
      </c>
      <c r="BX13" s="289">
        <v>0</v>
      </c>
      <c r="BY13" s="289">
        <v>0</v>
      </c>
      <c r="BZ13" s="289">
        <v>0</v>
      </c>
      <c r="CA13" s="289">
        <v>12295.61</v>
      </c>
      <c r="CB13" s="289">
        <v>0</v>
      </c>
      <c r="CC13" s="289">
        <v>73230.509999999995</v>
      </c>
      <c r="CD13" s="289">
        <v>0</v>
      </c>
      <c r="CE13" s="289">
        <v>0</v>
      </c>
      <c r="CF13" s="289">
        <v>0</v>
      </c>
      <c r="CG13" s="289">
        <v>0</v>
      </c>
      <c r="CH13" s="289">
        <v>11552.869999999999</v>
      </c>
      <c r="CI13" s="289">
        <v>0</v>
      </c>
      <c r="CJ13" s="289">
        <v>0</v>
      </c>
      <c r="CK13" s="289">
        <v>0</v>
      </c>
      <c r="CL13" s="289">
        <v>0</v>
      </c>
      <c r="CM13" s="289">
        <v>6701621</v>
      </c>
      <c r="CN13" s="289">
        <v>37889</v>
      </c>
      <c r="CO13" s="289">
        <v>0</v>
      </c>
      <c r="CP13" s="289">
        <v>0</v>
      </c>
      <c r="CQ13" s="289">
        <v>0</v>
      </c>
      <c r="CR13" s="289">
        <v>0</v>
      </c>
      <c r="CS13" s="289">
        <v>25769</v>
      </c>
      <c r="CT13" s="289">
        <v>2541299.46</v>
      </c>
      <c r="CU13" s="289">
        <v>0</v>
      </c>
      <c r="CV13" s="289">
        <v>0</v>
      </c>
      <c r="CW13" s="289">
        <v>0</v>
      </c>
      <c r="CX13" s="289">
        <v>946373.70000000007</v>
      </c>
      <c r="CY13" s="289">
        <v>0</v>
      </c>
      <c r="CZ13" s="289">
        <v>0</v>
      </c>
      <c r="DA13" s="289">
        <v>0</v>
      </c>
      <c r="DB13" s="289">
        <v>0</v>
      </c>
      <c r="DC13" s="289">
        <v>0</v>
      </c>
      <c r="DD13" s="289">
        <v>0</v>
      </c>
      <c r="DE13" s="289">
        <v>0</v>
      </c>
      <c r="DF13" s="289">
        <v>930.16</v>
      </c>
      <c r="DG13" s="289">
        <v>0</v>
      </c>
      <c r="DH13" s="289">
        <v>0</v>
      </c>
      <c r="DI13" s="289">
        <v>22804449.129999999</v>
      </c>
      <c r="DJ13" s="289">
        <v>0</v>
      </c>
      <c r="DK13" s="289">
        <v>79327.31</v>
      </c>
      <c r="DL13" s="289">
        <v>3781088.47</v>
      </c>
      <c r="DM13" s="289">
        <v>1014157.99</v>
      </c>
      <c r="DN13" s="289">
        <v>0</v>
      </c>
      <c r="DO13" s="289">
        <v>0</v>
      </c>
      <c r="DP13" s="289">
        <v>2052897.74</v>
      </c>
      <c r="DQ13" s="289">
        <v>10906.07</v>
      </c>
      <c r="DR13" s="289">
        <v>0</v>
      </c>
      <c r="DS13" s="289">
        <v>0</v>
      </c>
      <c r="DT13" s="289">
        <v>0</v>
      </c>
      <c r="DU13" s="289">
        <v>0</v>
      </c>
      <c r="DV13" s="289">
        <v>423322.99</v>
      </c>
      <c r="DW13" s="289">
        <v>0</v>
      </c>
      <c r="DX13" s="289">
        <v>940917.73</v>
      </c>
      <c r="DY13" s="289">
        <v>963488.78</v>
      </c>
      <c r="DZ13" s="289">
        <v>140081.60000000001</v>
      </c>
      <c r="EA13" s="289">
        <v>82488.39</v>
      </c>
      <c r="EB13" s="289">
        <v>35022.160000000003</v>
      </c>
      <c r="EC13" s="289">
        <v>0</v>
      </c>
      <c r="ED13" s="289">
        <v>3785847.91</v>
      </c>
      <c r="EE13" s="289">
        <v>3778217.23</v>
      </c>
      <c r="EF13" s="289">
        <v>4857159.32</v>
      </c>
      <c r="EG13" s="289">
        <v>4224410</v>
      </c>
      <c r="EH13" s="289">
        <v>0</v>
      </c>
      <c r="EI13" s="289">
        <v>0</v>
      </c>
      <c r="EJ13" s="289">
        <v>0</v>
      </c>
      <c r="EK13" s="289">
        <v>640380</v>
      </c>
      <c r="EL13" s="289">
        <v>0</v>
      </c>
      <c r="EM13" s="289">
        <v>45115000</v>
      </c>
      <c r="EN13" s="289">
        <v>4605216.7700000005</v>
      </c>
      <c r="EO13" s="289">
        <v>5914876.7699999996</v>
      </c>
      <c r="EP13" s="289">
        <v>2461912.0300000003</v>
      </c>
      <c r="EQ13" s="289">
        <v>0</v>
      </c>
      <c r="ER13" s="289">
        <v>1152252.03</v>
      </c>
      <c r="ES13" s="289">
        <v>0</v>
      </c>
      <c r="ET13" s="289">
        <v>0</v>
      </c>
      <c r="EU13" s="289">
        <v>785389.32000000007</v>
      </c>
      <c r="EV13" s="289">
        <v>1746476.66</v>
      </c>
      <c r="EW13" s="289">
        <v>5980720.7800000003</v>
      </c>
      <c r="EX13" s="289">
        <v>5019633.4400000004</v>
      </c>
      <c r="EY13" s="289">
        <v>0</v>
      </c>
      <c r="EZ13" s="289">
        <v>518213.52</v>
      </c>
      <c r="FA13" s="289">
        <v>639785.56000000006</v>
      </c>
      <c r="FB13" s="289">
        <v>1489162</v>
      </c>
      <c r="FC13" s="289">
        <v>597427.36</v>
      </c>
      <c r="FD13" s="289">
        <v>770162.6</v>
      </c>
      <c r="FE13" s="289">
        <v>0</v>
      </c>
      <c r="FF13" s="289">
        <v>0</v>
      </c>
      <c r="FG13" s="289">
        <v>0</v>
      </c>
      <c r="FH13" s="289">
        <v>0</v>
      </c>
      <c r="FI13" s="289">
        <v>0</v>
      </c>
      <c r="FJ13" s="289">
        <v>0</v>
      </c>
      <c r="FK13" s="289">
        <v>0</v>
      </c>
    </row>
    <row r="14" spans="1:167" x14ac:dyDescent="0.15">
      <c r="A14" s="287">
        <v>154</v>
      </c>
      <c r="B14" s="287" t="s">
        <v>470</v>
      </c>
      <c r="C14" s="289">
        <v>0</v>
      </c>
      <c r="D14" s="289">
        <v>3288840.57</v>
      </c>
      <c r="E14" s="289">
        <v>13924.75</v>
      </c>
      <c r="F14" s="289">
        <v>4891.95</v>
      </c>
      <c r="G14" s="289">
        <v>50715.200000000004</v>
      </c>
      <c r="H14" s="289">
        <v>1242.9000000000001</v>
      </c>
      <c r="I14" s="289">
        <v>12520.5</v>
      </c>
      <c r="J14" s="289">
        <v>0</v>
      </c>
      <c r="K14" s="289">
        <v>317722.99</v>
      </c>
      <c r="L14" s="289">
        <v>0</v>
      </c>
      <c r="M14" s="289">
        <v>0</v>
      </c>
      <c r="N14" s="289">
        <v>0</v>
      </c>
      <c r="O14" s="289">
        <v>0</v>
      </c>
      <c r="P14" s="289">
        <v>5228.43</v>
      </c>
      <c r="Q14" s="289">
        <v>0</v>
      </c>
      <c r="R14" s="289">
        <v>0</v>
      </c>
      <c r="S14" s="289">
        <v>0</v>
      </c>
      <c r="T14" s="289">
        <v>0</v>
      </c>
      <c r="U14" s="289">
        <v>270731.34000000003</v>
      </c>
      <c r="V14" s="289">
        <v>8520082</v>
      </c>
      <c r="W14" s="289">
        <v>16960</v>
      </c>
      <c r="X14" s="289">
        <v>0</v>
      </c>
      <c r="Y14" s="289">
        <v>612412.49</v>
      </c>
      <c r="Z14" s="289">
        <v>26.84</v>
      </c>
      <c r="AA14" s="289">
        <v>14633</v>
      </c>
      <c r="AB14" s="289">
        <v>0</v>
      </c>
      <c r="AC14" s="289">
        <v>0</v>
      </c>
      <c r="AD14" s="289">
        <v>196253.71</v>
      </c>
      <c r="AE14" s="289">
        <v>151848.98000000001</v>
      </c>
      <c r="AF14" s="289">
        <v>0</v>
      </c>
      <c r="AG14" s="289">
        <v>0</v>
      </c>
      <c r="AH14" s="289">
        <v>37567.840000000004</v>
      </c>
      <c r="AI14" s="289">
        <v>0</v>
      </c>
      <c r="AJ14" s="289">
        <v>0</v>
      </c>
      <c r="AK14" s="289">
        <v>876.51</v>
      </c>
      <c r="AL14" s="289">
        <v>0</v>
      </c>
      <c r="AM14" s="289">
        <v>17241.670000000002</v>
      </c>
      <c r="AN14" s="289">
        <v>22844.41</v>
      </c>
      <c r="AO14" s="289">
        <v>0</v>
      </c>
      <c r="AP14" s="289">
        <v>3061.65</v>
      </c>
      <c r="AQ14" s="289">
        <v>3943087.92</v>
      </c>
      <c r="AR14" s="289">
        <v>2040296.38</v>
      </c>
      <c r="AS14" s="289">
        <v>541669.28</v>
      </c>
      <c r="AT14" s="289">
        <v>370693.65</v>
      </c>
      <c r="AU14" s="289">
        <v>348035.18</v>
      </c>
      <c r="AV14" s="289">
        <v>1952.79</v>
      </c>
      <c r="AW14" s="289">
        <v>377074.33</v>
      </c>
      <c r="AX14" s="289">
        <v>1081737.27</v>
      </c>
      <c r="AY14" s="289">
        <v>332445.86</v>
      </c>
      <c r="AZ14" s="289">
        <v>628279.88</v>
      </c>
      <c r="BA14" s="289">
        <v>2084225.54</v>
      </c>
      <c r="BB14" s="289">
        <v>38799.520000000004</v>
      </c>
      <c r="BC14" s="289">
        <v>136079.46</v>
      </c>
      <c r="BD14" s="289">
        <v>3394.4300000000003</v>
      </c>
      <c r="BE14" s="289">
        <v>0</v>
      </c>
      <c r="BF14" s="289">
        <v>1122206.95</v>
      </c>
      <c r="BG14" s="289">
        <v>325576.63</v>
      </c>
      <c r="BH14" s="289">
        <v>462.49</v>
      </c>
      <c r="BI14" s="289">
        <v>0</v>
      </c>
      <c r="BJ14" s="289">
        <v>0</v>
      </c>
      <c r="BK14" s="289">
        <v>0</v>
      </c>
      <c r="BL14" s="289">
        <v>0</v>
      </c>
      <c r="BM14" s="289">
        <v>0</v>
      </c>
      <c r="BN14" s="289">
        <v>0</v>
      </c>
      <c r="BO14" s="289">
        <v>0</v>
      </c>
      <c r="BP14" s="289">
        <v>0</v>
      </c>
      <c r="BQ14" s="289">
        <v>2057578.26</v>
      </c>
      <c r="BR14" s="289">
        <v>2241188.4300000002</v>
      </c>
      <c r="BS14" s="289">
        <v>2057578.26</v>
      </c>
      <c r="BT14" s="289">
        <v>2241188.4300000002</v>
      </c>
      <c r="BU14" s="289">
        <v>0</v>
      </c>
      <c r="BV14" s="289">
        <v>0</v>
      </c>
      <c r="BW14" s="289">
        <v>1068208</v>
      </c>
      <c r="BX14" s="289">
        <v>0</v>
      </c>
      <c r="BY14" s="289">
        <v>0</v>
      </c>
      <c r="BZ14" s="289">
        <v>0</v>
      </c>
      <c r="CA14" s="289">
        <v>0</v>
      </c>
      <c r="CB14" s="289">
        <v>0</v>
      </c>
      <c r="CC14" s="289">
        <v>0</v>
      </c>
      <c r="CD14" s="289">
        <v>0</v>
      </c>
      <c r="CE14" s="289">
        <v>0</v>
      </c>
      <c r="CF14" s="289">
        <v>0</v>
      </c>
      <c r="CG14" s="289">
        <v>0</v>
      </c>
      <c r="CH14" s="289">
        <v>16440.7</v>
      </c>
      <c r="CI14" s="289">
        <v>0</v>
      </c>
      <c r="CJ14" s="289">
        <v>0</v>
      </c>
      <c r="CK14" s="289">
        <v>0</v>
      </c>
      <c r="CL14" s="289">
        <v>0</v>
      </c>
      <c r="CM14" s="289">
        <v>375948</v>
      </c>
      <c r="CN14" s="289">
        <v>9859</v>
      </c>
      <c r="CO14" s="289">
        <v>0</v>
      </c>
      <c r="CP14" s="289">
        <v>0</v>
      </c>
      <c r="CQ14" s="289">
        <v>0</v>
      </c>
      <c r="CR14" s="289">
        <v>0</v>
      </c>
      <c r="CS14" s="289">
        <v>6705</v>
      </c>
      <c r="CT14" s="289">
        <v>187405.29</v>
      </c>
      <c r="CU14" s="289">
        <v>0</v>
      </c>
      <c r="CV14" s="289">
        <v>0</v>
      </c>
      <c r="CW14" s="289">
        <v>0</v>
      </c>
      <c r="CX14" s="289">
        <v>29344.73</v>
      </c>
      <c r="CY14" s="289">
        <v>0</v>
      </c>
      <c r="CZ14" s="289">
        <v>0</v>
      </c>
      <c r="DA14" s="289">
        <v>0</v>
      </c>
      <c r="DB14" s="289">
        <v>0</v>
      </c>
      <c r="DC14" s="289">
        <v>0</v>
      </c>
      <c r="DD14" s="289">
        <v>0</v>
      </c>
      <c r="DE14" s="289">
        <v>0</v>
      </c>
      <c r="DF14" s="289">
        <v>0</v>
      </c>
      <c r="DG14" s="289">
        <v>0</v>
      </c>
      <c r="DH14" s="289">
        <v>0</v>
      </c>
      <c r="DI14" s="289">
        <v>1231836.6100000001</v>
      </c>
      <c r="DJ14" s="289">
        <v>0</v>
      </c>
      <c r="DK14" s="289">
        <v>0</v>
      </c>
      <c r="DL14" s="289">
        <v>211023.05000000002</v>
      </c>
      <c r="DM14" s="289">
        <v>174448.25</v>
      </c>
      <c r="DN14" s="289">
        <v>0</v>
      </c>
      <c r="DO14" s="289">
        <v>0</v>
      </c>
      <c r="DP14" s="289">
        <v>6108.08</v>
      </c>
      <c r="DQ14" s="289">
        <v>0</v>
      </c>
      <c r="DR14" s="289">
        <v>0</v>
      </c>
      <c r="DS14" s="289">
        <v>0</v>
      </c>
      <c r="DT14" s="289">
        <v>0</v>
      </c>
      <c r="DU14" s="289">
        <v>0</v>
      </c>
      <c r="DV14" s="289">
        <v>70494.73</v>
      </c>
      <c r="DW14" s="289">
        <v>0</v>
      </c>
      <c r="DX14" s="289">
        <v>2779.77</v>
      </c>
      <c r="DY14" s="289">
        <v>9279.77</v>
      </c>
      <c r="DZ14" s="289">
        <v>54962.25</v>
      </c>
      <c r="EA14" s="289">
        <v>48462.25</v>
      </c>
      <c r="EB14" s="289">
        <v>0</v>
      </c>
      <c r="EC14" s="289">
        <v>0</v>
      </c>
      <c r="ED14" s="289">
        <v>390304.48000000004</v>
      </c>
      <c r="EE14" s="289">
        <v>104709.34999999999</v>
      </c>
      <c r="EF14" s="289">
        <v>1058237.05</v>
      </c>
      <c r="EG14" s="289">
        <v>1343832.18</v>
      </c>
      <c r="EH14" s="289">
        <v>0</v>
      </c>
      <c r="EI14" s="289">
        <v>0</v>
      </c>
      <c r="EJ14" s="289">
        <v>0</v>
      </c>
      <c r="EK14" s="289">
        <v>0</v>
      </c>
      <c r="EL14" s="289">
        <v>0</v>
      </c>
      <c r="EM14" s="289">
        <v>15279901.41</v>
      </c>
      <c r="EN14" s="289">
        <v>8937529.6999999993</v>
      </c>
      <c r="EO14" s="289">
        <v>509497.85000000003</v>
      </c>
      <c r="EP14" s="289">
        <v>34759.49</v>
      </c>
      <c r="EQ14" s="289">
        <v>0</v>
      </c>
      <c r="ER14" s="289">
        <v>8462791.3399999999</v>
      </c>
      <c r="ES14" s="289">
        <v>0</v>
      </c>
      <c r="ET14" s="289">
        <v>0</v>
      </c>
      <c r="EU14" s="289">
        <v>232767.95</v>
      </c>
      <c r="EV14" s="289">
        <v>68763.81</v>
      </c>
      <c r="EW14" s="289">
        <v>705074.86</v>
      </c>
      <c r="EX14" s="289">
        <v>869079</v>
      </c>
      <c r="EY14" s="289">
        <v>0</v>
      </c>
      <c r="EZ14" s="289">
        <v>0</v>
      </c>
      <c r="FA14" s="289">
        <v>0</v>
      </c>
      <c r="FB14" s="289">
        <v>0</v>
      </c>
      <c r="FC14" s="289">
        <v>0</v>
      </c>
      <c r="FD14" s="289">
        <v>0</v>
      </c>
      <c r="FE14" s="289">
        <v>0</v>
      </c>
      <c r="FF14" s="289">
        <v>0</v>
      </c>
      <c r="FG14" s="289">
        <v>0</v>
      </c>
      <c r="FH14" s="289">
        <v>0</v>
      </c>
      <c r="FI14" s="289">
        <v>0</v>
      </c>
      <c r="FJ14" s="289">
        <v>0</v>
      </c>
      <c r="FK14" s="289">
        <v>0</v>
      </c>
    </row>
    <row r="15" spans="1:167" x14ac:dyDescent="0.15">
      <c r="A15" s="287">
        <v>161</v>
      </c>
      <c r="B15" s="287" t="s">
        <v>471</v>
      </c>
      <c r="C15" s="289">
        <v>31311.22</v>
      </c>
      <c r="D15" s="289">
        <v>992281.24</v>
      </c>
      <c r="E15" s="289">
        <v>0</v>
      </c>
      <c r="F15" s="289">
        <v>302.98</v>
      </c>
      <c r="G15" s="289">
        <v>30280.799999999999</v>
      </c>
      <c r="H15" s="289">
        <v>3982.4</v>
      </c>
      <c r="I15" s="289">
        <v>11166.37</v>
      </c>
      <c r="J15" s="289">
        <v>0</v>
      </c>
      <c r="K15" s="289">
        <v>142468</v>
      </c>
      <c r="L15" s="289">
        <v>0</v>
      </c>
      <c r="M15" s="289">
        <v>0</v>
      </c>
      <c r="N15" s="289">
        <v>0</v>
      </c>
      <c r="O15" s="289">
        <v>0</v>
      </c>
      <c r="P15" s="289">
        <v>1949.6000000000001</v>
      </c>
      <c r="Q15" s="289">
        <v>0</v>
      </c>
      <c r="R15" s="289">
        <v>0</v>
      </c>
      <c r="S15" s="289">
        <v>0</v>
      </c>
      <c r="T15" s="289">
        <v>0</v>
      </c>
      <c r="U15" s="289">
        <v>83944.46</v>
      </c>
      <c r="V15" s="289">
        <v>2220076</v>
      </c>
      <c r="W15" s="289">
        <v>26160</v>
      </c>
      <c r="X15" s="289">
        <v>0</v>
      </c>
      <c r="Y15" s="289">
        <v>39090.160000000003</v>
      </c>
      <c r="Z15" s="289">
        <v>0</v>
      </c>
      <c r="AA15" s="289">
        <v>104901</v>
      </c>
      <c r="AB15" s="289">
        <v>17948.439999999999</v>
      </c>
      <c r="AC15" s="289">
        <v>0</v>
      </c>
      <c r="AD15" s="289">
        <v>12081</v>
      </c>
      <c r="AE15" s="289">
        <v>48865.8</v>
      </c>
      <c r="AF15" s="289">
        <v>0</v>
      </c>
      <c r="AG15" s="289">
        <v>0</v>
      </c>
      <c r="AH15" s="289">
        <v>24523.72</v>
      </c>
      <c r="AI15" s="289">
        <v>0</v>
      </c>
      <c r="AJ15" s="289">
        <v>0</v>
      </c>
      <c r="AK15" s="289">
        <v>0</v>
      </c>
      <c r="AL15" s="289">
        <v>0</v>
      </c>
      <c r="AM15" s="289">
        <v>0</v>
      </c>
      <c r="AN15" s="289">
        <v>8215.17</v>
      </c>
      <c r="AO15" s="289">
        <v>0</v>
      </c>
      <c r="AP15" s="289">
        <v>6576.31</v>
      </c>
      <c r="AQ15" s="289">
        <v>739652.42</v>
      </c>
      <c r="AR15" s="289">
        <v>652900.82000000007</v>
      </c>
      <c r="AS15" s="289">
        <v>172329.16</v>
      </c>
      <c r="AT15" s="289">
        <v>80435.13</v>
      </c>
      <c r="AU15" s="289">
        <v>78738.290000000008</v>
      </c>
      <c r="AV15" s="289">
        <v>427.53000000000003</v>
      </c>
      <c r="AW15" s="289">
        <v>80536.479999999996</v>
      </c>
      <c r="AX15" s="289">
        <v>139665.68</v>
      </c>
      <c r="AY15" s="289">
        <v>83447.55</v>
      </c>
      <c r="AZ15" s="289">
        <v>222207.7</v>
      </c>
      <c r="BA15" s="289">
        <v>693399.48</v>
      </c>
      <c r="BB15" s="289">
        <v>75056.070000000007</v>
      </c>
      <c r="BC15" s="289">
        <v>42344.33</v>
      </c>
      <c r="BD15" s="289">
        <v>0</v>
      </c>
      <c r="BE15" s="289">
        <v>25253.920000000002</v>
      </c>
      <c r="BF15" s="289">
        <v>208082.99</v>
      </c>
      <c r="BG15" s="289">
        <v>303508.03000000003</v>
      </c>
      <c r="BH15" s="289">
        <v>0</v>
      </c>
      <c r="BI15" s="289">
        <v>14481.1</v>
      </c>
      <c r="BJ15" s="289">
        <v>15299.58</v>
      </c>
      <c r="BK15" s="289">
        <v>0</v>
      </c>
      <c r="BL15" s="289">
        <v>0</v>
      </c>
      <c r="BM15" s="289">
        <v>0</v>
      </c>
      <c r="BN15" s="289">
        <v>0</v>
      </c>
      <c r="BO15" s="289">
        <v>0</v>
      </c>
      <c r="BP15" s="289">
        <v>0</v>
      </c>
      <c r="BQ15" s="289">
        <v>1733021.3900000001</v>
      </c>
      <c r="BR15" s="289">
        <v>1940342</v>
      </c>
      <c r="BS15" s="289">
        <v>1747502.49</v>
      </c>
      <c r="BT15" s="289">
        <v>1955641.58</v>
      </c>
      <c r="BU15" s="289">
        <v>0</v>
      </c>
      <c r="BV15" s="289">
        <v>0</v>
      </c>
      <c r="BW15" s="289">
        <v>191971.99</v>
      </c>
      <c r="BX15" s="289">
        <v>0</v>
      </c>
      <c r="BY15" s="289">
        <v>0</v>
      </c>
      <c r="BZ15" s="289">
        <v>0</v>
      </c>
      <c r="CA15" s="289">
        <v>0</v>
      </c>
      <c r="CB15" s="289">
        <v>5626.61</v>
      </c>
      <c r="CC15" s="289">
        <v>26513.360000000001</v>
      </c>
      <c r="CD15" s="289">
        <v>0</v>
      </c>
      <c r="CE15" s="289">
        <v>0</v>
      </c>
      <c r="CF15" s="289">
        <v>0</v>
      </c>
      <c r="CG15" s="289">
        <v>0</v>
      </c>
      <c r="CH15" s="289">
        <v>7247.3600000000006</v>
      </c>
      <c r="CI15" s="289">
        <v>0</v>
      </c>
      <c r="CJ15" s="289">
        <v>0</v>
      </c>
      <c r="CK15" s="289">
        <v>0</v>
      </c>
      <c r="CL15" s="289">
        <v>0</v>
      </c>
      <c r="CM15" s="289">
        <v>70961</v>
      </c>
      <c r="CN15" s="289">
        <v>0</v>
      </c>
      <c r="CO15" s="289">
        <v>0</v>
      </c>
      <c r="CP15" s="289">
        <v>0</v>
      </c>
      <c r="CQ15" s="289">
        <v>0</v>
      </c>
      <c r="CR15" s="289">
        <v>0</v>
      </c>
      <c r="CS15" s="289">
        <v>0</v>
      </c>
      <c r="CT15" s="289">
        <v>70981.84</v>
      </c>
      <c r="CU15" s="289">
        <v>0</v>
      </c>
      <c r="CV15" s="289">
        <v>0</v>
      </c>
      <c r="CW15" s="289">
        <v>0</v>
      </c>
      <c r="CX15" s="289">
        <v>10331.74</v>
      </c>
      <c r="CY15" s="289">
        <v>0</v>
      </c>
      <c r="CZ15" s="289">
        <v>0</v>
      </c>
      <c r="DA15" s="289">
        <v>0</v>
      </c>
      <c r="DB15" s="289">
        <v>0</v>
      </c>
      <c r="DC15" s="289">
        <v>0</v>
      </c>
      <c r="DD15" s="289">
        <v>0</v>
      </c>
      <c r="DE15" s="289">
        <v>0</v>
      </c>
      <c r="DF15" s="289">
        <v>0</v>
      </c>
      <c r="DG15" s="289">
        <v>0</v>
      </c>
      <c r="DH15" s="289">
        <v>0</v>
      </c>
      <c r="DI15" s="289">
        <v>262691.23</v>
      </c>
      <c r="DJ15" s="289">
        <v>0</v>
      </c>
      <c r="DK15" s="289">
        <v>0</v>
      </c>
      <c r="DL15" s="289">
        <v>57265.33</v>
      </c>
      <c r="DM15" s="289">
        <v>11921.42</v>
      </c>
      <c r="DN15" s="289">
        <v>0</v>
      </c>
      <c r="DO15" s="289">
        <v>0</v>
      </c>
      <c r="DP15" s="289">
        <v>9612.2199999999993</v>
      </c>
      <c r="DQ15" s="289">
        <v>0</v>
      </c>
      <c r="DR15" s="289">
        <v>0</v>
      </c>
      <c r="DS15" s="289">
        <v>0</v>
      </c>
      <c r="DT15" s="289">
        <v>0</v>
      </c>
      <c r="DU15" s="289">
        <v>0</v>
      </c>
      <c r="DV15" s="289">
        <v>35139.43</v>
      </c>
      <c r="DW15" s="289">
        <v>7004.27</v>
      </c>
      <c r="DX15" s="289">
        <v>0</v>
      </c>
      <c r="DY15" s="289">
        <v>0</v>
      </c>
      <c r="DZ15" s="289">
        <v>0</v>
      </c>
      <c r="EA15" s="289">
        <v>0</v>
      </c>
      <c r="EB15" s="289">
        <v>0</v>
      </c>
      <c r="EC15" s="289">
        <v>0</v>
      </c>
      <c r="ED15" s="289">
        <v>35132.69</v>
      </c>
      <c r="EE15" s="289">
        <v>0</v>
      </c>
      <c r="EF15" s="289">
        <v>419200</v>
      </c>
      <c r="EG15" s="289">
        <v>423021.47000000003</v>
      </c>
      <c r="EH15" s="289">
        <v>0</v>
      </c>
      <c r="EI15" s="289">
        <v>0</v>
      </c>
      <c r="EJ15" s="289">
        <v>0</v>
      </c>
      <c r="EK15" s="289">
        <v>0</v>
      </c>
      <c r="EL15" s="289">
        <v>31311.22</v>
      </c>
      <c r="EM15" s="289">
        <v>0</v>
      </c>
      <c r="EN15" s="289">
        <v>0</v>
      </c>
      <c r="EO15" s="289">
        <v>-109837</v>
      </c>
      <c r="EP15" s="289">
        <v>0</v>
      </c>
      <c r="EQ15" s="289">
        <v>0</v>
      </c>
      <c r="ER15" s="289">
        <v>109837</v>
      </c>
      <c r="ES15" s="289">
        <v>0</v>
      </c>
      <c r="ET15" s="289">
        <v>0</v>
      </c>
      <c r="EU15" s="289">
        <v>12917.31</v>
      </c>
      <c r="EV15" s="289">
        <v>10854.11</v>
      </c>
      <c r="EW15" s="289">
        <v>176000.86000000002</v>
      </c>
      <c r="EX15" s="289">
        <v>178064.06</v>
      </c>
      <c r="EY15" s="289">
        <v>0</v>
      </c>
      <c r="EZ15" s="289">
        <v>0</v>
      </c>
      <c r="FA15" s="289">
        <v>0</v>
      </c>
      <c r="FB15" s="289">
        <v>0</v>
      </c>
      <c r="FC15" s="289">
        <v>0</v>
      </c>
      <c r="FD15" s="289">
        <v>0</v>
      </c>
      <c r="FE15" s="289">
        <v>0</v>
      </c>
      <c r="FF15" s="289">
        <v>0</v>
      </c>
      <c r="FG15" s="289">
        <v>0</v>
      </c>
      <c r="FH15" s="289">
        <v>0</v>
      </c>
      <c r="FI15" s="289">
        <v>0</v>
      </c>
      <c r="FJ15" s="289">
        <v>0</v>
      </c>
      <c r="FK15" s="289">
        <v>0</v>
      </c>
    </row>
    <row r="16" spans="1:167" x14ac:dyDescent="0.15">
      <c r="A16" s="287">
        <v>2450</v>
      </c>
      <c r="B16" s="287" t="s">
        <v>607</v>
      </c>
      <c r="C16" s="289">
        <v>4329</v>
      </c>
      <c r="D16" s="289">
        <v>16708165.880000001</v>
      </c>
      <c r="E16" s="289">
        <v>0</v>
      </c>
      <c r="F16" s="289">
        <v>113713.45</v>
      </c>
      <c r="G16" s="289">
        <v>312119.77</v>
      </c>
      <c r="H16" s="289">
        <v>21686.36</v>
      </c>
      <c r="I16" s="289">
        <v>705803.99</v>
      </c>
      <c r="J16" s="289">
        <v>0</v>
      </c>
      <c r="K16" s="289">
        <v>1169106.6000000001</v>
      </c>
      <c r="L16" s="289">
        <v>0</v>
      </c>
      <c r="M16" s="289">
        <v>0</v>
      </c>
      <c r="N16" s="289">
        <v>0</v>
      </c>
      <c r="O16" s="289">
        <v>0</v>
      </c>
      <c r="P16" s="289">
        <v>15333.6</v>
      </c>
      <c r="Q16" s="289">
        <v>0</v>
      </c>
      <c r="R16" s="289">
        <v>0</v>
      </c>
      <c r="S16" s="289">
        <v>0</v>
      </c>
      <c r="T16" s="289">
        <v>0</v>
      </c>
      <c r="U16" s="289">
        <v>458476.65</v>
      </c>
      <c r="V16" s="289">
        <v>5266567</v>
      </c>
      <c r="W16" s="289">
        <v>25127.4</v>
      </c>
      <c r="X16" s="289">
        <v>0</v>
      </c>
      <c r="Y16" s="289">
        <v>0</v>
      </c>
      <c r="Z16" s="289">
        <v>1662.23</v>
      </c>
      <c r="AA16" s="289">
        <v>119606</v>
      </c>
      <c r="AB16" s="289">
        <v>28755</v>
      </c>
      <c r="AC16" s="289">
        <v>0</v>
      </c>
      <c r="AD16" s="289">
        <v>42001.49</v>
      </c>
      <c r="AE16" s="289">
        <v>48795.090000000004</v>
      </c>
      <c r="AF16" s="289">
        <v>0</v>
      </c>
      <c r="AG16" s="289">
        <v>0</v>
      </c>
      <c r="AH16" s="289">
        <v>95339.17</v>
      </c>
      <c r="AI16" s="289">
        <v>0</v>
      </c>
      <c r="AJ16" s="289">
        <v>0</v>
      </c>
      <c r="AK16" s="289">
        <v>188329.17</v>
      </c>
      <c r="AL16" s="289">
        <v>0</v>
      </c>
      <c r="AM16" s="289">
        <v>10765</v>
      </c>
      <c r="AN16" s="289">
        <v>145009.17000000001</v>
      </c>
      <c r="AO16" s="289">
        <v>0</v>
      </c>
      <c r="AP16" s="289">
        <v>101678.82</v>
      </c>
      <c r="AQ16" s="289">
        <v>0</v>
      </c>
      <c r="AR16" s="289">
        <v>8159522.79</v>
      </c>
      <c r="AS16" s="289">
        <v>1774923.46</v>
      </c>
      <c r="AT16" s="289">
        <v>687381.59</v>
      </c>
      <c r="AU16" s="289">
        <v>1274666.94</v>
      </c>
      <c r="AV16" s="289">
        <v>104823.81</v>
      </c>
      <c r="AW16" s="289">
        <v>1196588.0900000001</v>
      </c>
      <c r="AX16" s="289">
        <v>1257941.23</v>
      </c>
      <c r="AY16" s="289">
        <v>453178.75</v>
      </c>
      <c r="AZ16" s="289">
        <v>1060145.46</v>
      </c>
      <c r="BA16" s="289">
        <v>5760122.75</v>
      </c>
      <c r="BB16" s="289">
        <v>24499.03</v>
      </c>
      <c r="BC16" s="289">
        <v>426521.52</v>
      </c>
      <c r="BD16" s="289">
        <v>79142.34</v>
      </c>
      <c r="BE16" s="289">
        <v>361414.91000000003</v>
      </c>
      <c r="BF16" s="289">
        <v>1730699.68</v>
      </c>
      <c r="BG16" s="289">
        <v>413711.35999999999</v>
      </c>
      <c r="BH16" s="289">
        <v>964.30000000000007</v>
      </c>
      <c r="BI16" s="289">
        <v>0</v>
      </c>
      <c r="BJ16" s="289">
        <v>0</v>
      </c>
      <c r="BK16" s="289">
        <v>0</v>
      </c>
      <c r="BL16" s="289">
        <v>0</v>
      </c>
      <c r="BM16" s="289">
        <v>0</v>
      </c>
      <c r="BN16" s="289">
        <v>0</v>
      </c>
      <c r="BO16" s="289">
        <v>4520493</v>
      </c>
      <c r="BP16" s="289">
        <v>3820978</v>
      </c>
      <c r="BQ16" s="289">
        <v>2848376.69</v>
      </c>
      <c r="BR16" s="289">
        <v>4364014.5199999996</v>
      </c>
      <c r="BS16" s="289">
        <v>7368869.6900000004</v>
      </c>
      <c r="BT16" s="289">
        <v>8184992.5199999996</v>
      </c>
      <c r="BU16" s="289">
        <v>0</v>
      </c>
      <c r="BV16" s="289">
        <v>0</v>
      </c>
      <c r="BW16" s="289">
        <v>1612609.68</v>
      </c>
      <c r="BX16" s="289">
        <v>0</v>
      </c>
      <c r="BY16" s="289">
        <v>0</v>
      </c>
      <c r="BZ16" s="289">
        <v>0</v>
      </c>
      <c r="CA16" s="289">
        <v>0</v>
      </c>
      <c r="CB16" s="289">
        <v>8827.92</v>
      </c>
      <c r="CC16" s="289">
        <v>154770</v>
      </c>
      <c r="CD16" s="289">
        <v>0</v>
      </c>
      <c r="CE16" s="289">
        <v>0</v>
      </c>
      <c r="CF16" s="289">
        <v>0</v>
      </c>
      <c r="CG16" s="289">
        <v>0</v>
      </c>
      <c r="CH16" s="289">
        <v>0</v>
      </c>
      <c r="CI16" s="289">
        <v>0</v>
      </c>
      <c r="CJ16" s="289">
        <v>0</v>
      </c>
      <c r="CK16" s="289">
        <v>0</v>
      </c>
      <c r="CL16" s="289">
        <v>0</v>
      </c>
      <c r="CM16" s="289">
        <v>495386</v>
      </c>
      <c r="CN16" s="289">
        <v>289</v>
      </c>
      <c r="CO16" s="289">
        <v>0</v>
      </c>
      <c r="CP16" s="289">
        <v>0</v>
      </c>
      <c r="CQ16" s="289">
        <v>0</v>
      </c>
      <c r="CR16" s="289">
        <v>0</v>
      </c>
      <c r="CS16" s="289">
        <v>196</v>
      </c>
      <c r="CT16" s="289">
        <v>305482.03999999998</v>
      </c>
      <c r="CU16" s="289">
        <v>0</v>
      </c>
      <c r="CV16" s="289">
        <v>0</v>
      </c>
      <c r="CW16" s="289">
        <v>0</v>
      </c>
      <c r="CX16" s="289">
        <v>108089.59</v>
      </c>
      <c r="CY16" s="289">
        <v>0</v>
      </c>
      <c r="CZ16" s="289">
        <v>0</v>
      </c>
      <c r="DA16" s="289">
        <v>0</v>
      </c>
      <c r="DB16" s="289">
        <v>0</v>
      </c>
      <c r="DC16" s="289">
        <v>0</v>
      </c>
      <c r="DD16" s="289">
        <v>0</v>
      </c>
      <c r="DE16" s="289">
        <v>0</v>
      </c>
      <c r="DF16" s="289">
        <v>0</v>
      </c>
      <c r="DG16" s="289">
        <v>0</v>
      </c>
      <c r="DH16" s="289">
        <v>0</v>
      </c>
      <c r="DI16" s="289">
        <v>1660293.78</v>
      </c>
      <c r="DJ16" s="289">
        <v>0</v>
      </c>
      <c r="DK16" s="289">
        <v>0</v>
      </c>
      <c r="DL16" s="289">
        <v>226492.36000000002</v>
      </c>
      <c r="DM16" s="289">
        <v>168839.28</v>
      </c>
      <c r="DN16" s="289">
        <v>0</v>
      </c>
      <c r="DO16" s="289">
        <v>0</v>
      </c>
      <c r="DP16" s="289">
        <v>270521.16000000003</v>
      </c>
      <c r="DQ16" s="289">
        <v>0</v>
      </c>
      <c r="DR16" s="289">
        <v>17068</v>
      </c>
      <c r="DS16" s="289">
        <v>27372.2</v>
      </c>
      <c r="DT16" s="289">
        <v>134593.4</v>
      </c>
      <c r="DU16" s="289">
        <v>0</v>
      </c>
      <c r="DV16" s="289">
        <v>152538.05000000002</v>
      </c>
      <c r="DW16" s="289">
        <v>27932</v>
      </c>
      <c r="DX16" s="289">
        <v>591084.45000000007</v>
      </c>
      <c r="DY16" s="289">
        <v>661166.73</v>
      </c>
      <c r="DZ16" s="289">
        <v>1314602.7</v>
      </c>
      <c r="EA16" s="289">
        <v>1233960.42</v>
      </c>
      <c r="EB16" s="289">
        <v>10560</v>
      </c>
      <c r="EC16" s="289">
        <v>0</v>
      </c>
      <c r="ED16" s="289">
        <v>152110.1</v>
      </c>
      <c r="EE16" s="289">
        <v>117996.15000000001</v>
      </c>
      <c r="EF16" s="289">
        <v>1853351.05</v>
      </c>
      <c r="EG16" s="289">
        <v>1887465</v>
      </c>
      <c r="EH16" s="289">
        <v>0</v>
      </c>
      <c r="EI16" s="289">
        <v>0</v>
      </c>
      <c r="EJ16" s="289">
        <v>0</v>
      </c>
      <c r="EK16" s="289">
        <v>0</v>
      </c>
      <c r="EL16" s="289">
        <v>0</v>
      </c>
      <c r="EM16" s="289">
        <v>7276074.3799999999</v>
      </c>
      <c r="EN16" s="289">
        <v>458181.17</v>
      </c>
      <c r="EO16" s="289">
        <v>187376.21</v>
      </c>
      <c r="EP16" s="289">
        <v>1256556.82</v>
      </c>
      <c r="EQ16" s="289">
        <v>0</v>
      </c>
      <c r="ER16" s="289">
        <v>1527361.78</v>
      </c>
      <c r="ES16" s="289">
        <v>0</v>
      </c>
      <c r="ET16" s="289">
        <v>0</v>
      </c>
      <c r="EU16" s="289">
        <v>132876.9</v>
      </c>
      <c r="EV16" s="289">
        <v>135881.92000000001</v>
      </c>
      <c r="EW16" s="289">
        <v>745805.58</v>
      </c>
      <c r="EX16" s="289">
        <v>742800.56</v>
      </c>
      <c r="EY16" s="289">
        <v>0</v>
      </c>
      <c r="EZ16" s="289">
        <v>274617.68</v>
      </c>
      <c r="FA16" s="289">
        <v>309028.38</v>
      </c>
      <c r="FB16" s="289">
        <v>601321.32000000007</v>
      </c>
      <c r="FC16" s="289">
        <v>562581.62</v>
      </c>
      <c r="FD16" s="289">
        <v>0</v>
      </c>
      <c r="FE16" s="289">
        <v>4329</v>
      </c>
      <c r="FF16" s="289">
        <v>0</v>
      </c>
      <c r="FG16" s="289">
        <v>0</v>
      </c>
      <c r="FH16" s="289">
        <v>43382.6</v>
      </c>
      <c r="FI16" s="289">
        <v>0</v>
      </c>
      <c r="FJ16" s="289">
        <v>43382.6</v>
      </c>
      <c r="FK16" s="289">
        <v>0</v>
      </c>
    </row>
    <row r="17" spans="1:167" x14ac:dyDescent="0.15">
      <c r="A17" s="287">
        <v>170</v>
      </c>
      <c r="B17" s="287" t="s">
        <v>472</v>
      </c>
      <c r="C17" s="289">
        <v>0</v>
      </c>
      <c r="D17" s="289">
        <v>6030342.1399999997</v>
      </c>
      <c r="E17" s="289">
        <v>0</v>
      </c>
      <c r="F17" s="289">
        <v>2500</v>
      </c>
      <c r="G17" s="289">
        <v>43577.270000000004</v>
      </c>
      <c r="H17" s="289">
        <v>7179.32</v>
      </c>
      <c r="I17" s="289">
        <v>29773.78</v>
      </c>
      <c r="J17" s="289">
        <v>0</v>
      </c>
      <c r="K17" s="289">
        <v>416707</v>
      </c>
      <c r="L17" s="289">
        <v>0</v>
      </c>
      <c r="M17" s="289">
        <v>5100</v>
      </c>
      <c r="N17" s="289">
        <v>0</v>
      </c>
      <c r="O17" s="289">
        <v>0</v>
      </c>
      <c r="P17" s="289">
        <v>11245.35</v>
      </c>
      <c r="Q17" s="289">
        <v>0</v>
      </c>
      <c r="R17" s="289">
        <v>66182</v>
      </c>
      <c r="S17" s="289">
        <v>58726.020000000004</v>
      </c>
      <c r="T17" s="289">
        <v>0</v>
      </c>
      <c r="U17" s="289">
        <v>682433.6</v>
      </c>
      <c r="V17" s="289">
        <v>15361798</v>
      </c>
      <c r="W17" s="289">
        <v>25585.82</v>
      </c>
      <c r="X17" s="289">
        <v>0</v>
      </c>
      <c r="Y17" s="289">
        <v>979425.65</v>
      </c>
      <c r="Z17" s="289">
        <v>40789.29</v>
      </c>
      <c r="AA17" s="289">
        <v>262946.48</v>
      </c>
      <c r="AB17" s="289">
        <v>19859.09</v>
      </c>
      <c r="AC17" s="289">
        <v>509961.03</v>
      </c>
      <c r="AD17" s="289">
        <v>181040.86000000002</v>
      </c>
      <c r="AE17" s="289">
        <v>583366.88</v>
      </c>
      <c r="AF17" s="289">
        <v>0</v>
      </c>
      <c r="AG17" s="289">
        <v>0</v>
      </c>
      <c r="AH17" s="289">
        <v>0</v>
      </c>
      <c r="AI17" s="289">
        <v>0</v>
      </c>
      <c r="AJ17" s="289">
        <v>0</v>
      </c>
      <c r="AK17" s="289">
        <v>0</v>
      </c>
      <c r="AL17" s="289">
        <v>0</v>
      </c>
      <c r="AM17" s="289">
        <v>2129.12</v>
      </c>
      <c r="AN17" s="289">
        <v>74988.97</v>
      </c>
      <c r="AO17" s="289">
        <v>0</v>
      </c>
      <c r="AP17" s="289">
        <v>2418.46</v>
      </c>
      <c r="AQ17" s="289">
        <v>6513995.3600000003</v>
      </c>
      <c r="AR17" s="289">
        <v>3184813.2</v>
      </c>
      <c r="AS17" s="289">
        <v>605058.23</v>
      </c>
      <c r="AT17" s="289">
        <v>650938.65</v>
      </c>
      <c r="AU17" s="289">
        <v>436063.74</v>
      </c>
      <c r="AV17" s="289">
        <v>96062.22</v>
      </c>
      <c r="AW17" s="289">
        <v>1045273.95</v>
      </c>
      <c r="AX17" s="289">
        <v>1114918.07</v>
      </c>
      <c r="AY17" s="289">
        <v>510463.04000000004</v>
      </c>
      <c r="AZ17" s="289">
        <v>1177598.42</v>
      </c>
      <c r="BA17" s="289">
        <v>5450585.1200000001</v>
      </c>
      <c r="BB17" s="289">
        <v>474913.87</v>
      </c>
      <c r="BC17" s="289">
        <v>306499.55</v>
      </c>
      <c r="BD17" s="289">
        <v>0</v>
      </c>
      <c r="BE17" s="289">
        <v>514546.41000000003</v>
      </c>
      <c r="BF17" s="289">
        <v>2547412.69</v>
      </c>
      <c r="BG17" s="289">
        <v>701733.16</v>
      </c>
      <c r="BH17" s="289">
        <v>1.06</v>
      </c>
      <c r="BI17" s="289">
        <v>0</v>
      </c>
      <c r="BJ17" s="289">
        <v>0</v>
      </c>
      <c r="BK17" s="289">
        <v>634308.62</v>
      </c>
      <c r="BL17" s="289">
        <v>634308.62</v>
      </c>
      <c r="BM17" s="289">
        <v>0</v>
      </c>
      <c r="BN17" s="289">
        <v>0</v>
      </c>
      <c r="BO17" s="289">
        <v>0</v>
      </c>
      <c r="BP17" s="289">
        <v>0</v>
      </c>
      <c r="BQ17" s="289">
        <v>5111031.7699999996</v>
      </c>
      <c r="BR17" s="289">
        <v>5178231.16</v>
      </c>
      <c r="BS17" s="289">
        <v>5745340.3899999997</v>
      </c>
      <c r="BT17" s="289">
        <v>5812539.7800000003</v>
      </c>
      <c r="BU17" s="289">
        <v>0</v>
      </c>
      <c r="BV17" s="289">
        <v>0</v>
      </c>
      <c r="BW17" s="289">
        <v>2222447.8199999998</v>
      </c>
      <c r="BX17" s="289">
        <v>0</v>
      </c>
      <c r="BY17" s="289">
        <v>0</v>
      </c>
      <c r="BZ17" s="289">
        <v>0</v>
      </c>
      <c r="CA17" s="289">
        <v>0</v>
      </c>
      <c r="CB17" s="289">
        <v>0</v>
      </c>
      <c r="CC17" s="289">
        <v>0</v>
      </c>
      <c r="CD17" s="289">
        <v>0</v>
      </c>
      <c r="CE17" s="289">
        <v>0</v>
      </c>
      <c r="CF17" s="289">
        <v>0</v>
      </c>
      <c r="CG17" s="289">
        <v>0</v>
      </c>
      <c r="CH17" s="289">
        <v>84666</v>
      </c>
      <c r="CI17" s="289">
        <v>0</v>
      </c>
      <c r="CJ17" s="289">
        <v>0</v>
      </c>
      <c r="CK17" s="289">
        <v>212311.56</v>
      </c>
      <c r="CL17" s="289">
        <v>0</v>
      </c>
      <c r="CM17" s="289">
        <v>740946</v>
      </c>
      <c r="CN17" s="289">
        <v>12662</v>
      </c>
      <c r="CO17" s="289">
        <v>0</v>
      </c>
      <c r="CP17" s="289">
        <v>0</v>
      </c>
      <c r="CQ17" s="289">
        <v>0</v>
      </c>
      <c r="CR17" s="289">
        <v>0</v>
      </c>
      <c r="CS17" s="289">
        <v>8611</v>
      </c>
      <c r="CT17" s="289">
        <v>317754.11</v>
      </c>
      <c r="CU17" s="289">
        <v>0</v>
      </c>
      <c r="CV17" s="289">
        <v>0</v>
      </c>
      <c r="CW17" s="289">
        <v>0</v>
      </c>
      <c r="CX17" s="289">
        <v>0</v>
      </c>
      <c r="CY17" s="289">
        <v>0</v>
      </c>
      <c r="CZ17" s="289">
        <v>0</v>
      </c>
      <c r="DA17" s="289">
        <v>0</v>
      </c>
      <c r="DB17" s="289">
        <v>0</v>
      </c>
      <c r="DC17" s="289">
        <v>0</v>
      </c>
      <c r="DD17" s="289">
        <v>0.5</v>
      </c>
      <c r="DE17" s="289">
        <v>0</v>
      </c>
      <c r="DF17" s="289">
        <v>0</v>
      </c>
      <c r="DG17" s="289">
        <v>1797.81</v>
      </c>
      <c r="DH17" s="289">
        <v>0</v>
      </c>
      <c r="DI17" s="289">
        <v>2562932.04</v>
      </c>
      <c r="DJ17" s="289">
        <v>0</v>
      </c>
      <c r="DK17" s="289">
        <v>13432.67</v>
      </c>
      <c r="DL17" s="289">
        <v>298176.94</v>
      </c>
      <c r="DM17" s="289">
        <v>200695.08000000002</v>
      </c>
      <c r="DN17" s="289">
        <v>0</v>
      </c>
      <c r="DO17" s="289">
        <v>0</v>
      </c>
      <c r="DP17" s="289">
        <v>248866.88</v>
      </c>
      <c r="DQ17" s="289">
        <v>5236.51</v>
      </c>
      <c r="DR17" s="289">
        <v>0</v>
      </c>
      <c r="DS17" s="289">
        <v>0</v>
      </c>
      <c r="DT17" s="289">
        <v>0</v>
      </c>
      <c r="DU17" s="289">
        <v>0</v>
      </c>
      <c r="DV17" s="289">
        <v>268260.87</v>
      </c>
      <c r="DW17" s="289">
        <v>0.19</v>
      </c>
      <c r="DX17" s="289">
        <v>13407.65</v>
      </c>
      <c r="DY17" s="289">
        <v>35400.32</v>
      </c>
      <c r="DZ17" s="289">
        <v>155996.59</v>
      </c>
      <c r="EA17" s="289">
        <v>30041.07</v>
      </c>
      <c r="EB17" s="289">
        <v>103962.85</v>
      </c>
      <c r="EC17" s="289">
        <v>0</v>
      </c>
      <c r="ED17" s="289">
        <v>111905.7</v>
      </c>
      <c r="EE17" s="289">
        <v>112210.51000000001</v>
      </c>
      <c r="EF17" s="289">
        <v>203164.81</v>
      </c>
      <c r="EG17" s="289">
        <v>0</v>
      </c>
      <c r="EH17" s="289">
        <v>0</v>
      </c>
      <c r="EI17" s="289">
        <v>0</v>
      </c>
      <c r="EJ17" s="289">
        <v>0</v>
      </c>
      <c r="EK17" s="289">
        <v>202860</v>
      </c>
      <c r="EL17" s="289">
        <v>0</v>
      </c>
      <c r="EM17" s="289">
        <v>1930000</v>
      </c>
      <c r="EN17" s="289">
        <v>28425.279999999999</v>
      </c>
      <c r="EO17" s="289">
        <v>116591.7</v>
      </c>
      <c r="EP17" s="289">
        <v>89076.35</v>
      </c>
      <c r="EQ17" s="289">
        <v>0</v>
      </c>
      <c r="ER17" s="289">
        <v>909.93000000000006</v>
      </c>
      <c r="ES17" s="289">
        <v>0</v>
      </c>
      <c r="ET17" s="289">
        <v>0</v>
      </c>
      <c r="EU17" s="289">
        <v>0</v>
      </c>
      <c r="EV17" s="289">
        <v>0</v>
      </c>
      <c r="EW17" s="289">
        <v>1077169.53</v>
      </c>
      <c r="EX17" s="289">
        <v>1077169.53</v>
      </c>
      <c r="EY17" s="289">
        <v>0</v>
      </c>
      <c r="EZ17" s="289">
        <v>3573.98</v>
      </c>
      <c r="FA17" s="289">
        <v>18365.27</v>
      </c>
      <c r="FB17" s="289">
        <v>61443.97</v>
      </c>
      <c r="FC17" s="289">
        <v>0</v>
      </c>
      <c r="FD17" s="289">
        <v>46652.68</v>
      </c>
      <c r="FE17" s="289">
        <v>0</v>
      </c>
      <c r="FF17" s="289">
        <v>0</v>
      </c>
      <c r="FG17" s="289">
        <v>0</v>
      </c>
      <c r="FH17" s="289">
        <v>0</v>
      </c>
      <c r="FI17" s="289">
        <v>0</v>
      </c>
      <c r="FJ17" s="289">
        <v>0</v>
      </c>
      <c r="FK17" s="289">
        <v>0</v>
      </c>
    </row>
    <row r="18" spans="1:167" x14ac:dyDescent="0.15">
      <c r="A18" s="287">
        <v>182</v>
      </c>
      <c r="B18" s="287" t="s">
        <v>473</v>
      </c>
      <c r="C18" s="289">
        <v>0</v>
      </c>
      <c r="D18" s="289">
        <v>17345745</v>
      </c>
      <c r="E18" s="289">
        <v>22339.279999999999</v>
      </c>
      <c r="F18" s="289">
        <v>26878.510000000002</v>
      </c>
      <c r="G18" s="289">
        <v>44208.22</v>
      </c>
      <c r="H18" s="289">
        <v>2441.9500000000003</v>
      </c>
      <c r="I18" s="289">
        <v>168208.76</v>
      </c>
      <c r="J18" s="289">
        <v>0</v>
      </c>
      <c r="K18" s="289">
        <v>6748796</v>
      </c>
      <c r="L18" s="289">
        <v>0</v>
      </c>
      <c r="M18" s="289">
        <v>0</v>
      </c>
      <c r="N18" s="289">
        <v>0</v>
      </c>
      <c r="O18" s="289">
        <v>0</v>
      </c>
      <c r="P18" s="289">
        <v>11033.95</v>
      </c>
      <c r="Q18" s="289">
        <v>0</v>
      </c>
      <c r="R18" s="289">
        <v>0</v>
      </c>
      <c r="S18" s="289">
        <v>0</v>
      </c>
      <c r="T18" s="289">
        <v>0</v>
      </c>
      <c r="U18" s="289">
        <v>487759.16000000003</v>
      </c>
      <c r="V18" s="289">
        <v>5764894</v>
      </c>
      <c r="W18" s="289">
        <v>59694.3</v>
      </c>
      <c r="X18" s="289">
        <v>0</v>
      </c>
      <c r="Y18" s="289">
        <v>0</v>
      </c>
      <c r="Z18" s="289">
        <v>0</v>
      </c>
      <c r="AA18" s="289">
        <v>440840</v>
      </c>
      <c r="AB18" s="289">
        <v>0</v>
      </c>
      <c r="AC18" s="289">
        <v>0</v>
      </c>
      <c r="AD18" s="289">
        <v>135264.68</v>
      </c>
      <c r="AE18" s="289">
        <v>308754.96000000002</v>
      </c>
      <c r="AF18" s="289">
        <v>0</v>
      </c>
      <c r="AG18" s="289">
        <v>0</v>
      </c>
      <c r="AH18" s="289">
        <v>17059.91</v>
      </c>
      <c r="AI18" s="289">
        <v>44365.06</v>
      </c>
      <c r="AJ18" s="289">
        <v>0</v>
      </c>
      <c r="AK18" s="289">
        <v>0</v>
      </c>
      <c r="AL18" s="289">
        <v>0</v>
      </c>
      <c r="AM18" s="289">
        <v>0</v>
      </c>
      <c r="AN18" s="289">
        <v>42991</v>
      </c>
      <c r="AO18" s="289">
        <v>0</v>
      </c>
      <c r="AP18" s="289">
        <v>16488.48</v>
      </c>
      <c r="AQ18" s="289">
        <v>9101933.9100000001</v>
      </c>
      <c r="AR18" s="289">
        <v>5609314.2800000003</v>
      </c>
      <c r="AS18" s="289">
        <v>1092015.75</v>
      </c>
      <c r="AT18" s="289">
        <v>940082.9</v>
      </c>
      <c r="AU18" s="289">
        <v>317290.86</v>
      </c>
      <c r="AV18" s="289">
        <v>469401.8</v>
      </c>
      <c r="AW18" s="289">
        <v>828149.84</v>
      </c>
      <c r="AX18" s="289">
        <v>1180896.1000000001</v>
      </c>
      <c r="AY18" s="289">
        <v>381750.5</v>
      </c>
      <c r="AZ18" s="289">
        <v>1782202.92</v>
      </c>
      <c r="BA18" s="289">
        <v>4058068.66</v>
      </c>
      <c r="BB18" s="289">
        <v>1177883.24</v>
      </c>
      <c r="BC18" s="289">
        <v>80582.06</v>
      </c>
      <c r="BD18" s="289">
        <v>27491.440000000002</v>
      </c>
      <c r="BE18" s="289">
        <v>554855.55000000005</v>
      </c>
      <c r="BF18" s="289">
        <v>2749064.88</v>
      </c>
      <c r="BG18" s="289">
        <v>761146.51</v>
      </c>
      <c r="BH18" s="289">
        <v>0</v>
      </c>
      <c r="BI18" s="289">
        <v>131755.96</v>
      </c>
      <c r="BJ18" s="289">
        <v>131755.96</v>
      </c>
      <c r="BK18" s="289">
        <v>2055848.59</v>
      </c>
      <c r="BL18" s="289">
        <v>2176047.4700000002</v>
      </c>
      <c r="BM18" s="289">
        <v>0</v>
      </c>
      <c r="BN18" s="289">
        <v>0</v>
      </c>
      <c r="BO18" s="289">
        <v>0</v>
      </c>
      <c r="BP18" s="289">
        <v>0</v>
      </c>
      <c r="BQ18" s="289">
        <v>5445558.9500000002</v>
      </c>
      <c r="BR18" s="289">
        <v>5900992.0899999999</v>
      </c>
      <c r="BS18" s="289">
        <v>7633163.5</v>
      </c>
      <c r="BT18" s="289">
        <v>8208795.5199999996</v>
      </c>
      <c r="BU18" s="289">
        <v>0</v>
      </c>
      <c r="BV18" s="289">
        <v>0</v>
      </c>
      <c r="BW18" s="289">
        <v>2739064.88</v>
      </c>
      <c r="BX18" s="289">
        <v>0</v>
      </c>
      <c r="BY18" s="289">
        <v>0</v>
      </c>
      <c r="BZ18" s="289">
        <v>0</v>
      </c>
      <c r="CA18" s="289">
        <v>0</v>
      </c>
      <c r="CB18" s="289">
        <v>0</v>
      </c>
      <c r="CC18" s="289">
        <v>32451.170000000002</v>
      </c>
      <c r="CD18" s="289">
        <v>0</v>
      </c>
      <c r="CE18" s="289">
        <v>0</v>
      </c>
      <c r="CF18" s="289">
        <v>0</v>
      </c>
      <c r="CG18" s="289">
        <v>0</v>
      </c>
      <c r="CH18" s="289">
        <v>28653.7</v>
      </c>
      <c r="CI18" s="289">
        <v>0</v>
      </c>
      <c r="CJ18" s="289">
        <v>0</v>
      </c>
      <c r="CK18" s="289">
        <v>0</v>
      </c>
      <c r="CL18" s="289">
        <v>0</v>
      </c>
      <c r="CM18" s="289">
        <v>852401</v>
      </c>
      <c r="CN18" s="289">
        <v>1616</v>
      </c>
      <c r="CO18" s="289">
        <v>0</v>
      </c>
      <c r="CP18" s="289">
        <v>0</v>
      </c>
      <c r="CQ18" s="289">
        <v>0</v>
      </c>
      <c r="CR18" s="289">
        <v>0</v>
      </c>
      <c r="CS18" s="289">
        <v>1099</v>
      </c>
      <c r="CT18" s="289">
        <v>605491.93000000005</v>
      </c>
      <c r="CU18" s="289">
        <v>0</v>
      </c>
      <c r="CV18" s="289">
        <v>0</v>
      </c>
      <c r="CW18" s="289">
        <v>0</v>
      </c>
      <c r="CX18" s="289">
        <v>26941.850000000002</v>
      </c>
      <c r="CY18" s="289">
        <v>2414.08</v>
      </c>
      <c r="CZ18" s="289">
        <v>0</v>
      </c>
      <c r="DA18" s="289">
        <v>0</v>
      </c>
      <c r="DB18" s="289">
        <v>0</v>
      </c>
      <c r="DC18" s="289">
        <v>0</v>
      </c>
      <c r="DD18" s="289">
        <v>0</v>
      </c>
      <c r="DE18" s="289">
        <v>0</v>
      </c>
      <c r="DF18" s="289">
        <v>0</v>
      </c>
      <c r="DG18" s="289">
        <v>0</v>
      </c>
      <c r="DH18" s="289">
        <v>0</v>
      </c>
      <c r="DI18" s="289">
        <v>3332709.87</v>
      </c>
      <c r="DJ18" s="289">
        <v>0</v>
      </c>
      <c r="DK18" s="289">
        <v>0</v>
      </c>
      <c r="DL18" s="289">
        <v>489580.2</v>
      </c>
      <c r="DM18" s="289">
        <v>245841.23</v>
      </c>
      <c r="DN18" s="289">
        <v>0</v>
      </c>
      <c r="DO18" s="289">
        <v>0</v>
      </c>
      <c r="DP18" s="289">
        <v>99681.430000000008</v>
      </c>
      <c r="DQ18" s="289">
        <v>28029.760000000002</v>
      </c>
      <c r="DR18" s="289">
        <v>0</v>
      </c>
      <c r="DS18" s="289">
        <v>0</v>
      </c>
      <c r="DT18" s="289">
        <v>0</v>
      </c>
      <c r="DU18" s="289">
        <v>0</v>
      </c>
      <c r="DV18" s="289">
        <v>94291.12</v>
      </c>
      <c r="DW18" s="289">
        <v>0</v>
      </c>
      <c r="DX18" s="289">
        <v>2971.33</v>
      </c>
      <c r="DY18" s="289">
        <v>201.64000000000001</v>
      </c>
      <c r="DZ18" s="289">
        <v>180579.37</v>
      </c>
      <c r="EA18" s="289">
        <v>37919.89</v>
      </c>
      <c r="EB18" s="289">
        <v>4244.84</v>
      </c>
      <c r="EC18" s="289">
        <v>141184.33000000002</v>
      </c>
      <c r="ED18" s="289">
        <v>259418.14</v>
      </c>
      <c r="EE18" s="289">
        <v>727632.64</v>
      </c>
      <c r="EF18" s="289">
        <v>1399416</v>
      </c>
      <c r="EG18" s="289">
        <v>931201.5</v>
      </c>
      <c r="EH18" s="289">
        <v>0</v>
      </c>
      <c r="EI18" s="289">
        <v>0</v>
      </c>
      <c r="EJ18" s="289">
        <v>0</v>
      </c>
      <c r="EK18" s="289">
        <v>0</v>
      </c>
      <c r="EL18" s="289">
        <v>0</v>
      </c>
      <c r="EM18" s="289">
        <v>3841834</v>
      </c>
      <c r="EN18" s="289">
        <v>0</v>
      </c>
      <c r="EO18" s="289">
        <v>358043.91000000003</v>
      </c>
      <c r="EP18" s="289">
        <v>1260000</v>
      </c>
      <c r="EQ18" s="289">
        <v>0</v>
      </c>
      <c r="ER18" s="289">
        <v>901956.09</v>
      </c>
      <c r="ES18" s="289">
        <v>0</v>
      </c>
      <c r="ET18" s="289">
        <v>0</v>
      </c>
      <c r="EU18" s="289">
        <v>369421.02</v>
      </c>
      <c r="EV18" s="289">
        <v>475504.06</v>
      </c>
      <c r="EW18" s="289">
        <v>1399077.04</v>
      </c>
      <c r="EX18" s="289">
        <v>1292994</v>
      </c>
      <c r="EY18" s="289">
        <v>0</v>
      </c>
      <c r="EZ18" s="289">
        <v>113120.61</v>
      </c>
      <c r="FA18" s="289">
        <v>181110.15</v>
      </c>
      <c r="FB18" s="289">
        <v>447134.36</v>
      </c>
      <c r="FC18" s="289">
        <v>60375.33</v>
      </c>
      <c r="FD18" s="289">
        <v>318769.49</v>
      </c>
      <c r="FE18" s="289">
        <v>0</v>
      </c>
      <c r="FF18" s="289">
        <v>0</v>
      </c>
      <c r="FG18" s="289">
        <v>0</v>
      </c>
      <c r="FH18" s="289">
        <v>0</v>
      </c>
      <c r="FI18" s="289">
        <v>0</v>
      </c>
      <c r="FJ18" s="289">
        <v>0</v>
      </c>
      <c r="FK18" s="289">
        <v>0</v>
      </c>
    </row>
    <row r="19" spans="1:167" x14ac:dyDescent="0.15">
      <c r="A19" s="287">
        <v>196</v>
      </c>
      <c r="B19" s="287" t="s">
        <v>474</v>
      </c>
      <c r="C19" s="289">
        <v>0</v>
      </c>
      <c r="D19" s="289">
        <v>2298175.1</v>
      </c>
      <c r="E19" s="289">
        <v>0</v>
      </c>
      <c r="F19" s="289">
        <v>2437.61</v>
      </c>
      <c r="G19" s="289">
        <v>55035.360000000001</v>
      </c>
      <c r="H19" s="289">
        <v>1156.18</v>
      </c>
      <c r="I19" s="289">
        <v>22261.7</v>
      </c>
      <c r="J19" s="289">
        <v>0</v>
      </c>
      <c r="K19" s="289">
        <v>120829</v>
      </c>
      <c r="L19" s="289">
        <v>0</v>
      </c>
      <c r="M19" s="289">
        <v>0</v>
      </c>
      <c r="N19" s="289">
        <v>0</v>
      </c>
      <c r="O19" s="289">
        <v>0</v>
      </c>
      <c r="P19" s="289">
        <v>1917.8400000000001</v>
      </c>
      <c r="Q19" s="289">
        <v>8978</v>
      </c>
      <c r="R19" s="289">
        <v>8530.74</v>
      </c>
      <c r="S19" s="289">
        <v>0</v>
      </c>
      <c r="T19" s="289">
        <v>0</v>
      </c>
      <c r="U19" s="289">
        <v>264829.22000000003</v>
      </c>
      <c r="V19" s="289">
        <v>2600151</v>
      </c>
      <c r="W19" s="289">
        <v>20332.91</v>
      </c>
      <c r="X19" s="289">
        <v>0</v>
      </c>
      <c r="Y19" s="289">
        <v>89038.7</v>
      </c>
      <c r="Z19" s="289">
        <v>0</v>
      </c>
      <c r="AA19" s="289">
        <v>131364</v>
      </c>
      <c r="AB19" s="289">
        <v>0</v>
      </c>
      <c r="AC19" s="289">
        <v>0</v>
      </c>
      <c r="AD19" s="289">
        <v>28527.13</v>
      </c>
      <c r="AE19" s="289">
        <v>284628.52</v>
      </c>
      <c r="AF19" s="289">
        <v>0</v>
      </c>
      <c r="AG19" s="289">
        <v>0</v>
      </c>
      <c r="AH19" s="289">
        <v>3502.15</v>
      </c>
      <c r="AI19" s="289">
        <v>13215</v>
      </c>
      <c r="AJ19" s="289">
        <v>0</v>
      </c>
      <c r="AK19" s="289">
        <v>3120.94</v>
      </c>
      <c r="AL19" s="289">
        <v>0</v>
      </c>
      <c r="AM19" s="289">
        <v>6436</v>
      </c>
      <c r="AN19" s="289">
        <v>40855.629999999997</v>
      </c>
      <c r="AO19" s="289">
        <v>22545.260000000002</v>
      </c>
      <c r="AP19" s="289">
        <v>1177.51</v>
      </c>
      <c r="AQ19" s="289">
        <v>939824.69000000006</v>
      </c>
      <c r="AR19" s="289">
        <v>1273535.2</v>
      </c>
      <c r="AS19" s="289">
        <v>138912.36000000002</v>
      </c>
      <c r="AT19" s="289">
        <v>133354.62</v>
      </c>
      <c r="AU19" s="289">
        <v>300894.8</v>
      </c>
      <c r="AV19" s="289">
        <v>0</v>
      </c>
      <c r="AW19" s="289">
        <v>94274.290000000008</v>
      </c>
      <c r="AX19" s="289">
        <v>212446.02000000002</v>
      </c>
      <c r="AY19" s="289">
        <v>193653.62</v>
      </c>
      <c r="AZ19" s="289">
        <v>291464.11</v>
      </c>
      <c r="BA19" s="289">
        <v>1193580.51</v>
      </c>
      <c r="BB19" s="289">
        <v>51303.06</v>
      </c>
      <c r="BC19" s="289">
        <v>35452.33</v>
      </c>
      <c r="BD19" s="289">
        <v>1458.3</v>
      </c>
      <c r="BE19" s="289">
        <v>37942.520000000004</v>
      </c>
      <c r="BF19" s="289">
        <v>568292.93000000005</v>
      </c>
      <c r="BG19" s="289">
        <v>249557.36000000002</v>
      </c>
      <c r="BH19" s="289">
        <v>0</v>
      </c>
      <c r="BI19" s="289">
        <v>0</v>
      </c>
      <c r="BJ19" s="289">
        <v>0</v>
      </c>
      <c r="BK19" s="289">
        <v>0</v>
      </c>
      <c r="BL19" s="289">
        <v>0</v>
      </c>
      <c r="BM19" s="289">
        <v>0</v>
      </c>
      <c r="BN19" s="289">
        <v>0</v>
      </c>
      <c r="BO19" s="289">
        <v>0</v>
      </c>
      <c r="BP19" s="289">
        <v>0</v>
      </c>
      <c r="BQ19" s="289">
        <v>1872634.52</v>
      </c>
      <c r="BR19" s="289">
        <v>2185733.2999999998</v>
      </c>
      <c r="BS19" s="289">
        <v>1872634.52</v>
      </c>
      <c r="BT19" s="289">
        <v>2185733.2999999998</v>
      </c>
      <c r="BU19" s="289">
        <v>0</v>
      </c>
      <c r="BV19" s="289">
        <v>0</v>
      </c>
      <c r="BW19" s="289">
        <v>538930.76</v>
      </c>
      <c r="BX19" s="289">
        <v>0</v>
      </c>
      <c r="BY19" s="289">
        <v>0</v>
      </c>
      <c r="BZ19" s="289">
        <v>0</v>
      </c>
      <c r="CA19" s="289">
        <v>0</v>
      </c>
      <c r="CB19" s="289">
        <v>0</v>
      </c>
      <c r="CC19" s="289">
        <v>3250</v>
      </c>
      <c r="CD19" s="289">
        <v>0</v>
      </c>
      <c r="CE19" s="289">
        <v>0</v>
      </c>
      <c r="CF19" s="289">
        <v>0</v>
      </c>
      <c r="CG19" s="289">
        <v>0</v>
      </c>
      <c r="CH19" s="289">
        <v>5195.76</v>
      </c>
      <c r="CI19" s="289">
        <v>0</v>
      </c>
      <c r="CJ19" s="289">
        <v>0</v>
      </c>
      <c r="CK19" s="289">
        <v>0</v>
      </c>
      <c r="CL19" s="289">
        <v>0</v>
      </c>
      <c r="CM19" s="289">
        <v>2114</v>
      </c>
      <c r="CN19" s="289">
        <v>0</v>
      </c>
      <c r="CO19" s="289">
        <v>0</v>
      </c>
      <c r="CP19" s="289">
        <v>0</v>
      </c>
      <c r="CQ19" s="289">
        <v>0</v>
      </c>
      <c r="CR19" s="289">
        <v>0</v>
      </c>
      <c r="CS19" s="289">
        <v>0</v>
      </c>
      <c r="CT19" s="289">
        <v>121028.57</v>
      </c>
      <c r="CU19" s="289">
        <v>0</v>
      </c>
      <c r="CV19" s="289">
        <v>0</v>
      </c>
      <c r="CW19" s="289">
        <v>0</v>
      </c>
      <c r="CX19" s="289">
        <v>1938.96</v>
      </c>
      <c r="CY19" s="289">
        <v>0</v>
      </c>
      <c r="CZ19" s="289">
        <v>0</v>
      </c>
      <c r="DA19" s="289">
        <v>0</v>
      </c>
      <c r="DB19" s="289">
        <v>0</v>
      </c>
      <c r="DC19" s="289">
        <v>0</v>
      </c>
      <c r="DD19" s="289">
        <v>0</v>
      </c>
      <c r="DE19" s="289">
        <v>0</v>
      </c>
      <c r="DF19" s="289">
        <v>0</v>
      </c>
      <c r="DG19" s="289">
        <v>0</v>
      </c>
      <c r="DH19" s="289">
        <v>0</v>
      </c>
      <c r="DI19" s="289">
        <v>11981.300000000001</v>
      </c>
      <c r="DJ19" s="289">
        <v>0</v>
      </c>
      <c r="DK19" s="289">
        <v>0</v>
      </c>
      <c r="DL19" s="289">
        <v>2990.92</v>
      </c>
      <c r="DM19" s="289">
        <v>45263.05</v>
      </c>
      <c r="DN19" s="289">
        <v>0</v>
      </c>
      <c r="DO19" s="289">
        <v>0</v>
      </c>
      <c r="DP19" s="289">
        <v>885.98</v>
      </c>
      <c r="DQ19" s="289">
        <v>0</v>
      </c>
      <c r="DR19" s="289">
        <v>0</v>
      </c>
      <c r="DS19" s="289">
        <v>0</v>
      </c>
      <c r="DT19" s="289">
        <v>71.5</v>
      </c>
      <c r="DU19" s="289">
        <v>0</v>
      </c>
      <c r="DV19" s="289">
        <v>611265.30000000005</v>
      </c>
      <c r="DW19" s="289">
        <v>0</v>
      </c>
      <c r="DX19" s="289">
        <v>0</v>
      </c>
      <c r="DY19" s="289">
        <v>0</v>
      </c>
      <c r="DZ19" s="289">
        <v>0</v>
      </c>
      <c r="EA19" s="289">
        <v>0</v>
      </c>
      <c r="EB19" s="289">
        <v>0</v>
      </c>
      <c r="EC19" s="289">
        <v>0</v>
      </c>
      <c r="ED19" s="289">
        <v>0</v>
      </c>
      <c r="EE19" s="289">
        <v>0</v>
      </c>
      <c r="EF19" s="289">
        <v>0</v>
      </c>
      <c r="EG19" s="289">
        <v>0</v>
      </c>
      <c r="EH19" s="289">
        <v>0</v>
      </c>
      <c r="EI19" s="289">
        <v>0</v>
      </c>
      <c r="EJ19" s="289">
        <v>0</v>
      </c>
      <c r="EK19" s="289">
        <v>0</v>
      </c>
      <c r="EL19" s="289">
        <v>0</v>
      </c>
      <c r="EM19" s="289">
        <v>0</v>
      </c>
      <c r="EN19" s="289">
        <v>0</v>
      </c>
      <c r="EO19" s="289">
        <v>0</v>
      </c>
      <c r="EP19" s="289">
        <v>0</v>
      </c>
      <c r="EQ19" s="289">
        <v>0</v>
      </c>
      <c r="ER19" s="289">
        <v>0</v>
      </c>
      <c r="ES19" s="289">
        <v>0</v>
      </c>
      <c r="ET19" s="289">
        <v>0</v>
      </c>
      <c r="EU19" s="289">
        <v>0</v>
      </c>
      <c r="EV19" s="289">
        <v>0</v>
      </c>
      <c r="EW19" s="289">
        <v>250478.59</v>
      </c>
      <c r="EX19" s="289">
        <v>250478.59</v>
      </c>
      <c r="EY19" s="289">
        <v>0</v>
      </c>
      <c r="EZ19" s="289">
        <v>0</v>
      </c>
      <c r="FA19" s="289">
        <v>0</v>
      </c>
      <c r="FB19" s="289">
        <v>0</v>
      </c>
      <c r="FC19" s="289">
        <v>0</v>
      </c>
      <c r="FD19" s="289">
        <v>0</v>
      </c>
      <c r="FE19" s="289">
        <v>0</v>
      </c>
      <c r="FF19" s="289">
        <v>0</v>
      </c>
      <c r="FG19" s="289">
        <v>0</v>
      </c>
      <c r="FH19" s="289">
        <v>0</v>
      </c>
      <c r="FI19" s="289">
        <v>0</v>
      </c>
      <c r="FJ19" s="289">
        <v>0</v>
      </c>
      <c r="FK19" s="289">
        <v>0</v>
      </c>
    </row>
    <row r="20" spans="1:167" x14ac:dyDescent="0.15">
      <c r="A20" s="287">
        <v>203</v>
      </c>
      <c r="B20" s="287" t="s">
        <v>475</v>
      </c>
      <c r="C20" s="289">
        <v>0</v>
      </c>
      <c r="D20" s="289">
        <v>2723635</v>
      </c>
      <c r="E20" s="289">
        <v>0</v>
      </c>
      <c r="F20" s="289">
        <v>1081.5</v>
      </c>
      <c r="G20" s="289">
        <v>28194.27</v>
      </c>
      <c r="H20" s="289">
        <v>5836.96</v>
      </c>
      <c r="I20" s="289">
        <v>30103.47</v>
      </c>
      <c r="J20" s="289">
        <v>0</v>
      </c>
      <c r="K20" s="289">
        <v>767971.85</v>
      </c>
      <c r="L20" s="289">
        <v>0</v>
      </c>
      <c r="M20" s="289">
        <v>0</v>
      </c>
      <c r="N20" s="289">
        <v>0</v>
      </c>
      <c r="O20" s="289">
        <v>0</v>
      </c>
      <c r="P20" s="289">
        <v>27258.77</v>
      </c>
      <c r="Q20" s="289">
        <v>0</v>
      </c>
      <c r="R20" s="289">
        <v>0</v>
      </c>
      <c r="S20" s="289">
        <v>0</v>
      </c>
      <c r="T20" s="289">
        <v>1400</v>
      </c>
      <c r="U20" s="289">
        <v>257475.62</v>
      </c>
      <c r="V20" s="289">
        <v>5640366</v>
      </c>
      <c r="W20" s="289">
        <v>6160</v>
      </c>
      <c r="X20" s="289">
        <v>0</v>
      </c>
      <c r="Y20" s="289">
        <v>199794.14</v>
      </c>
      <c r="Z20" s="289">
        <v>4142.43</v>
      </c>
      <c r="AA20" s="289">
        <v>7776</v>
      </c>
      <c r="AB20" s="289">
        <v>0</v>
      </c>
      <c r="AC20" s="289">
        <v>0</v>
      </c>
      <c r="AD20" s="289">
        <v>44377</v>
      </c>
      <c r="AE20" s="289">
        <v>138370.74</v>
      </c>
      <c r="AF20" s="289">
        <v>0</v>
      </c>
      <c r="AG20" s="289">
        <v>0</v>
      </c>
      <c r="AH20" s="289">
        <v>43858.26</v>
      </c>
      <c r="AI20" s="289">
        <v>0</v>
      </c>
      <c r="AJ20" s="289">
        <v>0</v>
      </c>
      <c r="AK20" s="289">
        <v>3500</v>
      </c>
      <c r="AL20" s="289">
        <v>0</v>
      </c>
      <c r="AM20" s="289">
        <v>16888.5</v>
      </c>
      <c r="AN20" s="289">
        <v>19681.93</v>
      </c>
      <c r="AO20" s="289">
        <v>0</v>
      </c>
      <c r="AP20" s="289">
        <v>8269.84</v>
      </c>
      <c r="AQ20" s="289">
        <v>2248943.5</v>
      </c>
      <c r="AR20" s="289">
        <v>1403157.31</v>
      </c>
      <c r="AS20" s="289">
        <v>524803.11</v>
      </c>
      <c r="AT20" s="289">
        <v>217373.56</v>
      </c>
      <c r="AU20" s="289">
        <v>210562.96</v>
      </c>
      <c r="AV20" s="289">
        <v>310</v>
      </c>
      <c r="AW20" s="289">
        <v>228736.09</v>
      </c>
      <c r="AX20" s="289">
        <v>203836.6</v>
      </c>
      <c r="AY20" s="289">
        <v>271633.15000000002</v>
      </c>
      <c r="AZ20" s="289">
        <v>352859.57</v>
      </c>
      <c r="BA20" s="289">
        <v>2321327.16</v>
      </c>
      <c r="BB20" s="289">
        <v>36328.07</v>
      </c>
      <c r="BC20" s="289">
        <v>75961.240000000005</v>
      </c>
      <c r="BD20" s="289">
        <v>0</v>
      </c>
      <c r="BE20" s="289">
        <v>13772.77</v>
      </c>
      <c r="BF20" s="289">
        <v>1245873.51</v>
      </c>
      <c r="BG20" s="289">
        <v>609327.67000000004</v>
      </c>
      <c r="BH20" s="289">
        <v>0</v>
      </c>
      <c r="BI20" s="289">
        <v>0</v>
      </c>
      <c r="BJ20" s="289">
        <v>0</v>
      </c>
      <c r="BK20" s="289">
        <v>0</v>
      </c>
      <c r="BL20" s="289">
        <v>0</v>
      </c>
      <c r="BM20" s="289">
        <v>0</v>
      </c>
      <c r="BN20" s="289">
        <v>0</v>
      </c>
      <c r="BO20" s="289">
        <v>0</v>
      </c>
      <c r="BP20" s="289">
        <v>0</v>
      </c>
      <c r="BQ20" s="289">
        <v>2778672.5</v>
      </c>
      <c r="BR20" s="289">
        <v>2790008.5100000002</v>
      </c>
      <c r="BS20" s="289">
        <v>2778672.5</v>
      </c>
      <c r="BT20" s="289">
        <v>2790008.5100000002</v>
      </c>
      <c r="BU20" s="289">
        <v>0</v>
      </c>
      <c r="BV20" s="289">
        <v>0</v>
      </c>
      <c r="BW20" s="289">
        <v>780966.01</v>
      </c>
      <c r="BX20" s="289">
        <v>0</v>
      </c>
      <c r="BY20" s="289">
        <v>0</v>
      </c>
      <c r="BZ20" s="289">
        <v>0</v>
      </c>
      <c r="CA20" s="289">
        <v>226.13</v>
      </c>
      <c r="CB20" s="289">
        <v>0</v>
      </c>
      <c r="CC20" s="289">
        <v>0</v>
      </c>
      <c r="CD20" s="289">
        <v>0</v>
      </c>
      <c r="CE20" s="289">
        <v>42816.160000000003</v>
      </c>
      <c r="CF20" s="289">
        <v>0</v>
      </c>
      <c r="CG20" s="289">
        <v>0</v>
      </c>
      <c r="CH20" s="289">
        <v>67747.89</v>
      </c>
      <c r="CI20" s="289">
        <v>0</v>
      </c>
      <c r="CJ20" s="289">
        <v>0</v>
      </c>
      <c r="CK20" s="289">
        <v>0</v>
      </c>
      <c r="CL20" s="289">
        <v>0</v>
      </c>
      <c r="CM20" s="289">
        <v>228728</v>
      </c>
      <c r="CN20" s="289">
        <v>9486</v>
      </c>
      <c r="CO20" s="289">
        <v>0</v>
      </c>
      <c r="CP20" s="289">
        <v>0</v>
      </c>
      <c r="CQ20" s="289">
        <v>0</v>
      </c>
      <c r="CR20" s="289">
        <v>0</v>
      </c>
      <c r="CS20" s="289">
        <v>6452</v>
      </c>
      <c r="CT20" s="289">
        <v>176482.02</v>
      </c>
      <c r="CU20" s="289">
        <v>0</v>
      </c>
      <c r="CV20" s="289">
        <v>0</v>
      </c>
      <c r="CW20" s="289">
        <v>0</v>
      </c>
      <c r="CX20" s="289">
        <v>69541.710000000006</v>
      </c>
      <c r="CY20" s="289">
        <v>0</v>
      </c>
      <c r="CZ20" s="289">
        <v>0</v>
      </c>
      <c r="DA20" s="289">
        <v>0</v>
      </c>
      <c r="DB20" s="289">
        <v>0</v>
      </c>
      <c r="DC20" s="289">
        <v>4342.76</v>
      </c>
      <c r="DD20" s="289">
        <v>0</v>
      </c>
      <c r="DE20" s="289">
        <v>0</v>
      </c>
      <c r="DF20" s="289">
        <v>0</v>
      </c>
      <c r="DG20" s="289">
        <v>0</v>
      </c>
      <c r="DH20" s="289">
        <v>0</v>
      </c>
      <c r="DI20" s="289">
        <v>952895.83000000007</v>
      </c>
      <c r="DJ20" s="289">
        <v>0</v>
      </c>
      <c r="DK20" s="289">
        <v>0</v>
      </c>
      <c r="DL20" s="289">
        <v>173063.18</v>
      </c>
      <c r="DM20" s="289">
        <v>126214.55</v>
      </c>
      <c r="DN20" s="289">
        <v>0</v>
      </c>
      <c r="DO20" s="289">
        <v>0</v>
      </c>
      <c r="DP20" s="289">
        <v>9024.36</v>
      </c>
      <c r="DQ20" s="289">
        <v>4857.55</v>
      </c>
      <c r="DR20" s="289">
        <v>0</v>
      </c>
      <c r="DS20" s="289">
        <v>0</v>
      </c>
      <c r="DT20" s="289">
        <v>0</v>
      </c>
      <c r="DU20" s="289">
        <v>0</v>
      </c>
      <c r="DV20" s="289">
        <v>108431.14</v>
      </c>
      <c r="DW20" s="289">
        <v>12302.07</v>
      </c>
      <c r="DX20" s="289">
        <v>197662.28</v>
      </c>
      <c r="DY20" s="289">
        <v>170715.34</v>
      </c>
      <c r="DZ20" s="289">
        <v>232059.31</v>
      </c>
      <c r="EA20" s="289">
        <v>259006.25</v>
      </c>
      <c r="EB20" s="289">
        <v>0</v>
      </c>
      <c r="EC20" s="289">
        <v>0</v>
      </c>
      <c r="ED20" s="289">
        <v>307839.75</v>
      </c>
      <c r="EE20" s="289">
        <v>150924.75</v>
      </c>
      <c r="EF20" s="289">
        <v>489907.5</v>
      </c>
      <c r="EG20" s="289">
        <v>581915</v>
      </c>
      <c r="EH20" s="289">
        <v>0</v>
      </c>
      <c r="EI20" s="289">
        <v>0</v>
      </c>
      <c r="EJ20" s="289">
        <v>0</v>
      </c>
      <c r="EK20" s="289">
        <v>64907.5</v>
      </c>
      <c r="EL20" s="289">
        <v>0</v>
      </c>
      <c r="EM20" s="289">
        <v>1650000</v>
      </c>
      <c r="EN20" s="289">
        <v>1000</v>
      </c>
      <c r="EO20" s="289">
        <v>401002.71</v>
      </c>
      <c r="EP20" s="289">
        <v>400002.71</v>
      </c>
      <c r="EQ20" s="289">
        <v>0</v>
      </c>
      <c r="ER20" s="289">
        <v>0</v>
      </c>
      <c r="ES20" s="289">
        <v>0</v>
      </c>
      <c r="ET20" s="289">
        <v>0</v>
      </c>
      <c r="EU20" s="289">
        <v>30592.190000000002</v>
      </c>
      <c r="EV20" s="289">
        <v>59114.73</v>
      </c>
      <c r="EW20" s="289">
        <v>350588.98</v>
      </c>
      <c r="EX20" s="289">
        <v>322066.44</v>
      </c>
      <c r="EY20" s="289">
        <v>0</v>
      </c>
      <c r="EZ20" s="289">
        <v>1911.8700000000001</v>
      </c>
      <c r="FA20" s="289">
        <v>4770.7700000000004</v>
      </c>
      <c r="FB20" s="289">
        <v>23424.97</v>
      </c>
      <c r="FC20" s="289">
        <v>0</v>
      </c>
      <c r="FD20" s="289">
        <v>20566.07</v>
      </c>
      <c r="FE20" s="289">
        <v>0</v>
      </c>
      <c r="FF20" s="289">
        <v>0</v>
      </c>
      <c r="FG20" s="289">
        <v>0</v>
      </c>
      <c r="FH20" s="289">
        <v>19871.98</v>
      </c>
      <c r="FI20" s="289">
        <v>18421.98</v>
      </c>
      <c r="FJ20" s="289">
        <v>1450</v>
      </c>
      <c r="FK20" s="289">
        <v>0</v>
      </c>
    </row>
    <row r="21" spans="1:167" x14ac:dyDescent="0.15">
      <c r="A21" s="287">
        <v>217</v>
      </c>
      <c r="B21" s="287" t="s">
        <v>476</v>
      </c>
      <c r="C21" s="289">
        <v>0</v>
      </c>
      <c r="D21" s="289">
        <v>3203604</v>
      </c>
      <c r="E21" s="289">
        <v>0</v>
      </c>
      <c r="F21" s="289">
        <v>16</v>
      </c>
      <c r="G21" s="289">
        <v>23909.98</v>
      </c>
      <c r="H21" s="289">
        <v>3741.46</v>
      </c>
      <c r="I21" s="289">
        <v>23131</v>
      </c>
      <c r="J21" s="289">
        <v>1845.2</v>
      </c>
      <c r="K21" s="289">
        <v>449864.65</v>
      </c>
      <c r="L21" s="289">
        <v>0</v>
      </c>
      <c r="M21" s="289">
        <v>0</v>
      </c>
      <c r="N21" s="289">
        <v>3405</v>
      </c>
      <c r="O21" s="289">
        <v>0</v>
      </c>
      <c r="P21" s="289">
        <v>74691</v>
      </c>
      <c r="Q21" s="289">
        <v>0</v>
      </c>
      <c r="R21" s="289">
        <v>0</v>
      </c>
      <c r="S21" s="289">
        <v>12392.57</v>
      </c>
      <c r="T21" s="289">
        <v>0</v>
      </c>
      <c r="U21" s="289">
        <v>169653.66</v>
      </c>
      <c r="V21" s="289">
        <v>3647473</v>
      </c>
      <c r="W21" s="289">
        <v>5280</v>
      </c>
      <c r="X21" s="289">
        <v>0</v>
      </c>
      <c r="Y21" s="289">
        <v>169390.69</v>
      </c>
      <c r="Z21" s="289">
        <v>1011.48</v>
      </c>
      <c r="AA21" s="289">
        <v>198722</v>
      </c>
      <c r="AB21" s="289">
        <v>0</v>
      </c>
      <c r="AC21" s="289">
        <v>0</v>
      </c>
      <c r="AD21" s="289">
        <v>48202.020000000004</v>
      </c>
      <c r="AE21" s="289">
        <v>375047.98</v>
      </c>
      <c r="AF21" s="289">
        <v>0</v>
      </c>
      <c r="AG21" s="289">
        <v>0</v>
      </c>
      <c r="AH21" s="289">
        <v>0</v>
      </c>
      <c r="AI21" s="289">
        <v>0</v>
      </c>
      <c r="AJ21" s="289">
        <v>0</v>
      </c>
      <c r="AK21" s="289">
        <v>4750</v>
      </c>
      <c r="AL21" s="289">
        <v>0</v>
      </c>
      <c r="AM21" s="289">
        <v>11494.03</v>
      </c>
      <c r="AN21" s="289">
        <v>57991.15</v>
      </c>
      <c r="AO21" s="289">
        <v>130</v>
      </c>
      <c r="AP21" s="289">
        <v>174.9</v>
      </c>
      <c r="AQ21" s="289">
        <v>1881192.45</v>
      </c>
      <c r="AR21" s="289">
        <v>1473152.04</v>
      </c>
      <c r="AS21" s="289">
        <v>347783.41000000003</v>
      </c>
      <c r="AT21" s="289">
        <v>250767.92</v>
      </c>
      <c r="AU21" s="289">
        <v>183610.28</v>
      </c>
      <c r="AV21" s="289">
        <v>279</v>
      </c>
      <c r="AW21" s="289">
        <v>190632.48</v>
      </c>
      <c r="AX21" s="289">
        <v>411899.5</v>
      </c>
      <c r="AY21" s="289">
        <v>212573.92</v>
      </c>
      <c r="AZ21" s="289">
        <v>450574.76</v>
      </c>
      <c r="BA21" s="289">
        <v>1687241.17</v>
      </c>
      <c r="BB21" s="289">
        <v>249583.67</v>
      </c>
      <c r="BC21" s="289">
        <v>107009.5</v>
      </c>
      <c r="BD21" s="289">
        <v>15874.720000000001</v>
      </c>
      <c r="BE21" s="289">
        <v>4807.8599999999997</v>
      </c>
      <c r="BF21" s="289">
        <v>662194.31000000006</v>
      </c>
      <c r="BG21" s="289">
        <v>338577.5</v>
      </c>
      <c r="BH21" s="289">
        <v>754.46</v>
      </c>
      <c r="BI21" s="289">
        <v>0</v>
      </c>
      <c r="BJ21" s="289">
        <v>0</v>
      </c>
      <c r="BK21" s="289">
        <v>0</v>
      </c>
      <c r="BL21" s="289">
        <v>0</v>
      </c>
      <c r="BM21" s="289">
        <v>0</v>
      </c>
      <c r="BN21" s="289">
        <v>0</v>
      </c>
      <c r="BO21" s="289">
        <v>0</v>
      </c>
      <c r="BP21" s="289">
        <v>0</v>
      </c>
      <c r="BQ21" s="289">
        <v>680206.34</v>
      </c>
      <c r="BR21" s="289">
        <v>697619.16</v>
      </c>
      <c r="BS21" s="289">
        <v>680206.34</v>
      </c>
      <c r="BT21" s="289">
        <v>697619.16</v>
      </c>
      <c r="BU21" s="289">
        <v>0</v>
      </c>
      <c r="BV21" s="289">
        <v>0</v>
      </c>
      <c r="BW21" s="289">
        <v>591828.64</v>
      </c>
      <c r="BX21" s="289">
        <v>0</v>
      </c>
      <c r="BY21" s="289">
        <v>0</v>
      </c>
      <c r="BZ21" s="289">
        <v>0</v>
      </c>
      <c r="CA21" s="289">
        <v>0</v>
      </c>
      <c r="CB21" s="289">
        <v>44634.86</v>
      </c>
      <c r="CC21" s="289">
        <v>0</v>
      </c>
      <c r="CD21" s="289">
        <v>0</v>
      </c>
      <c r="CE21" s="289">
        <v>0</v>
      </c>
      <c r="CF21" s="289">
        <v>0</v>
      </c>
      <c r="CG21" s="289">
        <v>0</v>
      </c>
      <c r="CH21" s="289">
        <v>284</v>
      </c>
      <c r="CI21" s="289">
        <v>0</v>
      </c>
      <c r="CJ21" s="289">
        <v>0</v>
      </c>
      <c r="CK21" s="289">
        <v>43691.23</v>
      </c>
      <c r="CL21" s="289">
        <v>0</v>
      </c>
      <c r="CM21" s="289">
        <v>178936</v>
      </c>
      <c r="CN21" s="289">
        <v>0</v>
      </c>
      <c r="CO21" s="289">
        <v>0</v>
      </c>
      <c r="CP21" s="289">
        <v>0</v>
      </c>
      <c r="CQ21" s="289">
        <v>0</v>
      </c>
      <c r="CR21" s="289">
        <v>0</v>
      </c>
      <c r="CS21" s="289">
        <v>0</v>
      </c>
      <c r="CT21" s="289">
        <v>166591.22</v>
      </c>
      <c r="CU21" s="289">
        <v>0</v>
      </c>
      <c r="CV21" s="289">
        <v>0</v>
      </c>
      <c r="CW21" s="289">
        <v>0</v>
      </c>
      <c r="CX21" s="289">
        <v>0</v>
      </c>
      <c r="CY21" s="289">
        <v>0</v>
      </c>
      <c r="CZ21" s="289">
        <v>0</v>
      </c>
      <c r="DA21" s="289">
        <v>0</v>
      </c>
      <c r="DB21" s="289">
        <v>0</v>
      </c>
      <c r="DC21" s="289">
        <v>0</v>
      </c>
      <c r="DD21" s="289">
        <v>0</v>
      </c>
      <c r="DE21" s="289">
        <v>0</v>
      </c>
      <c r="DF21" s="289">
        <v>0</v>
      </c>
      <c r="DG21" s="289">
        <v>0</v>
      </c>
      <c r="DH21" s="289">
        <v>0</v>
      </c>
      <c r="DI21" s="289">
        <v>801997.9</v>
      </c>
      <c r="DJ21" s="289">
        <v>0</v>
      </c>
      <c r="DK21" s="289">
        <v>0</v>
      </c>
      <c r="DL21" s="289">
        <v>103812.58</v>
      </c>
      <c r="DM21" s="289">
        <v>40079.4</v>
      </c>
      <c r="DN21" s="289">
        <v>0</v>
      </c>
      <c r="DO21" s="289">
        <v>0</v>
      </c>
      <c r="DP21" s="289">
        <v>11046.19</v>
      </c>
      <c r="DQ21" s="289">
        <v>0</v>
      </c>
      <c r="DR21" s="289">
        <v>0</v>
      </c>
      <c r="DS21" s="289">
        <v>0</v>
      </c>
      <c r="DT21" s="289">
        <v>0</v>
      </c>
      <c r="DU21" s="289">
        <v>0</v>
      </c>
      <c r="DV21" s="289">
        <v>65412.639999999999</v>
      </c>
      <c r="DW21" s="289">
        <v>3617.2400000000002</v>
      </c>
      <c r="DX21" s="289">
        <v>0</v>
      </c>
      <c r="DY21" s="289">
        <v>0</v>
      </c>
      <c r="DZ21" s="289">
        <v>0</v>
      </c>
      <c r="EA21" s="289">
        <v>0</v>
      </c>
      <c r="EB21" s="289">
        <v>0</v>
      </c>
      <c r="EC21" s="289">
        <v>0</v>
      </c>
      <c r="ED21" s="289">
        <v>841787.51</v>
      </c>
      <c r="EE21" s="289">
        <v>176524.17</v>
      </c>
      <c r="EF21" s="289">
        <v>8842491.4900000002</v>
      </c>
      <c r="EG21" s="289">
        <v>1976712.16</v>
      </c>
      <c r="EH21" s="289">
        <v>7483523.5</v>
      </c>
      <c r="EI21" s="289">
        <v>0</v>
      </c>
      <c r="EJ21" s="289">
        <v>0</v>
      </c>
      <c r="EK21" s="289">
        <v>47519.17</v>
      </c>
      <c r="EL21" s="289">
        <v>0</v>
      </c>
      <c r="EM21" s="289">
        <v>7117000</v>
      </c>
      <c r="EN21" s="289">
        <v>4833089.1800000006</v>
      </c>
      <c r="EO21" s="289">
        <v>289471.44000000006</v>
      </c>
      <c r="EP21" s="289">
        <v>7691.5599999999995</v>
      </c>
      <c r="EQ21" s="289">
        <v>0</v>
      </c>
      <c r="ER21" s="289">
        <v>3798354.63</v>
      </c>
      <c r="ES21" s="289">
        <v>0</v>
      </c>
      <c r="ET21" s="289">
        <v>752954.67</v>
      </c>
      <c r="EU21" s="289">
        <v>0</v>
      </c>
      <c r="EV21" s="289">
        <v>0</v>
      </c>
      <c r="EW21" s="289">
        <v>389608.74</v>
      </c>
      <c r="EX21" s="289">
        <v>389608.74</v>
      </c>
      <c r="EY21" s="289">
        <v>0</v>
      </c>
      <c r="EZ21" s="289">
        <v>32426.87</v>
      </c>
      <c r="FA21" s="289">
        <v>46602.06</v>
      </c>
      <c r="FB21" s="289">
        <v>125779.25</v>
      </c>
      <c r="FC21" s="289">
        <v>42817.11</v>
      </c>
      <c r="FD21" s="289">
        <v>68786.95</v>
      </c>
      <c r="FE21" s="289">
        <v>0</v>
      </c>
      <c r="FF21" s="289">
        <v>0</v>
      </c>
      <c r="FG21" s="289">
        <v>0</v>
      </c>
      <c r="FH21" s="289">
        <v>0</v>
      </c>
      <c r="FI21" s="289">
        <v>0</v>
      </c>
      <c r="FJ21" s="289">
        <v>0</v>
      </c>
      <c r="FK21" s="289">
        <v>0</v>
      </c>
    </row>
    <row r="22" spans="1:167" x14ac:dyDescent="0.15">
      <c r="A22" s="287">
        <v>231</v>
      </c>
      <c r="B22" s="287" t="s">
        <v>477</v>
      </c>
      <c r="C22" s="289">
        <v>0</v>
      </c>
      <c r="D22" s="289">
        <v>3608594.83</v>
      </c>
      <c r="E22" s="289">
        <v>0</v>
      </c>
      <c r="F22" s="289">
        <v>3641.8</v>
      </c>
      <c r="G22" s="289">
        <v>48967</v>
      </c>
      <c r="H22" s="289">
        <v>9041.39</v>
      </c>
      <c r="I22" s="289">
        <v>137906.54</v>
      </c>
      <c r="J22" s="289">
        <v>0</v>
      </c>
      <c r="K22" s="289">
        <v>830542</v>
      </c>
      <c r="L22" s="289">
        <v>0</v>
      </c>
      <c r="M22" s="289">
        <v>4287.2</v>
      </c>
      <c r="N22" s="289">
        <v>0</v>
      </c>
      <c r="O22" s="289">
        <v>0</v>
      </c>
      <c r="P22" s="289">
        <v>3510.2200000000003</v>
      </c>
      <c r="Q22" s="289">
        <v>0</v>
      </c>
      <c r="R22" s="289">
        <v>2252</v>
      </c>
      <c r="S22" s="289">
        <v>0</v>
      </c>
      <c r="T22" s="289">
        <v>3759.76</v>
      </c>
      <c r="U22" s="289">
        <v>373739.27</v>
      </c>
      <c r="V22" s="289">
        <v>11129315</v>
      </c>
      <c r="W22" s="289">
        <v>11647.75</v>
      </c>
      <c r="X22" s="289">
        <v>0</v>
      </c>
      <c r="Y22" s="289">
        <v>0</v>
      </c>
      <c r="Z22" s="289">
        <v>6549.91</v>
      </c>
      <c r="AA22" s="289">
        <v>28313.920000000002</v>
      </c>
      <c r="AB22" s="289">
        <v>0</v>
      </c>
      <c r="AC22" s="289">
        <v>0</v>
      </c>
      <c r="AD22" s="289">
        <v>23376.3</v>
      </c>
      <c r="AE22" s="289">
        <v>99051.1</v>
      </c>
      <c r="AF22" s="289">
        <v>0</v>
      </c>
      <c r="AG22" s="289">
        <v>0</v>
      </c>
      <c r="AH22" s="289">
        <v>14127.79</v>
      </c>
      <c r="AI22" s="289">
        <v>0</v>
      </c>
      <c r="AJ22" s="289">
        <v>0</v>
      </c>
      <c r="AK22" s="289">
        <v>7907.02</v>
      </c>
      <c r="AL22" s="289">
        <v>51500</v>
      </c>
      <c r="AM22" s="289">
        <v>26290.14</v>
      </c>
      <c r="AN22" s="289">
        <v>19220.850000000002</v>
      </c>
      <c r="AO22" s="289">
        <v>0</v>
      </c>
      <c r="AP22" s="289">
        <v>49668.24</v>
      </c>
      <c r="AQ22" s="289">
        <v>3675869.42</v>
      </c>
      <c r="AR22" s="289">
        <v>3276713.39</v>
      </c>
      <c r="AS22" s="289">
        <v>364915.68</v>
      </c>
      <c r="AT22" s="289">
        <v>580081.85</v>
      </c>
      <c r="AU22" s="289">
        <v>405170.35000000003</v>
      </c>
      <c r="AV22" s="289">
        <v>38163.800000000003</v>
      </c>
      <c r="AW22" s="289">
        <v>633728.57000000007</v>
      </c>
      <c r="AX22" s="289">
        <v>782532.42</v>
      </c>
      <c r="AY22" s="289">
        <v>351618.4</v>
      </c>
      <c r="AZ22" s="289">
        <v>756457.58</v>
      </c>
      <c r="BA22" s="289">
        <v>2637601.4300000002</v>
      </c>
      <c r="BB22" s="289">
        <v>46293.85</v>
      </c>
      <c r="BC22" s="289">
        <v>193031.28</v>
      </c>
      <c r="BD22" s="289">
        <v>92460.22</v>
      </c>
      <c r="BE22" s="289">
        <v>179981.58000000002</v>
      </c>
      <c r="BF22" s="289">
        <v>1505525.1</v>
      </c>
      <c r="BG22" s="289">
        <v>888900.19000000006</v>
      </c>
      <c r="BH22" s="289">
        <v>91.91</v>
      </c>
      <c r="BI22" s="289">
        <v>0</v>
      </c>
      <c r="BJ22" s="289">
        <v>0</v>
      </c>
      <c r="BK22" s="289">
        <v>0</v>
      </c>
      <c r="BL22" s="289">
        <v>0</v>
      </c>
      <c r="BM22" s="289">
        <v>0</v>
      </c>
      <c r="BN22" s="289">
        <v>0</v>
      </c>
      <c r="BO22" s="289">
        <v>0</v>
      </c>
      <c r="BP22" s="289">
        <v>0</v>
      </c>
      <c r="BQ22" s="289">
        <v>4035775.56</v>
      </c>
      <c r="BR22" s="289">
        <v>4119848.57</v>
      </c>
      <c r="BS22" s="289">
        <v>4035775.56</v>
      </c>
      <c r="BT22" s="289">
        <v>4119848.57</v>
      </c>
      <c r="BU22" s="289">
        <v>0</v>
      </c>
      <c r="BV22" s="289">
        <v>0</v>
      </c>
      <c r="BW22" s="289">
        <v>1474645.1</v>
      </c>
      <c r="BX22" s="289">
        <v>0</v>
      </c>
      <c r="BY22" s="289">
        <v>0</v>
      </c>
      <c r="BZ22" s="289">
        <v>0</v>
      </c>
      <c r="CA22" s="289">
        <v>0</v>
      </c>
      <c r="CB22" s="289">
        <v>22809.52</v>
      </c>
      <c r="CC22" s="289">
        <v>0</v>
      </c>
      <c r="CD22" s="289">
        <v>0</v>
      </c>
      <c r="CE22" s="289">
        <v>0</v>
      </c>
      <c r="CF22" s="289">
        <v>0</v>
      </c>
      <c r="CG22" s="289">
        <v>0</v>
      </c>
      <c r="CH22" s="289">
        <v>9374</v>
      </c>
      <c r="CI22" s="289">
        <v>0</v>
      </c>
      <c r="CJ22" s="289">
        <v>0</v>
      </c>
      <c r="CK22" s="289">
        <v>0</v>
      </c>
      <c r="CL22" s="289">
        <v>0</v>
      </c>
      <c r="CM22" s="289">
        <v>503312</v>
      </c>
      <c r="CN22" s="289">
        <v>0</v>
      </c>
      <c r="CO22" s="289">
        <v>0</v>
      </c>
      <c r="CP22" s="289">
        <v>0</v>
      </c>
      <c r="CQ22" s="289">
        <v>0</v>
      </c>
      <c r="CR22" s="289">
        <v>0</v>
      </c>
      <c r="CS22" s="289">
        <v>0</v>
      </c>
      <c r="CT22" s="289">
        <v>288752.34000000003</v>
      </c>
      <c r="CU22" s="289">
        <v>0</v>
      </c>
      <c r="CV22" s="289">
        <v>0</v>
      </c>
      <c r="CW22" s="289">
        <v>0</v>
      </c>
      <c r="CX22" s="289">
        <v>41951.55</v>
      </c>
      <c r="CY22" s="289">
        <v>0</v>
      </c>
      <c r="CZ22" s="289">
        <v>0</v>
      </c>
      <c r="DA22" s="289">
        <v>0</v>
      </c>
      <c r="DB22" s="289">
        <v>0</v>
      </c>
      <c r="DC22" s="289">
        <v>0</v>
      </c>
      <c r="DD22" s="289">
        <v>0.5</v>
      </c>
      <c r="DE22" s="289">
        <v>0</v>
      </c>
      <c r="DF22" s="289">
        <v>0</v>
      </c>
      <c r="DG22" s="289">
        <v>0</v>
      </c>
      <c r="DH22" s="289">
        <v>0</v>
      </c>
      <c r="DI22" s="289">
        <v>1750390</v>
      </c>
      <c r="DJ22" s="289">
        <v>0</v>
      </c>
      <c r="DK22" s="289">
        <v>0</v>
      </c>
      <c r="DL22" s="289">
        <v>224638.88</v>
      </c>
      <c r="DM22" s="289">
        <v>179276.88</v>
      </c>
      <c r="DN22" s="289">
        <v>0</v>
      </c>
      <c r="DO22" s="289">
        <v>0</v>
      </c>
      <c r="DP22" s="289">
        <v>68166.69</v>
      </c>
      <c r="DQ22" s="289">
        <v>0</v>
      </c>
      <c r="DR22" s="289">
        <v>0</v>
      </c>
      <c r="DS22" s="289">
        <v>0</v>
      </c>
      <c r="DT22" s="289">
        <v>0</v>
      </c>
      <c r="DU22" s="289">
        <v>0</v>
      </c>
      <c r="DV22" s="289">
        <v>118372.56</v>
      </c>
      <c r="DW22" s="289">
        <v>0</v>
      </c>
      <c r="DX22" s="289">
        <v>175357.97</v>
      </c>
      <c r="DY22" s="289">
        <v>75131.650000000009</v>
      </c>
      <c r="DZ22" s="289">
        <v>54836.47</v>
      </c>
      <c r="EA22" s="289">
        <v>29928.61</v>
      </c>
      <c r="EB22" s="289">
        <v>125134.18000000001</v>
      </c>
      <c r="EC22" s="289">
        <v>0</v>
      </c>
      <c r="ED22" s="289">
        <v>552481.89</v>
      </c>
      <c r="EE22" s="289">
        <v>807056.58</v>
      </c>
      <c r="EF22" s="289">
        <v>3084198.01</v>
      </c>
      <c r="EG22" s="289">
        <v>2595271.67</v>
      </c>
      <c r="EH22" s="289">
        <v>131351.65</v>
      </c>
      <c r="EI22" s="289">
        <v>0</v>
      </c>
      <c r="EJ22" s="289">
        <v>0</v>
      </c>
      <c r="EK22" s="289">
        <v>103000</v>
      </c>
      <c r="EL22" s="289">
        <v>0</v>
      </c>
      <c r="EM22" s="289">
        <v>28164465.309999999</v>
      </c>
      <c r="EN22" s="289">
        <v>14382031.949999999</v>
      </c>
      <c r="EO22" s="289">
        <v>3549822.86</v>
      </c>
      <c r="EP22" s="289">
        <v>33407.51</v>
      </c>
      <c r="EQ22" s="289">
        <v>0</v>
      </c>
      <c r="ER22" s="289">
        <v>10865616.6</v>
      </c>
      <c r="ES22" s="289">
        <v>0</v>
      </c>
      <c r="ET22" s="289">
        <v>0</v>
      </c>
      <c r="EU22" s="289">
        <v>37501.43</v>
      </c>
      <c r="EV22" s="289">
        <v>44094.99</v>
      </c>
      <c r="EW22" s="289">
        <v>752676.81</v>
      </c>
      <c r="EX22" s="289">
        <v>746083.25</v>
      </c>
      <c r="EY22" s="289">
        <v>0</v>
      </c>
      <c r="EZ22" s="289">
        <v>189225.58000000002</v>
      </c>
      <c r="FA22" s="289">
        <v>159410.21</v>
      </c>
      <c r="FB22" s="289">
        <v>705737.45000000007</v>
      </c>
      <c r="FC22" s="289">
        <v>25988</v>
      </c>
      <c r="FD22" s="289">
        <v>709564.82000000007</v>
      </c>
      <c r="FE22" s="289">
        <v>0</v>
      </c>
      <c r="FF22" s="289">
        <v>0</v>
      </c>
      <c r="FG22" s="289">
        <v>0</v>
      </c>
      <c r="FH22" s="289">
        <v>0</v>
      </c>
      <c r="FI22" s="289">
        <v>0</v>
      </c>
      <c r="FJ22" s="289">
        <v>0</v>
      </c>
      <c r="FK22" s="289">
        <v>0</v>
      </c>
    </row>
    <row r="23" spans="1:167" x14ac:dyDescent="0.15">
      <c r="A23" s="287">
        <v>245</v>
      </c>
      <c r="B23" s="287" t="s">
        <v>479</v>
      </c>
      <c r="C23" s="289">
        <v>0</v>
      </c>
      <c r="D23" s="289">
        <v>2179215.69</v>
      </c>
      <c r="E23" s="289">
        <v>1483.2</v>
      </c>
      <c r="F23" s="289">
        <v>177.74</v>
      </c>
      <c r="G23" s="289">
        <v>25913.18</v>
      </c>
      <c r="H23" s="289">
        <v>923.59</v>
      </c>
      <c r="I23" s="289">
        <v>12873.44</v>
      </c>
      <c r="J23" s="289">
        <v>0</v>
      </c>
      <c r="K23" s="289">
        <v>427830.65</v>
      </c>
      <c r="L23" s="289">
        <v>0</v>
      </c>
      <c r="M23" s="289">
        <v>0</v>
      </c>
      <c r="N23" s="289">
        <v>0</v>
      </c>
      <c r="O23" s="289">
        <v>0</v>
      </c>
      <c r="P23" s="289">
        <v>2912.33</v>
      </c>
      <c r="Q23" s="289">
        <v>0</v>
      </c>
      <c r="R23" s="289">
        <v>0</v>
      </c>
      <c r="S23" s="289">
        <v>0</v>
      </c>
      <c r="T23" s="289">
        <v>0</v>
      </c>
      <c r="U23" s="289">
        <v>136388.46</v>
      </c>
      <c r="V23" s="289">
        <v>3753551</v>
      </c>
      <c r="W23" s="289">
        <v>5562.58</v>
      </c>
      <c r="X23" s="289">
        <v>0</v>
      </c>
      <c r="Y23" s="289">
        <v>0</v>
      </c>
      <c r="Z23" s="289">
        <v>0</v>
      </c>
      <c r="AA23" s="289">
        <v>179713</v>
      </c>
      <c r="AB23" s="289">
        <v>0</v>
      </c>
      <c r="AC23" s="289">
        <v>0</v>
      </c>
      <c r="AD23" s="289">
        <v>28947</v>
      </c>
      <c r="AE23" s="289">
        <v>89472</v>
      </c>
      <c r="AF23" s="289">
        <v>0</v>
      </c>
      <c r="AG23" s="289">
        <v>0</v>
      </c>
      <c r="AH23" s="289">
        <v>10913.48</v>
      </c>
      <c r="AI23" s="289">
        <v>31191</v>
      </c>
      <c r="AJ23" s="289">
        <v>0</v>
      </c>
      <c r="AK23" s="289">
        <v>1500</v>
      </c>
      <c r="AL23" s="289">
        <v>0</v>
      </c>
      <c r="AM23" s="289">
        <v>7937.71</v>
      </c>
      <c r="AN23" s="289">
        <v>711.79</v>
      </c>
      <c r="AO23" s="289">
        <v>0</v>
      </c>
      <c r="AP23" s="289">
        <v>0</v>
      </c>
      <c r="AQ23" s="289">
        <v>1263264.29</v>
      </c>
      <c r="AR23" s="289">
        <v>1412459.99</v>
      </c>
      <c r="AS23" s="289">
        <v>320465.12</v>
      </c>
      <c r="AT23" s="289">
        <v>192558.34</v>
      </c>
      <c r="AU23" s="289">
        <v>208492.69</v>
      </c>
      <c r="AV23" s="289">
        <v>4966.93</v>
      </c>
      <c r="AW23" s="289">
        <v>209061.24</v>
      </c>
      <c r="AX23" s="289">
        <v>400152.91000000003</v>
      </c>
      <c r="AY23" s="289">
        <v>265987.39</v>
      </c>
      <c r="AZ23" s="289">
        <v>346797.97000000003</v>
      </c>
      <c r="BA23" s="289">
        <v>1017114.62</v>
      </c>
      <c r="BB23" s="289">
        <v>57351.85</v>
      </c>
      <c r="BC23" s="289">
        <v>77434.37</v>
      </c>
      <c r="BD23" s="289">
        <v>4824.3</v>
      </c>
      <c r="BE23" s="289">
        <v>22807.37</v>
      </c>
      <c r="BF23" s="289">
        <v>606690.17000000004</v>
      </c>
      <c r="BG23" s="289">
        <v>560355.89</v>
      </c>
      <c r="BH23" s="289">
        <v>4304.37</v>
      </c>
      <c r="BI23" s="289">
        <v>0</v>
      </c>
      <c r="BJ23" s="289">
        <v>0</v>
      </c>
      <c r="BK23" s="289">
        <v>0</v>
      </c>
      <c r="BL23" s="289">
        <v>0</v>
      </c>
      <c r="BM23" s="289">
        <v>0</v>
      </c>
      <c r="BN23" s="289">
        <v>0</v>
      </c>
      <c r="BO23" s="289">
        <v>0</v>
      </c>
      <c r="BP23" s="289">
        <v>0</v>
      </c>
      <c r="BQ23" s="289">
        <v>1077138.07</v>
      </c>
      <c r="BR23" s="289">
        <v>999266.1</v>
      </c>
      <c r="BS23" s="289">
        <v>1077138.07</v>
      </c>
      <c r="BT23" s="289">
        <v>999266.1</v>
      </c>
      <c r="BU23" s="289">
        <v>0</v>
      </c>
      <c r="BV23" s="289">
        <v>0</v>
      </c>
      <c r="BW23" s="289">
        <v>588945.42000000004</v>
      </c>
      <c r="BX23" s="289">
        <v>0</v>
      </c>
      <c r="BY23" s="289">
        <v>0</v>
      </c>
      <c r="BZ23" s="289">
        <v>0</v>
      </c>
      <c r="CA23" s="289">
        <v>187.26</v>
      </c>
      <c r="CB23" s="289">
        <v>0</v>
      </c>
      <c r="CC23" s="289">
        <v>0</v>
      </c>
      <c r="CD23" s="289">
        <v>0</v>
      </c>
      <c r="CE23" s="289">
        <v>0</v>
      </c>
      <c r="CF23" s="289">
        <v>0</v>
      </c>
      <c r="CG23" s="289">
        <v>0</v>
      </c>
      <c r="CH23" s="289">
        <v>232.53</v>
      </c>
      <c r="CI23" s="289">
        <v>0</v>
      </c>
      <c r="CJ23" s="289">
        <v>0</v>
      </c>
      <c r="CK23" s="289">
        <v>0</v>
      </c>
      <c r="CL23" s="289">
        <v>0</v>
      </c>
      <c r="CM23" s="289">
        <v>187900</v>
      </c>
      <c r="CN23" s="289">
        <v>0</v>
      </c>
      <c r="CO23" s="289">
        <v>0</v>
      </c>
      <c r="CP23" s="289">
        <v>0</v>
      </c>
      <c r="CQ23" s="289">
        <v>0</v>
      </c>
      <c r="CR23" s="289">
        <v>0</v>
      </c>
      <c r="CS23" s="289">
        <v>0</v>
      </c>
      <c r="CT23" s="289">
        <v>131735</v>
      </c>
      <c r="CU23" s="289">
        <v>0</v>
      </c>
      <c r="CV23" s="289">
        <v>0</v>
      </c>
      <c r="CW23" s="289">
        <v>0</v>
      </c>
      <c r="CX23" s="289">
        <v>15813.720000000001</v>
      </c>
      <c r="CY23" s="289">
        <v>0</v>
      </c>
      <c r="CZ23" s="289">
        <v>0</v>
      </c>
      <c r="DA23" s="289">
        <v>0</v>
      </c>
      <c r="DB23" s="289">
        <v>0</v>
      </c>
      <c r="DC23" s="289">
        <v>0</v>
      </c>
      <c r="DD23" s="289">
        <v>0</v>
      </c>
      <c r="DE23" s="289">
        <v>0</v>
      </c>
      <c r="DF23" s="289">
        <v>0</v>
      </c>
      <c r="DG23" s="289">
        <v>0</v>
      </c>
      <c r="DH23" s="289">
        <v>0</v>
      </c>
      <c r="DI23" s="289">
        <v>610336.86</v>
      </c>
      <c r="DJ23" s="289">
        <v>0</v>
      </c>
      <c r="DK23" s="289">
        <v>0</v>
      </c>
      <c r="DL23" s="289">
        <v>110404.84</v>
      </c>
      <c r="DM23" s="289">
        <v>22600.74</v>
      </c>
      <c r="DN23" s="289">
        <v>0</v>
      </c>
      <c r="DO23" s="289">
        <v>0</v>
      </c>
      <c r="DP23" s="289">
        <v>43019.41</v>
      </c>
      <c r="DQ23" s="289">
        <v>0</v>
      </c>
      <c r="DR23" s="289">
        <v>0</v>
      </c>
      <c r="DS23" s="289">
        <v>0</v>
      </c>
      <c r="DT23" s="289">
        <v>0</v>
      </c>
      <c r="DU23" s="289">
        <v>0</v>
      </c>
      <c r="DV23" s="289">
        <v>138452.08000000002</v>
      </c>
      <c r="DW23" s="289">
        <v>0</v>
      </c>
      <c r="DX23" s="289">
        <v>43257.51</v>
      </c>
      <c r="DY23" s="289">
        <v>46023.97</v>
      </c>
      <c r="DZ23" s="289">
        <v>3337.59</v>
      </c>
      <c r="EA23" s="289">
        <v>571.13</v>
      </c>
      <c r="EB23" s="289">
        <v>0</v>
      </c>
      <c r="EC23" s="289">
        <v>0</v>
      </c>
      <c r="ED23" s="289">
        <v>73986.100000000006</v>
      </c>
      <c r="EE23" s="289">
        <v>58521.86</v>
      </c>
      <c r="EF23" s="289">
        <v>765735.78</v>
      </c>
      <c r="EG23" s="289">
        <v>779184.26</v>
      </c>
      <c r="EH23" s="289">
        <v>2015.76</v>
      </c>
      <c r="EI23" s="289">
        <v>0</v>
      </c>
      <c r="EJ23" s="289">
        <v>0</v>
      </c>
      <c r="EK23" s="289">
        <v>0</v>
      </c>
      <c r="EL23" s="289">
        <v>0</v>
      </c>
      <c r="EM23" s="289">
        <v>4431555.93</v>
      </c>
      <c r="EN23" s="289">
        <v>0</v>
      </c>
      <c r="EO23" s="289">
        <v>0</v>
      </c>
      <c r="EP23" s="289">
        <v>0</v>
      </c>
      <c r="EQ23" s="289">
        <v>0</v>
      </c>
      <c r="ER23" s="289">
        <v>0</v>
      </c>
      <c r="ES23" s="289">
        <v>0</v>
      </c>
      <c r="ET23" s="289">
        <v>0</v>
      </c>
      <c r="EU23" s="289">
        <v>15843.99</v>
      </c>
      <c r="EV23" s="289">
        <v>19263.34</v>
      </c>
      <c r="EW23" s="289">
        <v>306288.37</v>
      </c>
      <c r="EX23" s="289">
        <v>302869.02</v>
      </c>
      <c r="EY23" s="289">
        <v>0</v>
      </c>
      <c r="EZ23" s="289">
        <v>0</v>
      </c>
      <c r="FA23" s="289">
        <v>0</v>
      </c>
      <c r="FB23" s="289">
        <v>0</v>
      </c>
      <c r="FC23" s="289">
        <v>0</v>
      </c>
      <c r="FD23" s="289">
        <v>0</v>
      </c>
      <c r="FE23" s="289">
        <v>0</v>
      </c>
      <c r="FF23" s="289">
        <v>0</v>
      </c>
      <c r="FG23" s="289">
        <v>0</v>
      </c>
      <c r="FH23" s="289">
        <v>0</v>
      </c>
      <c r="FI23" s="289">
        <v>0</v>
      </c>
      <c r="FJ23" s="289">
        <v>0</v>
      </c>
      <c r="FK23" s="289">
        <v>0</v>
      </c>
    </row>
    <row r="24" spans="1:167" x14ac:dyDescent="0.15">
      <c r="A24" s="287">
        <v>280</v>
      </c>
      <c r="B24" s="287" t="s">
        <v>480</v>
      </c>
      <c r="C24" s="289">
        <v>0</v>
      </c>
      <c r="D24" s="289">
        <v>11875019.199999999</v>
      </c>
      <c r="E24" s="289">
        <v>0</v>
      </c>
      <c r="F24" s="289">
        <v>64648.9</v>
      </c>
      <c r="G24" s="289">
        <v>114814.17</v>
      </c>
      <c r="H24" s="289">
        <v>5274.88</v>
      </c>
      <c r="I24" s="289">
        <v>279107.32</v>
      </c>
      <c r="J24" s="289">
        <v>0</v>
      </c>
      <c r="K24" s="289">
        <v>678250</v>
      </c>
      <c r="L24" s="289">
        <v>0</v>
      </c>
      <c r="M24" s="289">
        <v>0</v>
      </c>
      <c r="N24" s="289">
        <v>0</v>
      </c>
      <c r="O24" s="289">
        <v>0</v>
      </c>
      <c r="P24" s="289">
        <v>14766.99</v>
      </c>
      <c r="Q24" s="289">
        <v>0</v>
      </c>
      <c r="R24" s="289">
        <v>0</v>
      </c>
      <c r="S24" s="289">
        <v>0</v>
      </c>
      <c r="T24" s="289">
        <v>4500</v>
      </c>
      <c r="U24" s="289">
        <v>628884.17000000004</v>
      </c>
      <c r="V24" s="289">
        <v>15974904</v>
      </c>
      <c r="W24" s="289">
        <v>25935.5</v>
      </c>
      <c r="X24" s="289">
        <v>0</v>
      </c>
      <c r="Y24" s="289">
        <v>0</v>
      </c>
      <c r="Z24" s="289">
        <v>70858.540000000008</v>
      </c>
      <c r="AA24" s="289">
        <v>140088</v>
      </c>
      <c r="AB24" s="289">
        <v>27882</v>
      </c>
      <c r="AC24" s="289">
        <v>0</v>
      </c>
      <c r="AD24" s="289">
        <v>158750.63</v>
      </c>
      <c r="AE24" s="289">
        <v>496810.85000000003</v>
      </c>
      <c r="AF24" s="289">
        <v>0</v>
      </c>
      <c r="AG24" s="289">
        <v>0</v>
      </c>
      <c r="AH24" s="289">
        <v>87403.59</v>
      </c>
      <c r="AI24" s="289">
        <v>0</v>
      </c>
      <c r="AJ24" s="289">
        <v>0</v>
      </c>
      <c r="AK24" s="289">
        <v>13566.29</v>
      </c>
      <c r="AL24" s="289">
        <v>0</v>
      </c>
      <c r="AM24" s="289">
        <v>2002.75</v>
      </c>
      <c r="AN24" s="289">
        <v>135159.29</v>
      </c>
      <c r="AO24" s="289">
        <v>0</v>
      </c>
      <c r="AP24" s="289">
        <v>59792.49</v>
      </c>
      <c r="AQ24" s="289">
        <v>5432104.1299999999</v>
      </c>
      <c r="AR24" s="289">
        <v>6709052.5999999996</v>
      </c>
      <c r="AS24" s="289">
        <v>1305596.53</v>
      </c>
      <c r="AT24" s="289">
        <v>890219.51</v>
      </c>
      <c r="AU24" s="289">
        <v>482833.23</v>
      </c>
      <c r="AV24" s="289">
        <v>69750.55</v>
      </c>
      <c r="AW24" s="289">
        <v>760596.91</v>
      </c>
      <c r="AX24" s="289">
        <v>1607986.37</v>
      </c>
      <c r="AY24" s="289">
        <v>508755.59</v>
      </c>
      <c r="AZ24" s="289">
        <v>1791696.6400000001</v>
      </c>
      <c r="BA24" s="289">
        <v>4356481.38</v>
      </c>
      <c r="BB24" s="289">
        <v>793288.86</v>
      </c>
      <c r="BC24" s="289">
        <v>327070.09000000003</v>
      </c>
      <c r="BD24" s="289">
        <v>32669.05</v>
      </c>
      <c r="BE24" s="289">
        <v>549992.75</v>
      </c>
      <c r="BF24" s="289">
        <v>3507041.24</v>
      </c>
      <c r="BG24" s="289">
        <v>1132738.29</v>
      </c>
      <c r="BH24" s="289">
        <v>27051.21</v>
      </c>
      <c r="BI24" s="289">
        <v>0</v>
      </c>
      <c r="BJ24" s="289">
        <v>0</v>
      </c>
      <c r="BK24" s="289">
        <v>3047898.94</v>
      </c>
      <c r="BL24" s="289">
        <v>0</v>
      </c>
      <c r="BM24" s="289">
        <v>0</v>
      </c>
      <c r="BN24" s="289">
        <v>0</v>
      </c>
      <c r="BO24" s="289">
        <v>0</v>
      </c>
      <c r="BP24" s="289">
        <v>0</v>
      </c>
      <c r="BQ24" s="289">
        <v>0</v>
      </c>
      <c r="BR24" s="289">
        <v>3621393.57</v>
      </c>
      <c r="BS24" s="289">
        <v>3047898.94</v>
      </c>
      <c r="BT24" s="289">
        <v>3621393.57</v>
      </c>
      <c r="BU24" s="289">
        <v>0</v>
      </c>
      <c r="BV24" s="289">
        <v>0</v>
      </c>
      <c r="BW24" s="289">
        <v>3507041.24</v>
      </c>
      <c r="BX24" s="289">
        <v>0</v>
      </c>
      <c r="BY24" s="289">
        <v>0</v>
      </c>
      <c r="BZ24" s="289">
        <v>0</v>
      </c>
      <c r="CA24" s="289">
        <v>0</v>
      </c>
      <c r="CB24" s="289">
        <v>1131.1200000000001</v>
      </c>
      <c r="CC24" s="289">
        <v>0</v>
      </c>
      <c r="CD24" s="289">
        <v>0</v>
      </c>
      <c r="CE24" s="289">
        <v>0</v>
      </c>
      <c r="CF24" s="289">
        <v>0</v>
      </c>
      <c r="CG24" s="289">
        <v>0</v>
      </c>
      <c r="CH24" s="289">
        <v>98638.44</v>
      </c>
      <c r="CI24" s="289">
        <v>0</v>
      </c>
      <c r="CJ24" s="289">
        <v>0</v>
      </c>
      <c r="CK24" s="289">
        <v>0</v>
      </c>
      <c r="CL24" s="289">
        <v>0</v>
      </c>
      <c r="CM24" s="289">
        <v>1259282</v>
      </c>
      <c r="CN24" s="289">
        <v>21844</v>
      </c>
      <c r="CO24" s="289">
        <v>0</v>
      </c>
      <c r="CP24" s="289">
        <v>0</v>
      </c>
      <c r="CQ24" s="289">
        <v>0</v>
      </c>
      <c r="CR24" s="289">
        <v>0</v>
      </c>
      <c r="CS24" s="289">
        <v>14856</v>
      </c>
      <c r="CT24" s="289">
        <v>719961.11</v>
      </c>
      <c r="CU24" s="289">
        <v>0</v>
      </c>
      <c r="CV24" s="289">
        <v>0</v>
      </c>
      <c r="CW24" s="289">
        <v>0</v>
      </c>
      <c r="CX24" s="289">
        <v>159347.15</v>
      </c>
      <c r="CY24" s="289">
        <v>0</v>
      </c>
      <c r="CZ24" s="289">
        <v>0</v>
      </c>
      <c r="DA24" s="289">
        <v>0</v>
      </c>
      <c r="DB24" s="289">
        <v>24.53</v>
      </c>
      <c r="DC24" s="289">
        <v>82.91</v>
      </c>
      <c r="DD24" s="289">
        <v>0</v>
      </c>
      <c r="DE24" s="289">
        <v>0</v>
      </c>
      <c r="DF24" s="289">
        <v>0</v>
      </c>
      <c r="DG24" s="289">
        <v>1175.78</v>
      </c>
      <c r="DH24" s="289">
        <v>0</v>
      </c>
      <c r="DI24" s="289">
        <v>4190240.79</v>
      </c>
      <c r="DJ24" s="289">
        <v>0</v>
      </c>
      <c r="DK24" s="289">
        <v>0</v>
      </c>
      <c r="DL24" s="289">
        <v>576408.86</v>
      </c>
      <c r="DM24" s="289">
        <v>224413.17</v>
      </c>
      <c r="DN24" s="289">
        <v>0</v>
      </c>
      <c r="DO24" s="289">
        <v>0</v>
      </c>
      <c r="DP24" s="289">
        <v>349388.79</v>
      </c>
      <c r="DQ24" s="289">
        <v>51859.450000000004</v>
      </c>
      <c r="DR24" s="289">
        <v>0</v>
      </c>
      <c r="DS24" s="289">
        <v>0</v>
      </c>
      <c r="DT24" s="289">
        <v>0</v>
      </c>
      <c r="DU24" s="289">
        <v>0</v>
      </c>
      <c r="DV24" s="289">
        <v>386720.35000000003</v>
      </c>
      <c r="DW24" s="289">
        <v>2001.31</v>
      </c>
      <c r="DX24" s="289">
        <v>715625.68</v>
      </c>
      <c r="DY24" s="289">
        <v>624286.32999999996</v>
      </c>
      <c r="DZ24" s="289">
        <v>590863.80000000005</v>
      </c>
      <c r="EA24" s="289">
        <v>341102.87</v>
      </c>
      <c r="EB24" s="289">
        <v>333253.86</v>
      </c>
      <c r="EC24" s="289">
        <v>7846.42</v>
      </c>
      <c r="ED24" s="289">
        <v>171021.87000000002</v>
      </c>
      <c r="EE24" s="289">
        <v>164939.29</v>
      </c>
      <c r="EF24" s="289">
        <v>1686176.76</v>
      </c>
      <c r="EG24" s="289">
        <v>1692259.34</v>
      </c>
      <c r="EH24" s="289">
        <v>0</v>
      </c>
      <c r="EI24" s="289">
        <v>0</v>
      </c>
      <c r="EJ24" s="289">
        <v>0</v>
      </c>
      <c r="EK24" s="289">
        <v>0</v>
      </c>
      <c r="EL24" s="289">
        <v>0</v>
      </c>
      <c r="EM24" s="289">
        <v>10345000</v>
      </c>
      <c r="EN24" s="289">
        <v>8071797.5199999996</v>
      </c>
      <c r="EO24" s="289">
        <v>329842.3</v>
      </c>
      <c r="EP24" s="289">
        <v>14414.49</v>
      </c>
      <c r="EQ24" s="289">
        <v>98016.88</v>
      </c>
      <c r="ER24" s="289">
        <v>7658352.8300000001</v>
      </c>
      <c r="ES24" s="289">
        <v>0</v>
      </c>
      <c r="ET24" s="289">
        <v>0</v>
      </c>
      <c r="EU24" s="289">
        <v>153822.06</v>
      </c>
      <c r="EV24" s="289">
        <v>74616.39</v>
      </c>
      <c r="EW24" s="289">
        <v>1384856.96</v>
      </c>
      <c r="EX24" s="289">
        <v>1464062.6300000001</v>
      </c>
      <c r="EY24" s="289">
        <v>0</v>
      </c>
      <c r="EZ24" s="289">
        <v>100652.09</v>
      </c>
      <c r="FA24" s="289">
        <v>145406.66</v>
      </c>
      <c r="FB24" s="289">
        <v>614179.62</v>
      </c>
      <c r="FC24" s="289">
        <v>120304.11</v>
      </c>
      <c r="FD24" s="289">
        <v>449120.94</v>
      </c>
      <c r="FE24" s="289">
        <v>0</v>
      </c>
      <c r="FF24" s="289">
        <v>0</v>
      </c>
      <c r="FG24" s="289">
        <v>0</v>
      </c>
      <c r="FH24" s="289">
        <v>0</v>
      </c>
      <c r="FI24" s="289">
        <v>0</v>
      </c>
      <c r="FJ24" s="289">
        <v>0</v>
      </c>
      <c r="FK24" s="289">
        <v>0</v>
      </c>
    </row>
    <row r="25" spans="1:167" x14ac:dyDescent="0.15">
      <c r="A25" s="287">
        <v>287</v>
      </c>
      <c r="B25" s="287" t="s">
        <v>481</v>
      </c>
      <c r="C25" s="289">
        <v>0</v>
      </c>
      <c r="D25" s="289">
        <v>1892189</v>
      </c>
      <c r="E25" s="289">
        <v>1314.75</v>
      </c>
      <c r="F25" s="289">
        <v>258</v>
      </c>
      <c r="G25" s="289">
        <v>34984.449999999997</v>
      </c>
      <c r="H25" s="289">
        <v>1527.49</v>
      </c>
      <c r="I25" s="289">
        <v>30671.06</v>
      </c>
      <c r="J25" s="289">
        <v>7000</v>
      </c>
      <c r="K25" s="289">
        <v>253181.36000000002</v>
      </c>
      <c r="L25" s="289">
        <v>0</v>
      </c>
      <c r="M25" s="289">
        <v>0</v>
      </c>
      <c r="N25" s="289">
        <v>0</v>
      </c>
      <c r="O25" s="289">
        <v>0</v>
      </c>
      <c r="P25" s="289">
        <v>8916</v>
      </c>
      <c r="Q25" s="289">
        <v>0</v>
      </c>
      <c r="R25" s="289">
        <v>0</v>
      </c>
      <c r="S25" s="289">
        <v>0</v>
      </c>
      <c r="T25" s="289">
        <v>0</v>
      </c>
      <c r="U25" s="289">
        <v>88644.64</v>
      </c>
      <c r="V25" s="289">
        <v>2639814</v>
      </c>
      <c r="W25" s="289">
        <v>24106.87</v>
      </c>
      <c r="X25" s="289">
        <v>0</v>
      </c>
      <c r="Y25" s="289">
        <v>45605.19</v>
      </c>
      <c r="Z25" s="289">
        <v>3079.81</v>
      </c>
      <c r="AA25" s="289">
        <v>136606</v>
      </c>
      <c r="AB25" s="289">
        <v>0</v>
      </c>
      <c r="AC25" s="289">
        <v>0</v>
      </c>
      <c r="AD25" s="289">
        <v>11061</v>
      </c>
      <c r="AE25" s="289">
        <v>34338</v>
      </c>
      <c r="AF25" s="289">
        <v>0</v>
      </c>
      <c r="AG25" s="289">
        <v>0</v>
      </c>
      <c r="AH25" s="289">
        <v>11241.130000000001</v>
      </c>
      <c r="AI25" s="289">
        <v>35740</v>
      </c>
      <c r="AJ25" s="289">
        <v>0</v>
      </c>
      <c r="AK25" s="289">
        <v>1145</v>
      </c>
      <c r="AL25" s="289">
        <v>0</v>
      </c>
      <c r="AM25" s="289">
        <v>0</v>
      </c>
      <c r="AN25" s="289">
        <v>6356</v>
      </c>
      <c r="AO25" s="289">
        <v>0</v>
      </c>
      <c r="AP25" s="289">
        <v>9470.4600000000009</v>
      </c>
      <c r="AQ25" s="289">
        <v>1309376.8400000001</v>
      </c>
      <c r="AR25" s="289">
        <v>1409501.95</v>
      </c>
      <c r="AS25" s="289">
        <v>188318.32</v>
      </c>
      <c r="AT25" s="289">
        <v>150228.70000000001</v>
      </c>
      <c r="AU25" s="289">
        <v>142853.70000000001</v>
      </c>
      <c r="AV25" s="289">
        <v>1830.08</v>
      </c>
      <c r="AW25" s="289">
        <v>99022.41</v>
      </c>
      <c r="AX25" s="289">
        <v>149660.09</v>
      </c>
      <c r="AY25" s="289">
        <v>282498.14</v>
      </c>
      <c r="AZ25" s="289">
        <v>175127.59</v>
      </c>
      <c r="BA25" s="289">
        <v>745740.97</v>
      </c>
      <c r="BB25" s="289">
        <v>15147.14</v>
      </c>
      <c r="BC25" s="289">
        <v>52467</v>
      </c>
      <c r="BD25" s="289">
        <v>0</v>
      </c>
      <c r="BE25" s="289">
        <v>0</v>
      </c>
      <c r="BF25" s="289">
        <v>330207.31</v>
      </c>
      <c r="BG25" s="289">
        <v>286543.15000000002</v>
      </c>
      <c r="BH25" s="289">
        <v>0</v>
      </c>
      <c r="BI25" s="289">
        <v>0</v>
      </c>
      <c r="BJ25" s="289">
        <v>0</v>
      </c>
      <c r="BK25" s="289">
        <v>0</v>
      </c>
      <c r="BL25" s="289">
        <v>0</v>
      </c>
      <c r="BM25" s="289">
        <v>0</v>
      </c>
      <c r="BN25" s="289">
        <v>0</v>
      </c>
      <c r="BO25" s="289">
        <v>0</v>
      </c>
      <c r="BP25" s="289">
        <v>0</v>
      </c>
      <c r="BQ25" s="289">
        <v>1012567.93</v>
      </c>
      <c r="BR25" s="289">
        <v>951294.75</v>
      </c>
      <c r="BS25" s="289">
        <v>1012567.93</v>
      </c>
      <c r="BT25" s="289">
        <v>951294.75</v>
      </c>
      <c r="BU25" s="289">
        <v>0</v>
      </c>
      <c r="BV25" s="289">
        <v>0</v>
      </c>
      <c r="BW25" s="289">
        <v>310639.25</v>
      </c>
      <c r="BX25" s="289">
        <v>0</v>
      </c>
      <c r="BY25" s="289">
        <v>0</v>
      </c>
      <c r="BZ25" s="289">
        <v>0</v>
      </c>
      <c r="CA25" s="289">
        <v>0</v>
      </c>
      <c r="CB25" s="289">
        <v>0</v>
      </c>
      <c r="CC25" s="289">
        <v>0</v>
      </c>
      <c r="CD25" s="289">
        <v>0</v>
      </c>
      <c r="CE25" s="289">
        <v>0</v>
      </c>
      <c r="CF25" s="289">
        <v>0</v>
      </c>
      <c r="CG25" s="289">
        <v>0</v>
      </c>
      <c r="CH25" s="289">
        <v>0</v>
      </c>
      <c r="CI25" s="289">
        <v>0</v>
      </c>
      <c r="CJ25" s="289">
        <v>0</v>
      </c>
      <c r="CK25" s="289">
        <v>0</v>
      </c>
      <c r="CL25" s="289">
        <v>0</v>
      </c>
      <c r="CM25" s="289">
        <v>96931</v>
      </c>
      <c r="CN25" s="289">
        <v>0</v>
      </c>
      <c r="CO25" s="289">
        <v>0</v>
      </c>
      <c r="CP25" s="289">
        <v>0</v>
      </c>
      <c r="CQ25" s="289">
        <v>0</v>
      </c>
      <c r="CR25" s="289">
        <v>0</v>
      </c>
      <c r="CS25" s="289">
        <v>0</v>
      </c>
      <c r="CT25" s="289">
        <v>87407.5</v>
      </c>
      <c r="CU25" s="289">
        <v>0</v>
      </c>
      <c r="CV25" s="289">
        <v>0</v>
      </c>
      <c r="CW25" s="289">
        <v>0</v>
      </c>
      <c r="CX25" s="289">
        <v>7939.91</v>
      </c>
      <c r="CY25" s="289">
        <v>0</v>
      </c>
      <c r="CZ25" s="289">
        <v>0</v>
      </c>
      <c r="DA25" s="289">
        <v>0</v>
      </c>
      <c r="DB25" s="289">
        <v>0</v>
      </c>
      <c r="DC25" s="289">
        <v>0</v>
      </c>
      <c r="DD25" s="289">
        <v>0</v>
      </c>
      <c r="DE25" s="289">
        <v>0</v>
      </c>
      <c r="DF25" s="289">
        <v>0</v>
      </c>
      <c r="DG25" s="289">
        <v>0</v>
      </c>
      <c r="DH25" s="289">
        <v>0</v>
      </c>
      <c r="DI25" s="289">
        <v>349236.24</v>
      </c>
      <c r="DJ25" s="289">
        <v>0</v>
      </c>
      <c r="DK25" s="289">
        <v>0</v>
      </c>
      <c r="DL25" s="289">
        <v>16975.16</v>
      </c>
      <c r="DM25" s="289">
        <v>79544.070000000007</v>
      </c>
      <c r="DN25" s="289">
        <v>0</v>
      </c>
      <c r="DO25" s="289">
        <v>0</v>
      </c>
      <c r="DP25" s="289">
        <v>0</v>
      </c>
      <c r="DQ25" s="289">
        <v>0</v>
      </c>
      <c r="DR25" s="289">
        <v>0</v>
      </c>
      <c r="DS25" s="289">
        <v>0</v>
      </c>
      <c r="DT25" s="289">
        <v>0</v>
      </c>
      <c r="DU25" s="289">
        <v>0</v>
      </c>
      <c r="DV25" s="289">
        <v>57157.03</v>
      </c>
      <c r="DW25" s="289">
        <v>5.16</v>
      </c>
      <c r="DX25" s="289">
        <v>42596.92</v>
      </c>
      <c r="DY25" s="289">
        <v>30122.93</v>
      </c>
      <c r="DZ25" s="289">
        <v>97433.19</v>
      </c>
      <c r="EA25" s="289">
        <v>107224.23</v>
      </c>
      <c r="EB25" s="289">
        <v>2682.9500000000003</v>
      </c>
      <c r="EC25" s="289">
        <v>0</v>
      </c>
      <c r="ED25" s="289">
        <v>125692.19</v>
      </c>
      <c r="EE25" s="289">
        <v>123128.24</v>
      </c>
      <c r="EF25" s="289">
        <v>139972.26999999999</v>
      </c>
      <c r="EG25" s="289">
        <v>142536.22</v>
      </c>
      <c r="EH25" s="289">
        <v>0</v>
      </c>
      <c r="EI25" s="289">
        <v>0</v>
      </c>
      <c r="EJ25" s="289">
        <v>0</v>
      </c>
      <c r="EK25" s="289">
        <v>0</v>
      </c>
      <c r="EL25" s="289">
        <v>0</v>
      </c>
      <c r="EM25" s="289">
        <v>708116.22</v>
      </c>
      <c r="EN25" s="289">
        <v>0</v>
      </c>
      <c r="EO25" s="289">
        <v>0</v>
      </c>
      <c r="EP25" s="289">
        <v>0</v>
      </c>
      <c r="EQ25" s="289">
        <v>0</v>
      </c>
      <c r="ER25" s="289">
        <v>0</v>
      </c>
      <c r="ES25" s="289">
        <v>0</v>
      </c>
      <c r="ET25" s="289">
        <v>0</v>
      </c>
      <c r="EU25" s="289">
        <v>0</v>
      </c>
      <c r="EV25" s="289">
        <v>0</v>
      </c>
      <c r="EW25" s="289">
        <v>196909.41</v>
      </c>
      <c r="EX25" s="289">
        <v>196909.41</v>
      </c>
      <c r="EY25" s="289">
        <v>0</v>
      </c>
      <c r="EZ25" s="289">
        <v>0</v>
      </c>
      <c r="FA25" s="289">
        <v>0</v>
      </c>
      <c r="FB25" s="289">
        <v>0</v>
      </c>
      <c r="FC25" s="289">
        <v>0</v>
      </c>
      <c r="FD25" s="289">
        <v>0</v>
      </c>
      <c r="FE25" s="289">
        <v>0</v>
      </c>
      <c r="FF25" s="289">
        <v>0</v>
      </c>
      <c r="FG25" s="289">
        <v>0</v>
      </c>
      <c r="FH25" s="289">
        <v>0</v>
      </c>
      <c r="FI25" s="289">
        <v>0</v>
      </c>
      <c r="FJ25" s="289">
        <v>0</v>
      </c>
      <c r="FK25" s="289">
        <v>0</v>
      </c>
    </row>
    <row r="26" spans="1:167" x14ac:dyDescent="0.15">
      <c r="A26" s="287">
        <v>308</v>
      </c>
      <c r="B26" s="287" t="s">
        <v>482</v>
      </c>
      <c r="C26" s="289">
        <v>0</v>
      </c>
      <c r="D26" s="289">
        <v>4390257.38</v>
      </c>
      <c r="E26" s="289">
        <v>0</v>
      </c>
      <c r="F26" s="289">
        <v>4308.43</v>
      </c>
      <c r="G26" s="289">
        <v>21079.33</v>
      </c>
      <c r="H26" s="289">
        <v>7633.38</v>
      </c>
      <c r="I26" s="289">
        <v>50206.950000000004</v>
      </c>
      <c r="J26" s="289">
        <v>0</v>
      </c>
      <c r="K26" s="289">
        <v>811150.32000000007</v>
      </c>
      <c r="L26" s="289">
        <v>0</v>
      </c>
      <c r="M26" s="289">
        <v>0</v>
      </c>
      <c r="N26" s="289">
        <v>0</v>
      </c>
      <c r="O26" s="289">
        <v>0</v>
      </c>
      <c r="P26" s="289">
        <v>8352</v>
      </c>
      <c r="Q26" s="289">
        <v>0</v>
      </c>
      <c r="R26" s="289">
        <v>0</v>
      </c>
      <c r="S26" s="289">
        <v>0</v>
      </c>
      <c r="T26" s="289">
        <v>4752</v>
      </c>
      <c r="U26" s="289">
        <v>382470.31</v>
      </c>
      <c r="V26" s="289">
        <v>11364411</v>
      </c>
      <c r="W26" s="289">
        <v>11640</v>
      </c>
      <c r="X26" s="289">
        <v>1109</v>
      </c>
      <c r="Y26" s="289">
        <v>440850.12</v>
      </c>
      <c r="Z26" s="289">
        <v>887.87</v>
      </c>
      <c r="AA26" s="289">
        <v>9774.32</v>
      </c>
      <c r="AB26" s="289">
        <v>0</v>
      </c>
      <c r="AC26" s="289">
        <v>0</v>
      </c>
      <c r="AD26" s="289">
        <v>125400.31</v>
      </c>
      <c r="AE26" s="289">
        <v>312868.57</v>
      </c>
      <c r="AF26" s="289">
        <v>0</v>
      </c>
      <c r="AG26" s="289">
        <v>0</v>
      </c>
      <c r="AH26" s="289">
        <v>48726.31</v>
      </c>
      <c r="AI26" s="289">
        <v>0</v>
      </c>
      <c r="AJ26" s="289">
        <v>0</v>
      </c>
      <c r="AK26" s="289">
        <v>6109.5</v>
      </c>
      <c r="AL26" s="289">
        <v>244500</v>
      </c>
      <c r="AM26" s="289">
        <v>0</v>
      </c>
      <c r="AN26" s="289">
        <v>0</v>
      </c>
      <c r="AO26" s="289">
        <v>0</v>
      </c>
      <c r="AP26" s="289">
        <v>253832.12</v>
      </c>
      <c r="AQ26" s="289">
        <v>2473636.34</v>
      </c>
      <c r="AR26" s="289">
        <v>3477896.08</v>
      </c>
      <c r="AS26" s="289">
        <v>542302.41</v>
      </c>
      <c r="AT26" s="289">
        <v>474157.63</v>
      </c>
      <c r="AU26" s="289">
        <v>361018.7</v>
      </c>
      <c r="AV26" s="289">
        <v>434559.44</v>
      </c>
      <c r="AW26" s="289">
        <v>403966.5</v>
      </c>
      <c r="AX26" s="289">
        <v>526212.84</v>
      </c>
      <c r="AY26" s="289">
        <v>454671.64</v>
      </c>
      <c r="AZ26" s="289">
        <v>798060.42</v>
      </c>
      <c r="BA26" s="289">
        <v>4231995.3899999997</v>
      </c>
      <c r="BB26" s="289">
        <v>780950.1</v>
      </c>
      <c r="BC26" s="289">
        <v>168919.52</v>
      </c>
      <c r="BD26" s="289">
        <v>64342.060000000005</v>
      </c>
      <c r="BE26" s="289">
        <v>134778.57</v>
      </c>
      <c r="BF26" s="289">
        <v>1345493.47</v>
      </c>
      <c r="BG26" s="289">
        <v>1574091.33</v>
      </c>
      <c r="BH26" s="289">
        <v>9850.880000000001</v>
      </c>
      <c r="BI26" s="289">
        <v>0</v>
      </c>
      <c r="BJ26" s="289">
        <v>0</v>
      </c>
      <c r="BK26" s="289">
        <v>0</v>
      </c>
      <c r="BL26" s="289">
        <v>0</v>
      </c>
      <c r="BM26" s="289">
        <v>0</v>
      </c>
      <c r="BN26" s="289">
        <v>0</v>
      </c>
      <c r="BO26" s="289">
        <v>0</v>
      </c>
      <c r="BP26" s="289">
        <v>0</v>
      </c>
      <c r="BQ26" s="289">
        <v>2947227.63</v>
      </c>
      <c r="BR26" s="289">
        <v>3190643.53</v>
      </c>
      <c r="BS26" s="289">
        <v>2947227.63</v>
      </c>
      <c r="BT26" s="289">
        <v>3190643.53</v>
      </c>
      <c r="BU26" s="289">
        <v>0</v>
      </c>
      <c r="BV26" s="289">
        <v>0</v>
      </c>
      <c r="BW26" s="289">
        <v>1345493.47</v>
      </c>
      <c r="BX26" s="289">
        <v>0</v>
      </c>
      <c r="BY26" s="289">
        <v>0</v>
      </c>
      <c r="BZ26" s="289">
        <v>0</v>
      </c>
      <c r="CA26" s="289">
        <v>0</v>
      </c>
      <c r="CB26" s="289">
        <v>0</v>
      </c>
      <c r="CC26" s="289">
        <v>176393.86</v>
      </c>
      <c r="CD26" s="289">
        <v>0</v>
      </c>
      <c r="CE26" s="289">
        <v>0</v>
      </c>
      <c r="CF26" s="289">
        <v>0</v>
      </c>
      <c r="CG26" s="289">
        <v>0</v>
      </c>
      <c r="CH26" s="289">
        <v>148</v>
      </c>
      <c r="CI26" s="289">
        <v>0</v>
      </c>
      <c r="CJ26" s="289">
        <v>0</v>
      </c>
      <c r="CK26" s="289">
        <v>0</v>
      </c>
      <c r="CL26" s="289">
        <v>0</v>
      </c>
      <c r="CM26" s="289">
        <v>536375</v>
      </c>
      <c r="CN26" s="289">
        <v>0</v>
      </c>
      <c r="CO26" s="289">
        <v>0</v>
      </c>
      <c r="CP26" s="289">
        <v>6824</v>
      </c>
      <c r="CQ26" s="289">
        <v>0</v>
      </c>
      <c r="CR26" s="289">
        <v>0</v>
      </c>
      <c r="CS26" s="289">
        <v>0</v>
      </c>
      <c r="CT26" s="289">
        <v>343780.81</v>
      </c>
      <c r="CU26" s="289">
        <v>0</v>
      </c>
      <c r="CV26" s="289">
        <v>0</v>
      </c>
      <c r="CW26" s="289">
        <v>0</v>
      </c>
      <c r="CX26" s="289">
        <v>87270.41</v>
      </c>
      <c r="CY26" s="289">
        <v>0</v>
      </c>
      <c r="CZ26" s="289">
        <v>0</v>
      </c>
      <c r="DA26" s="289">
        <v>0</v>
      </c>
      <c r="DB26" s="289">
        <v>0</v>
      </c>
      <c r="DC26" s="289">
        <v>0</v>
      </c>
      <c r="DD26" s="289">
        <v>0</v>
      </c>
      <c r="DE26" s="289">
        <v>0</v>
      </c>
      <c r="DF26" s="289">
        <v>0</v>
      </c>
      <c r="DG26" s="289">
        <v>16778.39</v>
      </c>
      <c r="DH26" s="289">
        <v>0</v>
      </c>
      <c r="DI26" s="289">
        <v>1704697.98</v>
      </c>
      <c r="DJ26" s="289">
        <v>0</v>
      </c>
      <c r="DK26" s="289">
        <v>0</v>
      </c>
      <c r="DL26" s="289">
        <v>346383.43</v>
      </c>
      <c r="DM26" s="289">
        <v>162105.64000000001</v>
      </c>
      <c r="DN26" s="289">
        <v>0</v>
      </c>
      <c r="DO26" s="289">
        <v>0</v>
      </c>
      <c r="DP26" s="289">
        <v>128841.47</v>
      </c>
      <c r="DQ26" s="289">
        <v>0</v>
      </c>
      <c r="DR26" s="289">
        <v>0</v>
      </c>
      <c r="DS26" s="289">
        <v>0</v>
      </c>
      <c r="DT26" s="289">
        <v>0</v>
      </c>
      <c r="DU26" s="289">
        <v>0</v>
      </c>
      <c r="DV26" s="289">
        <v>129293.77</v>
      </c>
      <c r="DW26" s="289">
        <v>8184.87</v>
      </c>
      <c r="DX26" s="289">
        <v>57669.3</v>
      </c>
      <c r="DY26" s="289">
        <v>1188181.67</v>
      </c>
      <c r="DZ26" s="289">
        <v>1130512.3700000001</v>
      </c>
      <c r="EA26" s="289">
        <v>0</v>
      </c>
      <c r="EB26" s="289">
        <v>0</v>
      </c>
      <c r="EC26" s="289">
        <v>0</v>
      </c>
      <c r="ED26" s="289">
        <v>247481.94</v>
      </c>
      <c r="EE26" s="289">
        <v>427767.01</v>
      </c>
      <c r="EF26" s="289">
        <v>1912506.8599999999</v>
      </c>
      <c r="EG26" s="289">
        <v>380098.44</v>
      </c>
      <c r="EH26" s="289">
        <v>1190000</v>
      </c>
      <c r="EI26" s="289">
        <v>0</v>
      </c>
      <c r="EJ26" s="289">
        <v>0</v>
      </c>
      <c r="EK26" s="289">
        <v>162123.35</v>
      </c>
      <c r="EL26" s="289">
        <v>0</v>
      </c>
      <c r="EM26" s="289">
        <v>2786691.17</v>
      </c>
      <c r="EN26" s="289">
        <v>0</v>
      </c>
      <c r="EO26" s="289">
        <v>0</v>
      </c>
      <c r="EP26" s="289">
        <v>0</v>
      </c>
      <c r="EQ26" s="289">
        <v>0</v>
      </c>
      <c r="ER26" s="289">
        <v>0</v>
      </c>
      <c r="ES26" s="289">
        <v>0</v>
      </c>
      <c r="ET26" s="289">
        <v>0</v>
      </c>
      <c r="EU26" s="289">
        <v>38816.18</v>
      </c>
      <c r="EV26" s="289">
        <v>50086.07</v>
      </c>
      <c r="EW26" s="289">
        <v>719302.89</v>
      </c>
      <c r="EX26" s="289">
        <v>708033</v>
      </c>
      <c r="EY26" s="289">
        <v>0</v>
      </c>
      <c r="EZ26" s="289">
        <v>69072.2</v>
      </c>
      <c r="FA26" s="289">
        <v>20103.400000000001</v>
      </c>
      <c r="FB26" s="289">
        <v>200860</v>
      </c>
      <c r="FC26" s="289">
        <v>0</v>
      </c>
      <c r="FD26" s="289">
        <v>249828.80000000002</v>
      </c>
      <c r="FE26" s="289">
        <v>0</v>
      </c>
      <c r="FF26" s="289">
        <v>0</v>
      </c>
      <c r="FG26" s="289">
        <v>0</v>
      </c>
      <c r="FH26" s="289">
        <v>0</v>
      </c>
      <c r="FI26" s="289">
        <v>0</v>
      </c>
      <c r="FJ26" s="289">
        <v>0</v>
      </c>
      <c r="FK26" s="289">
        <v>0</v>
      </c>
    </row>
    <row r="27" spans="1:167" x14ac:dyDescent="0.15">
      <c r="A27" s="287">
        <v>315</v>
      </c>
      <c r="B27" s="287" t="s">
        <v>483</v>
      </c>
      <c r="C27" s="289">
        <v>0</v>
      </c>
      <c r="D27" s="289">
        <v>5440466</v>
      </c>
      <c r="E27" s="289">
        <v>0</v>
      </c>
      <c r="F27" s="289">
        <v>1700.01</v>
      </c>
      <c r="G27" s="289">
        <v>26802.98</v>
      </c>
      <c r="H27" s="289">
        <v>46100.43</v>
      </c>
      <c r="I27" s="289">
        <v>4300</v>
      </c>
      <c r="J27" s="289">
        <v>0</v>
      </c>
      <c r="K27" s="289">
        <v>162616.71</v>
      </c>
      <c r="L27" s="289">
        <v>0</v>
      </c>
      <c r="M27" s="289">
        <v>0</v>
      </c>
      <c r="N27" s="289">
        <v>0</v>
      </c>
      <c r="O27" s="289">
        <v>0</v>
      </c>
      <c r="P27" s="289">
        <v>19700</v>
      </c>
      <c r="Q27" s="289">
        <v>0</v>
      </c>
      <c r="R27" s="289">
        <v>114.45</v>
      </c>
      <c r="S27" s="289">
        <v>0</v>
      </c>
      <c r="T27" s="289">
        <v>215.3</v>
      </c>
      <c r="U27" s="289">
        <v>225847.41</v>
      </c>
      <c r="V27" s="289">
        <v>234596</v>
      </c>
      <c r="W27" s="289">
        <v>28800</v>
      </c>
      <c r="X27" s="289">
        <v>0</v>
      </c>
      <c r="Y27" s="289">
        <v>212798.2</v>
      </c>
      <c r="Z27" s="289">
        <v>42162.51</v>
      </c>
      <c r="AA27" s="289">
        <v>127634</v>
      </c>
      <c r="AB27" s="289">
        <v>0</v>
      </c>
      <c r="AC27" s="289">
        <v>1657694.76</v>
      </c>
      <c r="AD27" s="289">
        <v>145784.86000000002</v>
      </c>
      <c r="AE27" s="289">
        <v>246176</v>
      </c>
      <c r="AF27" s="289">
        <v>0</v>
      </c>
      <c r="AG27" s="289">
        <v>0</v>
      </c>
      <c r="AH27" s="289">
        <v>0</v>
      </c>
      <c r="AI27" s="289">
        <v>0</v>
      </c>
      <c r="AJ27" s="289">
        <v>0</v>
      </c>
      <c r="AK27" s="289">
        <v>4500</v>
      </c>
      <c r="AL27" s="289">
        <v>0</v>
      </c>
      <c r="AM27" s="289">
        <v>13599.56</v>
      </c>
      <c r="AN27" s="289">
        <v>52315.78</v>
      </c>
      <c r="AO27" s="289">
        <v>0</v>
      </c>
      <c r="AP27" s="289">
        <v>6956.7</v>
      </c>
      <c r="AQ27" s="289">
        <v>1426821.14</v>
      </c>
      <c r="AR27" s="289">
        <v>1401848.84</v>
      </c>
      <c r="AS27" s="289">
        <v>314528.98</v>
      </c>
      <c r="AT27" s="289">
        <v>226324.45</v>
      </c>
      <c r="AU27" s="289">
        <v>166643.72</v>
      </c>
      <c r="AV27" s="289">
        <v>0</v>
      </c>
      <c r="AW27" s="289">
        <v>341209.62</v>
      </c>
      <c r="AX27" s="289">
        <v>278825.05</v>
      </c>
      <c r="AY27" s="289">
        <v>315479.69</v>
      </c>
      <c r="AZ27" s="289">
        <v>283552.76</v>
      </c>
      <c r="BA27" s="289">
        <v>2142539.16</v>
      </c>
      <c r="BB27" s="289">
        <v>281466.53000000003</v>
      </c>
      <c r="BC27" s="289">
        <v>77717.680000000008</v>
      </c>
      <c r="BD27" s="289">
        <v>0</v>
      </c>
      <c r="BE27" s="289">
        <v>1141.6000000000001</v>
      </c>
      <c r="BF27" s="289">
        <v>1175912.1299999999</v>
      </c>
      <c r="BG27" s="289">
        <v>284636.77</v>
      </c>
      <c r="BH27" s="289">
        <v>570.69000000000005</v>
      </c>
      <c r="BI27" s="289">
        <v>0</v>
      </c>
      <c r="BJ27" s="289">
        <v>0</v>
      </c>
      <c r="BK27" s="289">
        <v>0</v>
      </c>
      <c r="BL27" s="289">
        <v>0</v>
      </c>
      <c r="BM27" s="289">
        <v>0</v>
      </c>
      <c r="BN27" s="289">
        <v>0</v>
      </c>
      <c r="BO27" s="289">
        <v>0</v>
      </c>
      <c r="BP27" s="289">
        <v>0</v>
      </c>
      <c r="BQ27" s="289">
        <v>5389346.2400000002</v>
      </c>
      <c r="BR27" s="289">
        <v>5371009.0899999999</v>
      </c>
      <c r="BS27" s="289">
        <v>5389346.2400000002</v>
      </c>
      <c r="BT27" s="289">
        <v>5371009.0899999999</v>
      </c>
      <c r="BU27" s="289">
        <v>0</v>
      </c>
      <c r="BV27" s="289">
        <v>0</v>
      </c>
      <c r="BW27" s="289">
        <v>1116211.97</v>
      </c>
      <c r="BX27" s="289">
        <v>0</v>
      </c>
      <c r="BY27" s="289">
        <v>0</v>
      </c>
      <c r="BZ27" s="289">
        <v>0</v>
      </c>
      <c r="CA27" s="289">
        <v>0</v>
      </c>
      <c r="CB27" s="289">
        <v>10411.17</v>
      </c>
      <c r="CC27" s="289">
        <v>0</v>
      </c>
      <c r="CD27" s="289">
        <v>0</v>
      </c>
      <c r="CE27" s="289">
        <v>0</v>
      </c>
      <c r="CF27" s="289">
        <v>0</v>
      </c>
      <c r="CG27" s="289">
        <v>0</v>
      </c>
      <c r="CH27" s="289">
        <v>23906</v>
      </c>
      <c r="CI27" s="289">
        <v>0</v>
      </c>
      <c r="CJ27" s="289">
        <v>0</v>
      </c>
      <c r="CK27" s="289">
        <v>0</v>
      </c>
      <c r="CL27" s="289">
        <v>0</v>
      </c>
      <c r="CM27" s="289">
        <v>366970</v>
      </c>
      <c r="CN27" s="289">
        <v>0</v>
      </c>
      <c r="CO27" s="289">
        <v>0</v>
      </c>
      <c r="CP27" s="289">
        <v>0</v>
      </c>
      <c r="CQ27" s="289">
        <v>0</v>
      </c>
      <c r="CR27" s="289">
        <v>0</v>
      </c>
      <c r="CS27" s="289">
        <v>0</v>
      </c>
      <c r="CT27" s="289">
        <v>93422.31</v>
      </c>
      <c r="CU27" s="289">
        <v>0</v>
      </c>
      <c r="CV27" s="289">
        <v>0</v>
      </c>
      <c r="CW27" s="289">
        <v>0</v>
      </c>
      <c r="CX27" s="289">
        <v>50878.79</v>
      </c>
      <c r="CY27" s="289">
        <v>0</v>
      </c>
      <c r="CZ27" s="289">
        <v>0</v>
      </c>
      <c r="DA27" s="289">
        <v>0</v>
      </c>
      <c r="DB27" s="289">
        <v>0</v>
      </c>
      <c r="DC27" s="289">
        <v>0</v>
      </c>
      <c r="DD27" s="289">
        <v>0</v>
      </c>
      <c r="DE27" s="289">
        <v>0</v>
      </c>
      <c r="DF27" s="289">
        <v>0</v>
      </c>
      <c r="DG27" s="289">
        <v>1637.1200000000001</v>
      </c>
      <c r="DH27" s="289">
        <v>0</v>
      </c>
      <c r="DI27" s="289">
        <v>1191811.47</v>
      </c>
      <c r="DJ27" s="289">
        <v>0</v>
      </c>
      <c r="DK27" s="289">
        <v>0</v>
      </c>
      <c r="DL27" s="289">
        <v>246775.16</v>
      </c>
      <c r="DM27" s="289">
        <v>192067.1</v>
      </c>
      <c r="DN27" s="289">
        <v>0</v>
      </c>
      <c r="DO27" s="289">
        <v>0</v>
      </c>
      <c r="DP27" s="289">
        <v>29509.39</v>
      </c>
      <c r="DQ27" s="289">
        <v>0</v>
      </c>
      <c r="DR27" s="289">
        <v>0</v>
      </c>
      <c r="DS27" s="289">
        <v>0</v>
      </c>
      <c r="DT27" s="289">
        <v>0</v>
      </c>
      <c r="DU27" s="289">
        <v>0</v>
      </c>
      <c r="DV27" s="289">
        <v>0</v>
      </c>
      <c r="DW27" s="289">
        <v>0</v>
      </c>
      <c r="DX27" s="289">
        <v>21082.350000000002</v>
      </c>
      <c r="DY27" s="289">
        <v>6030.59</v>
      </c>
      <c r="DZ27" s="289">
        <v>76516</v>
      </c>
      <c r="EA27" s="289">
        <v>24406.77</v>
      </c>
      <c r="EB27" s="289">
        <v>67160.990000000005</v>
      </c>
      <c r="EC27" s="289">
        <v>0</v>
      </c>
      <c r="ED27" s="289">
        <v>29180.639999999999</v>
      </c>
      <c r="EE27" s="289">
        <v>28687.15</v>
      </c>
      <c r="EF27" s="289">
        <v>328956.51</v>
      </c>
      <c r="EG27" s="289">
        <v>329450</v>
      </c>
      <c r="EH27" s="289">
        <v>0</v>
      </c>
      <c r="EI27" s="289">
        <v>0</v>
      </c>
      <c r="EJ27" s="289">
        <v>0</v>
      </c>
      <c r="EK27" s="289">
        <v>0</v>
      </c>
      <c r="EL27" s="289">
        <v>0</v>
      </c>
      <c r="EM27" s="289">
        <v>1590000</v>
      </c>
      <c r="EN27" s="289">
        <v>160029.82999999999</v>
      </c>
      <c r="EO27" s="289">
        <v>160204.74</v>
      </c>
      <c r="EP27" s="289">
        <v>174.91</v>
      </c>
      <c r="EQ27" s="289">
        <v>0</v>
      </c>
      <c r="ER27" s="289">
        <v>0</v>
      </c>
      <c r="ES27" s="289">
        <v>0</v>
      </c>
      <c r="ET27" s="289">
        <v>0</v>
      </c>
      <c r="EU27" s="289">
        <v>0</v>
      </c>
      <c r="EV27" s="289">
        <v>0</v>
      </c>
      <c r="EW27" s="289">
        <v>319595.23</v>
      </c>
      <c r="EX27" s="289">
        <v>319595.23</v>
      </c>
      <c r="EY27" s="289">
        <v>0</v>
      </c>
      <c r="EZ27" s="289">
        <v>-45554.64</v>
      </c>
      <c r="FA27" s="289">
        <v>-21199.81</v>
      </c>
      <c r="FB27" s="289">
        <v>70000</v>
      </c>
      <c r="FC27" s="289">
        <v>41885</v>
      </c>
      <c r="FD27" s="289">
        <v>3760.17</v>
      </c>
      <c r="FE27" s="289">
        <v>0</v>
      </c>
      <c r="FF27" s="289">
        <v>0</v>
      </c>
      <c r="FG27" s="289">
        <v>0</v>
      </c>
      <c r="FH27" s="289">
        <v>0</v>
      </c>
      <c r="FI27" s="289">
        <v>0</v>
      </c>
      <c r="FJ27" s="289">
        <v>0</v>
      </c>
      <c r="FK27" s="289">
        <v>0</v>
      </c>
    </row>
    <row r="28" spans="1:167" x14ac:dyDescent="0.15">
      <c r="A28" s="287">
        <v>336</v>
      </c>
      <c r="B28" s="287" t="s">
        <v>484</v>
      </c>
      <c r="C28" s="289">
        <v>0</v>
      </c>
      <c r="D28" s="289">
        <v>11711633.76</v>
      </c>
      <c r="E28" s="289">
        <v>0</v>
      </c>
      <c r="F28" s="289">
        <v>3593.37</v>
      </c>
      <c r="G28" s="289">
        <v>30837.45</v>
      </c>
      <c r="H28" s="289">
        <v>9998.23</v>
      </c>
      <c r="I28" s="289">
        <v>173465.78</v>
      </c>
      <c r="J28" s="289">
        <v>0</v>
      </c>
      <c r="K28" s="289">
        <v>858070.04</v>
      </c>
      <c r="L28" s="289">
        <v>0</v>
      </c>
      <c r="M28" s="289">
        <v>0</v>
      </c>
      <c r="N28" s="289">
        <v>0</v>
      </c>
      <c r="O28" s="289">
        <v>0</v>
      </c>
      <c r="P28" s="289">
        <v>22709.510000000002</v>
      </c>
      <c r="Q28" s="289">
        <v>0</v>
      </c>
      <c r="R28" s="289">
        <v>0</v>
      </c>
      <c r="S28" s="289">
        <v>0</v>
      </c>
      <c r="T28" s="289">
        <v>0</v>
      </c>
      <c r="U28" s="289">
        <v>736251.28</v>
      </c>
      <c r="V28" s="289">
        <v>21349386</v>
      </c>
      <c r="W28" s="289">
        <v>74405.23</v>
      </c>
      <c r="X28" s="289">
        <v>0</v>
      </c>
      <c r="Y28" s="289">
        <v>644987.62</v>
      </c>
      <c r="Z28" s="289">
        <v>7329.31</v>
      </c>
      <c r="AA28" s="289">
        <v>39052.120000000003</v>
      </c>
      <c r="AB28" s="289">
        <v>0</v>
      </c>
      <c r="AC28" s="289">
        <v>0</v>
      </c>
      <c r="AD28" s="289">
        <v>177859.57</v>
      </c>
      <c r="AE28" s="289">
        <v>483006.4</v>
      </c>
      <c r="AF28" s="289">
        <v>0</v>
      </c>
      <c r="AG28" s="289">
        <v>0</v>
      </c>
      <c r="AH28" s="289">
        <v>170347.86000000002</v>
      </c>
      <c r="AI28" s="289">
        <v>0</v>
      </c>
      <c r="AJ28" s="289">
        <v>0</v>
      </c>
      <c r="AK28" s="289">
        <v>200</v>
      </c>
      <c r="AL28" s="289">
        <v>444988.89</v>
      </c>
      <c r="AM28" s="289">
        <v>94047.51</v>
      </c>
      <c r="AN28" s="289">
        <v>13310.91</v>
      </c>
      <c r="AO28" s="289">
        <v>0</v>
      </c>
      <c r="AP28" s="289">
        <v>6738.2300000000005</v>
      </c>
      <c r="AQ28" s="289">
        <v>7183604.1299999999</v>
      </c>
      <c r="AR28" s="289">
        <v>6725426.5700000003</v>
      </c>
      <c r="AS28" s="289">
        <v>1200771.29</v>
      </c>
      <c r="AT28" s="289">
        <v>1065039.56</v>
      </c>
      <c r="AU28" s="289">
        <v>553432.91</v>
      </c>
      <c r="AV28" s="289">
        <v>1011959.64</v>
      </c>
      <c r="AW28" s="289">
        <v>1507407.59</v>
      </c>
      <c r="AX28" s="289">
        <v>1418895.55</v>
      </c>
      <c r="AY28" s="289">
        <v>513499.75</v>
      </c>
      <c r="AZ28" s="289">
        <v>2031829.06</v>
      </c>
      <c r="BA28" s="289">
        <v>5805015.5</v>
      </c>
      <c r="BB28" s="289">
        <v>1156333.92</v>
      </c>
      <c r="BC28" s="289">
        <v>328403.28999999998</v>
      </c>
      <c r="BD28" s="289">
        <v>601769.9</v>
      </c>
      <c r="BE28" s="289">
        <v>0</v>
      </c>
      <c r="BF28" s="289">
        <v>4083594.88</v>
      </c>
      <c r="BG28" s="289">
        <v>1247614.82</v>
      </c>
      <c r="BH28" s="289">
        <v>1593.94</v>
      </c>
      <c r="BI28" s="289">
        <v>0</v>
      </c>
      <c r="BJ28" s="289">
        <v>0</v>
      </c>
      <c r="BK28" s="289">
        <v>0</v>
      </c>
      <c r="BL28" s="289">
        <v>0</v>
      </c>
      <c r="BM28" s="289">
        <v>0</v>
      </c>
      <c r="BN28" s="289">
        <v>0</v>
      </c>
      <c r="BO28" s="289">
        <v>3351691.43</v>
      </c>
      <c r="BP28" s="289">
        <v>3967718.2</v>
      </c>
      <c r="BQ28" s="289">
        <v>0</v>
      </c>
      <c r="BR28" s="289">
        <v>0</v>
      </c>
      <c r="BS28" s="289">
        <v>3351691.43</v>
      </c>
      <c r="BT28" s="289">
        <v>3967718.2</v>
      </c>
      <c r="BU28" s="289">
        <v>0</v>
      </c>
      <c r="BV28" s="289">
        <v>0</v>
      </c>
      <c r="BW28" s="289">
        <v>4083594.88</v>
      </c>
      <c r="BX28" s="289">
        <v>0</v>
      </c>
      <c r="BY28" s="289">
        <v>0</v>
      </c>
      <c r="BZ28" s="289">
        <v>0</v>
      </c>
      <c r="CA28" s="289">
        <v>0</v>
      </c>
      <c r="CB28" s="289">
        <v>0</v>
      </c>
      <c r="CC28" s="289">
        <v>49140.47</v>
      </c>
      <c r="CD28" s="289">
        <v>0</v>
      </c>
      <c r="CE28" s="289">
        <v>0</v>
      </c>
      <c r="CF28" s="289">
        <v>0</v>
      </c>
      <c r="CG28" s="289">
        <v>0</v>
      </c>
      <c r="CH28" s="289">
        <v>1500</v>
      </c>
      <c r="CI28" s="289">
        <v>0</v>
      </c>
      <c r="CJ28" s="289">
        <v>0</v>
      </c>
      <c r="CK28" s="289">
        <v>0</v>
      </c>
      <c r="CL28" s="289">
        <v>0</v>
      </c>
      <c r="CM28" s="289">
        <v>1644947</v>
      </c>
      <c r="CN28" s="289">
        <v>5806</v>
      </c>
      <c r="CO28" s="289">
        <v>0</v>
      </c>
      <c r="CP28" s="289">
        <v>0</v>
      </c>
      <c r="CQ28" s="289">
        <v>0</v>
      </c>
      <c r="CR28" s="289">
        <v>910</v>
      </c>
      <c r="CS28" s="289">
        <v>3949</v>
      </c>
      <c r="CT28" s="289">
        <v>740335.03</v>
      </c>
      <c r="CU28" s="289">
        <v>0</v>
      </c>
      <c r="CV28" s="289">
        <v>0</v>
      </c>
      <c r="CW28" s="289">
        <v>0</v>
      </c>
      <c r="CX28" s="289">
        <v>256329.04</v>
      </c>
      <c r="CY28" s="289">
        <v>0</v>
      </c>
      <c r="CZ28" s="289">
        <v>0</v>
      </c>
      <c r="DA28" s="289">
        <v>0</v>
      </c>
      <c r="DB28" s="289">
        <v>0</v>
      </c>
      <c r="DC28" s="289">
        <v>0</v>
      </c>
      <c r="DD28" s="289">
        <v>0</v>
      </c>
      <c r="DE28" s="289">
        <v>17.100000000000001</v>
      </c>
      <c r="DF28" s="289">
        <v>62.9</v>
      </c>
      <c r="DG28" s="289">
        <v>0</v>
      </c>
      <c r="DH28" s="289">
        <v>0</v>
      </c>
      <c r="DI28" s="289">
        <v>4946879.08</v>
      </c>
      <c r="DJ28" s="289">
        <v>0</v>
      </c>
      <c r="DK28" s="289">
        <v>128463.94</v>
      </c>
      <c r="DL28" s="289">
        <v>736450.56000000006</v>
      </c>
      <c r="DM28" s="289">
        <v>330441.43</v>
      </c>
      <c r="DN28" s="289">
        <v>0</v>
      </c>
      <c r="DO28" s="289">
        <v>0</v>
      </c>
      <c r="DP28" s="289">
        <v>222716.88</v>
      </c>
      <c r="DQ28" s="289">
        <v>0</v>
      </c>
      <c r="DR28" s="289">
        <v>0</v>
      </c>
      <c r="DS28" s="289">
        <v>0</v>
      </c>
      <c r="DT28" s="289">
        <v>0</v>
      </c>
      <c r="DU28" s="289">
        <v>0</v>
      </c>
      <c r="DV28" s="289">
        <v>421479.53</v>
      </c>
      <c r="DW28" s="289">
        <v>0</v>
      </c>
      <c r="DX28" s="289">
        <v>273771.98</v>
      </c>
      <c r="DY28" s="289">
        <v>303697.17</v>
      </c>
      <c r="DZ28" s="289">
        <v>471268.31</v>
      </c>
      <c r="EA28" s="289">
        <v>302568.7</v>
      </c>
      <c r="EB28" s="289">
        <v>138774.42000000001</v>
      </c>
      <c r="EC28" s="289">
        <v>0</v>
      </c>
      <c r="ED28" s="289">
        <v>184555.08000000002</v>
      </c>
      <c r="EE28" s="289">
        <v>182190.03</v>
      </c>
      <c r="EF28" s="289">
        <v>568278.57999999996</v>
      </c>
      <c r="EG28" s="289">
        <v>570643.63</v>
      </c>
      <c r="EH28" s="289">
        <v>0</v>
      </c>
      <c r="EI28" s="289">
        <v>0</v>
      </c>
      <c r="EJ28" s="289">
        <v>0</v>
      </c>
      <c r="EK28" s="289">
        <v>0</v>
      </c>
      <c r="EL28" s="289">
        <v>0</v>
      </c>
      <c r="EM28" s="289">
        <v>8362088.4000000004</v>
      </c>
      <c r="EN28" s="289">
        <v>0</v>
      </c>
      <c r="EO28" s="289">
        <v>0</v>
      </c>
      <c r="EP28" s="289">
        <v>0</v>
      </c>
      <c r="EQ28" s="289">
        <v>0</v>
      </c>
      <c r="ER28" s="289">
        <v>0</v>
      </c>
      <c r="ES28" s="289">
        <v>0</v>
      </c>
      <c r="ET28" s="289">
        <v>0</v>
      </c>
      <c r="EU28" s="289">
        <v>44442.44</v>
      </c>
      <c r="EV28" s="289">
        <v>37669.67</v>
      </c>
      <c r="EW28" s="289">
        <v>1792356.52</v>
      </c>
      <c r="EX28" s="289">
        <v>1799129.29</v>
      </c>
      <c r="EY28" s="289">
        <v>0</v>
      </c>
      <c r="EZ28" s="289">
        <v>289355.69</v>
      </c>
      <c r="FA28" s="289">
        <v>266294.3</v>
      </c>
      <c r="FB28" s="289">
        <v>1209.3399999999999</v>
      </c>
      <c r="FC28" s="289">
        <v>0</v>
      </c>
      <c r="FD28" s="289">
        <v>24270.73</v>
      </c>
      <c r="FE28" s="289">
        <v>0</v>
      </c>
      <c r="FF28" s="289">
        <v>0</v>
      </c>
      <c r="FG28" s="289">
        <v>0</v>
      </c>
      <c r="FH28" s="289">
        <v>0</v>
      </c>
      <c r="FI28" s="289">
        <v>0</v>
      </c>
      <c r="FJ28" s="289">
        <v>0</v>
      </c>
      <c r="FK28" s="289">
        <v>0</v>
      </c>
    </row>
    <row r="29" spans="1:167" x14ac:dyDescent="0.15">
      <c r="A29" s="287">
        <v>4263</v>
      </c>
      <c r="B29" s="287" t="s">
        <v>737</v>
      </c>
      <c r="C29" s="289">
        <v>0</v>
      </c>
      <c r="D29" s="289">
        <v>3426804</v>
      </c>
      <c r="E29" s="289">
        <v>0</v>
      </c>
      <c r="F29" s="289">
        <v>134.69999999999999</v>
      </c>
      <c r="G29" s="289">
        <v>30277.510000000002</v>
      </c>
      <c r="H29" s="289">
        <v>8.1999999999999993</v>
      </c>
      <c r="I29" s="289">
        <v>433.24</v>
      </c>
      <c r="J29" s="289">
        <v>0</v>
      </c>
      <c r="K29" s="289">
        <v>64065</v>
      </c>
      <c r="L29" s="289">
        <v>0</v>
      </c>
      <c r="M29" s="289">
        <v>0</v>
      </c>
      <c r="N29" s="289">
        <v>0</v>
      </c>
      <c r="O29" s="289">
        <v>0</v>
      </c>
      <c r="P29" s="289">
        <v>0</v>
      </c>
      <c r="Q29" s="289">
        <v>0</v>
      </c>
      <c r="R29" s="289">
        <v>0</v>
      </c>
      <c r="S29" s="289">
        <v>0</v>
      </c>
      <c r="T29" s="289">
        <v>0</v>
      </c>
      <c r="U29" s="289">
        <v>60642.400000000001</v>
      </c>
      <c r="V29" s="289">
        <v>148224</v>
      </c>
      <c r="W29" s="289">
        <v>4082.58</v>
      </c>
      <c r="X29" s="289">
        <v>0</v>
      </c>
      <c r="Y29" s="289">
        <v>95553.72</v>
      </c>
      <c r="Z29" s="289">
        <v>117885.8</v>
      </c>
      <c r="AA29" s="289">
        <v>80405</v>
      </c>
      <c r="AB29" s="289">
        <v>0</v>
      </c>
      <c r="AC29" s="289">
        <v>0</v>
      </c>
      <c r="AD29" s="289">
        <v>15271</v>
      </c>
      <c r="AE29" s="289">
        <v>75534.19</v>
      </c>
      <c r="AF29" s="289">
        <v>0</v>
      </c>
      <c r="AG29" s="289">
        <v>0</v>
      </c>
      <c r="AH29" s="289">
        <v>21327.66</v>
      </c>
      <c r="AI29" s="289">
        <v>23776</v>
      </c>
      <c r="AJ29" s="289">
        <v>0</v>
      </c>
      <c r="AK29" s="289">
        <v>2232.4</v>
      </c>
      <c r="AL29" s="289">
        <v>0</v>
      </c>
      <c r="AM29" s="289">
        <v>0</v>
      </c>
      <c r="AN29" s="289">
        <v>6609.3</v>
      </c>
      <c r="AO29" s="289">
        <v>0</v>
      </c>
      <c r="AP29" s="289">
        <v>0</v>
      </c>
      <c r="AQ29" s="289">
        <v>853838.57000000007</v>
      </c>
      <c r="AR29" s="289">
        <v>591173.77</v>
      </c>
      <c r="AS29" s="289">
        <v>63342.83</v>
      </c>
      <c r="AT29" s="289">
        <v>67114.759999999995</v>
      </c>
      <c r="AU29" s="289">
        <v>12027.83</v>
      </c>
      <c r="AV29" s="289">
        <v>0</v>
      </c>
      <c r="AW29" s="289">
        <v>87177.47</v>
      </c>
      <c r="AX29" s="289">
        <v>189144.81</v>
      </c>
      <c r="AY29" s="289">
        <v>188748.95</v>
      </c>
      <c r="AZ29" s="289">
        <v>120000.86</v>
      </c>
      <c r="BA29" s="289">
        <v>752363.71</v>
      </c>
      <c r="BB29" s="289">
        <v>24869.98</v>
      </c>
      <c r="BC29" s="289">
        <v>42767</v>
      </c>
      <c r="BD29" s="289">
        <v>5726.2</v>
      </c>
      <c r="BE29" s="289">
        <v>67043.03</v>
      </c>
      <c r="BF29" s="289">
        <v>487002.59</v>
      </c>
      <c r="BG29" s="289">
        <v>161854.51</v>
      </c>
      <c r="BH29" s="289">
        <v>0</v>
      </c>
      <c r="BI29" s="289">
        <v>0</v>
      </c>
      <c r="BJ29" s="289">
        <v>0</v>
      </c>
      <c r="BK29" s="289">
        <v>0</v>
      </c>
      <c r="BL29" s="289">
        <v>0</v>
      </c>
      <c r="BM29" s="289">
        <v>0</v>
      </c>
      <c r="BN29" s="289">
        <v>0</v>
      </c>
      <c r="BO29" s="289">
        <v>604300</v>
      </c>
      <c r="BP29" s="289">
        <v>295217</v>
      </c>
      <c r="BQ29" s="289">
        <v>183606.7</v>
      </c>
      <c r="BR29" s="289">
        <v>951759.53</v>
      </c>
      <c r="BS29" s="289">
        <v>787906.70000000007</v>
      </c>
      <c r="BT29" s="289">
        <v>1246976.53</v>
      </c>
      <c r="BU29" s="289">
        <v>0</v>
      </c>
      <c r="BV29" s="289">
        <v>0</v>
      </c>
      <c r="BW29" s="289">
        <v>431390.12</v>
      </c>
      <c r="BX29" s="289">
        <v>0</v>
      </c>
      <c r="BY29" s="289">
        <v>0</v>
      </c>
      <c r="BZ29" s="289">
        <v>0</v>
      </c>
      <c r="CA29" s="289">
        <v>0</v>
      </c>
      <c r="CB29" s="289">
        <v>2188.4</v>
      </c>
      <c r="CC29" s="289">
        <v>6762.68</v>
      </c>
      <c r="CD29" s="289">
        <v>0</v>
      </c>
      <c r="CE29" s="289">
        <v>0</v>
      </c>
      <c r="CF29" s="289">
        <v>0</v>
      </c>
      <c r="CG29" s="289">
        <v>0</v>
      </c>
      <c r="CH29" s="289">
        <v>81920.58</v>
      </c>
      <c r="CI29" s="289">
        <v>0</v>
      </c>
      <c r="CJ29" s="289">
        <v>0</v>
      </c>
      <c r="CK29" s="289">
        <v>0</v>
      </c>
      <c r="CL29" s="289">
        <v>0</v>
      </c>
      <c r="CM29" s="289">
        <v>50810</v>
      </c>
      <c r="CN29" s="289">
        <v>14943</v>
      </c>
      <c r="CO29" s="289">
        <v>0</v>
      </c>
      <c r="CP29" s="289">
        <v>0</v>
      </c>
      <c r="CQ29" s="289">
        <v>0</v>
      </c>
      <c r="CR29" s="289">
        <v>0</v>
      </c>
      <c r="CS29" s="289">
        <v>10163</v>
      </c>
      <c r="CT29" s="289">
        <v>78473.919999999998</v>
      </c>
      <c r="CU29" s="289">
        <v>0</v>
      </c>
      <c r="CV29" s="289">
        <v>0</v>
      </c>
      <c r="CW29" s="289">
        <v>0</v>
      </c>
      <c r="CX29" s="289">
        <v>32949.660000000003</v>
      </c>
      <c r="CY29" s="289">
        <v>0</v>
      </c>
      <c r="CZ29" s="289">
        <v>0</v>
      </c>
      <c r="DA29" s="289">
        <v>0</v>
      </c>
      <c r="DB29" s="289">
        <v>0</v>
      </c>
      <c r="DC29" s="289">
        <v>0</v>
      </c>
      <c r="DD29" s="289">
        <v>0</v>
      </c>
      <c r="DE29" s="289">
        <v>0</v>
      </c>
      <c r="DF29" s="289">
        <v>0</v>
      </c>
      <c r="DG29" s="289">
        <v>0</v>
      </c>
      <c r="DH29" s="289">
        <v>0</v>
      </c>
      <c r="DI29" s="289">
        <v>444902.60000000003</v>
      </c>
      <c r="DJ29" s="289">
        <v>0</v>
      </c>
      <c r="DK29" s="289">
        <v>0</v>
      </c>
      <c r="DL29" s="289">
        <v>53909.86</v>
      </c>
      <c r="DM29" s="289">
        <v>48689.79</v>
      </c>
      <c r="DN29" s="289">
        <v>0</v>
      </c>
      <c r="DO29" s="289">
        <v>0</v>
      </c>
      <c r="DP29" s="289">
        <v>817.49</v>
      </c>
      <c r="DQ29" s="289">
        <v>74.52</v>
      </c>
      <c r="DR29" s="289">
        <v>2816</v>
      </c>
      <c r="DS29" s="289">
        <v>0</v>
      </c>
      <c r="DT29" s="289">
        <v>0</v>
      </c>
      <c r="DU29" s="289">
        <v>0</v>
      </c>
      <c r="DV29" s="289">
        <v>158391.1</v>
      </c>
      <c r="DW29" s="289">
        <v>0</v>
      </c>
      <c r="DX29" s="289">
        <v>8939.01</v>
      </c>
      <c r="DY29" s="289">
        <v>7088.72</v>
      </c>
      <c r="DZ29" s="289">
        <v>4607</v>
      </c>
      <c r="EA29" s="289">
        <v>3570</v>
      </c>
      <c r="EB29" s="289">
        <v>1187.29</v>
      </c>
      <c r="EC29" s="289">
        <v>1700</v>
      </c>
      <c r="ED29" s="289">
        <v>0</v>
      </c>
      <c r="EE29" s="289">
        <v>0</v>
      </c>
      <c r="EF29" s="289">
        <v>0</v>
      </c>
      <c r="EG29" s="289">
        <v>0</v>
      </c>
      <c r="EH29" s="289">
        <v>0</v>
      </c>
      <c r="EI29" s="289">
        <v>0</v>
      </c>
      <c r="EJ29" s="289">
        <v>0</v>
      </c>
      <c r="EK29" s="289">
        <v>0</v>
      </c>
      <c r="EL29" s="289">
        <v>0</v>
      </c>
      <c r="EM29" s="289">
        <v>0</v>
      </c>
      <c r="EN29" s="289">
        <v>0</v>
      </c>
      <c r="EO29" s="289">
        <v>0</v>
      </c>
      <c r="EP29" s="289">
        <v>0</v>
      </c>
      <c r="EQ29" s="289">
        <v>0</v>
      </c>
      <c r="ER29" s="289">
        <v>0</v>
      </c>
      <c r="ES29" s="289">
        <v>0</v>
      </c>
      <c r="ET29" s="289">
        <v>0</v>
      </c>
      <c r="EU29" s="289">
        <v>19306.080000000002</v>
      </c>
      <c r="EV29" s="289">
        <v>31688.87</v>
      </c>
      <c r="EW29" s="289">
        <v>120327.42</v>
      </c>
      <c r="EX29" s="289">
        <v>107944.63</v>
      </c>
      <c r="EY29" s="289">
        <v>0</v>
      </c>
      <c r="EZ29" s="289">
        <v>0</v>
      </c>
      <c r="FA29" s="289">
        <v>0</v>
      </c>
      <c r="FB29" s="289">
        <v>0</v>
      </c>
      <c r="FC29" s="289">
        <v>0</v>
      </c>
      <c r="FD29" s="289">
        <v>0</v>
      </c>
      <c r="FE29" s="289">
        <v>0</v>
      </c>
      <c r="FF29" s="289">
        <v>0</v>
      </c>
      <c r="FG29" s="289">
        <v>0</v>
      </c>
      <c r="FH29" s="289">
        <v>78660.39</v>
      </c>
      <c r="FI29" s="289">
        <v>70888.210000000006</v>
      </c>
      <c r="FJ29" s="289">
        <v>7772.18</v>
      </c>
      <c r="FK29" s="289">
        <v>0</v>
      </c>
    </row>
    <row r="30" spans="1:167" x14ac:dyDescent="0.15">
      <c r="A30" s="287">
        <v>350</v>
      </c>
      <c r="B30" s="287" t="s">
        <v>485</v>
      </c>
      <c r="C30" s="289">
        <v>44434.65</v>
      </c>
      <c r="D30" s="289">
        <v>4223408</v>
      </c>
      <c r="E30" s="289">
        <v>0</v>
      </c>
      <c r="F30" s="289">
        <v>0</v>
      </c>
      <c r="G30" s="289">
        <v>36420.85</v>
      </c>
      <c r="H30" s="289">
        <v>30194.260000000002</v>
      </c>
      <c r="I30" s="289">
        <v>91583.08</v>
      </c>
      <c r="J30" s="289">
        <v>7182.03</v>
      </c>
      <c r="K30" s="289">
        <v>233906.55000000002</v>
      </c>
      <c r="L30" s="289">
        <v>0</v>
      </c>
      <c r="M30" s="289">
        <v>0</v>
      </c>
      <c r="N30" s="289">
        <v>0</v>
      </c>
      <c r="O30" s="289">
        <v>0</v>
      </c>
      <c r="P30" s="289">
        <v>740.49</v>
      </c>
      <c r="Q30" s="289">
        <v>0</v>
      </c>
      <c r="R30" s="289">
        <v>0</v>
      </c>
      <c r="S30" s="289">
        <v>0</v>
      </c>
      <c r="T30" s="289">
        <v>0</v>
      </c>
      <c r="U30" s="289">
        <v>210028.69</v>
      </c>
      <c r="V30" s="289">
        <v>5912387</v>
      </c>
      <c r="W30" s="289">
        <v>11215.5</v>
      </c>
      <c r="X30" s="289">
        <v>0</v>
      </c>
      <c r="Y30" s="289">
        <v>0</v>
      </c>
      <c r="Z30" s="289">
        <v>31813.200000000001</v>
      </c>
      <c r="AA30" s="289">
        <v>20773</v>
      </c>
      <c r="AB30" s="289">
        <v>0</v>
      </c>
      <c r="AC30" s="289">
        <v>0</v>
      </c>
      <c r="AD30" s="289">
        <v>22292.53</v>
      </c>
      <c r="AE30" s="289">
        <v>95762</v>
      </c>
      <c r="AF30" s="289">
        <v>0</v>
      </c>
      <c r="AG30" s="289">
        <v>0</v>
      </c>
      <c r="AH30" s="289">
        <v>0</v>
      </c>
      <c r="AI30" s="289">
        <v>0</v>
      </c>
      <c r="AJ30" s="289">
        <v>0</v>
      </c>
      <c r="AK30" s="289">
        <v>2950</v>
      </c>
      <c r="AL30" s="289">
        <v>0</v>
      </c>
      <c r="AM30" s="289">
        <v>4680.8900000000003</v>
      </c>
      <c r="AN30" s="289">
        <v>4090</v>
      </c>
      <c r="AO30" s="289">
        <v>0</v>
      </c>
      <c r="AP30" s="289">
        <v>9022.58</v>
      </c>
      <c r="AQ30" s="289">
        <v>2288502.58</v>
      </c>
      <c r="AR30" s="289">
        <v>2242461.98</v>
      </c>
      <c r="AS30" s="289">
        <v>371689.10000000003</v>
      </c>
      <c r="AT30" s="289">
        <v>247087.23</v>
      </c>
      <c r="AU30" s="289">
        <v>243407.53</v>
      </c>
      <c r="AV30" s="289">
        <v>69844.88</v>
      </c>
      <c r="AW30" s="289">
        <v>190191.09</v>
      </c>
      <c r="AX30" s="289">
        <v>547895.07000000007</v>
      </c>
      <c r="AY30" s="289">
        <v>251511.69</v>
      </c>
      <c r="AZ30" s="289">
        <v>697753.75</v>
      </c>
      <c r="BA30" s="289">
        <v>1456461.78</v>
      </c>
      <c r="BB30" s="289">
        <v>346632.85000000003</v>
      </c>
      <c r="BC30" s="289">
        <v>103914.16</v>
      </c>
      <c r="BD30" s="289">
        <v>69708.639999999999</v>
      </c>
      <c r="BE30" s="289">
        <v>287653.77</v>
      </c>
      <c r="BF30" s="289">
        <v>953167.47</v>
      </c>
      <c r="BG30" s="289">
        <v>697770.07000000007</v>
      </c>
      <c r="BH30" s="289">
        <v>766.1</v>
      </c>
      <c r="BI30" s="289">
        <v>0</v>
      </c>
      <c r="BJ30" s="289">
        <v>0</v>
      </c>
      <c r="BK30" s="289">
        <v>0</v>
      </c>
      <c r="BL30" s="289">
        <v>0</v>
      </c>
      <c r="BM30" s="289">
        <v>0</v>
      </c>
      <c r="BN30" s="289">
        <v>0</v>
      </c>
      <c r="BO30" s="289">
        <v>0</v>
      </c>
      <c r="BP30" s="289">
        <v>0</v>
      </c>
      <c r="BQ30" s="289">
        <v>1863356.58</v>
      </c>
      <c r="BR30" s="289">
        <v>1789822.1400000001</v>
      </c>
      <c r="BS30" s="289">
        <v>1863356.58</v>
      </c>
      <c r="BT30" s="289">
        <v>1789822.1400000001</v>
      </c>
      <c r="BU30" s="289">
        <v>0</v>
      </c>
      <c r="BV30" s="289">
        <v>0</v>
      </c>
      <c r="BW30" s="289">
        <v>953167.47</v>
      </c>
      <c r="BX30" s="289">
        <v>0</v>
      </c>
      <c r="BY30" s="289">
        <v>0</v>
      </c>
      <c r="BZ30" s="289">
        <v>0</v>
      </c>
      <c r="CA30" s="289">
        <v>0</v>
      </c>
      <c r="CB30" s="289">
        <v>0</v>
      </c>
      <c r="CC30" s="289">
        <v>0</v>
      </c>
      <c r="CD30" s="289">
        <v>0</v>
      </c>
      <c r="CE30" s="289">
        <v>0</v>
      </c>
      <c r="CF30" s="289">
        <v>0</v>
      </c>
      <c r="CG30" s="289">
        <v>0</v>
      </c>
      <c r="CH30" s="289">
        <v>0</v>
      </c>
      <c r="CI30" s="289">
        <v>0</v>
      </c>
      <c r="CJ30" s="289">
        <v>0</v>
      </c>
      <c r="CK30" s="289">
        <v>0</v>
      </c>
      <c r="CL30" s="289">
        <v>0</v>
      </c>
      <c r="CM30" s="289">
        <v>268002</v>
      </c>
      <c r="CN30" s="289">
        <v>0</v>
      </c>
      <c r="CO30" s="289">
        <v>0</v>
      </c>
      <c r="CP30" s="289">
        <v>0</v>
      </c>
      <c r="CQ30" s="289">
        <v>0</v>
      </c>
      <c r="CR30" s="289">
        <v>0</v>
      </c>
      <c r="CS30" s="289">
        <v>0</v>
      </c>
      <c r="CT30" s="289">
        <v>140379.14000000001</v>
      </c>
      <c r="CU30" s="289">
        <v>0</v>
      </c>
      <c r="CV30" s="289">
        <v>0</v>
      </c>
      <c r="CW30" s="289">
        <v>0</v>
      </c>
      <c r="CX30" s="289">
        <v>0</v>
      </c>
      <c r="CY30" s="289">
        <v>0</v>
      </c>
      <c r="CZ30" s="289">
        <v>0</v>
      </c>
      <c r="DA30" s="289">
        <v>0</v>
      </c>
      <c r="DB30" s="289">
        <v>0</v>
      </c>
      <c r="DC30" s="289">
        <v>0</v>
      </c>
      <c r="DD30" s="289">
        <v>0</v>
      </c>
      <c r="DE30" s="289">
        <v>0</v>
      </c>
      <c r="DF30" s="289">
        <v>0</v>
      </c>
      <c r="DG30" s="289">
        <v>0</v>
      </c>
      <c r="DH30" s="289">
        <v>0</v>
      </c>
      <c r="DI30" s="289">
        <v>1049067.8</v>
      </c>
      <c r="DJ30" s="289">
        <v>0</v>
      </c>
      <c r="DK30" s="289">
        <v>0</v>
      </c>
      <c r="DL30" s="289">
        <v>131809.34</v>
      </c>
      <c r="DM30" s="289">
        <v>86445.24</v>
      </c>
      <c r="DN30" s="289">
        <v>0</v>
      </c>
      <c r="DO30" s="289">
        <v>0</v>
      </c>
      <c r="DP30" s="289">
        <v>37101.910000000003</v>
      </c>
      <c r="DQ30" s="289">
        <v>0</v>
      </c>
      <c r="DR30" s="289">
        <v>0</v>
      </c>
      <c r="DS30" s="289">
        <v>0</v>
      </c>
      <c r="DT30" s="289">
        <v>8127.08</v>
      </c>
      <c r="DU30" s="289">
        <v>0</v>
      </c>
      <c r="DV30" s="289">
        <v>48997.24</v>
      </c>
      <c r="DW30" s="289">
        <v>0</v>
      </c>
      <c r="DX30" s="289">
        <v>0</v>
      </c>
      <c r="DY30" s="289">
        <v>0</v>
      </c>
      <c r="DZ30" s="289">
        <v>0</v>
      </c>
      <c r="EA30" s="289">
        <v>0</v>
      </c>
      <c r="EB30" s="289">
        <v>0</v>
      </c>
      <c r="EC30" s="289">
        <v>0</v>
      </c>
      <c r="ED30" s="289">
        <v>263550.09000000003</v>
      </c>
      <c r="EE30" s="289">
        <v>47812.76</v>
      </c>
      <c r="EF30" s="289">
        <v>949072.91</v>
      </c>
      <c r="EG30" s="289">
        <v>1093667.77</v>
      </c>
      <c r="EH30" s="289">
        <v>0</v>
      </c>
      <c r="EI30" s="289">
        <v>0</v>
      </c>
      <c r="EJ30" s="289">
        <v>0</v>
      </c>
      <c r="EK30" s="289">
        <v>71142.47</v>
      </c>
      <c r="EL30" s="289">
        <v>0</v>
      </c>
      <c r="EM30" s="289">
        <v>2254898.17</v>
      </c>
      <c r="EN30" s="289">
        <v>44819.68</v>
      </c>
      <c r="EO30" s="289">
        <v>3066.94</v>
      </c>
      <c r="EP30" s="289">
        <v>0</v>
      </c>
      <c r="EQ30" s="289">
        <v>2349.0700000000002</v>
      </c>
      <c r="ER30" s="289">
        <v>39403.67</v>
      </c>
      <c r="ES30" s="289">
        <v>0</v>
      </c>
      <c r="ET30" s="289">
        <v>0</v>
      </c>
      <c r="EU30" s="289">
        <v>19257.25</v>
      </c>
      <c r="EV30" s="289">
        <v>22764.06</v>
      </c>
      <c r="EW30" s="289">
        <v>441695.17</v>
      </c>
      <c r="EX30" s="289">
        <v>438188.36</v>
      </c>
      <c r="EY30" s="289">
        <v>0</v>
      </c>
      <c r="EZ30" s="289">
        <v>24177.510000000002</v>
      </c>
      <c r="FA30" s="289">
        <v>20251.04</v>
      </c>
      <c r="FB30" s="289">
        <v>50831.450000000004</v>
      </c>
      <c r="FC30" s="289">
        <v>19345.79</v>
      </c>
      <c r="FD30" s="289">
        <v>35412.129999999997</v>
      </c>
      <c r="FE30" s="289">
        <v>0</v>
      </c>
      <c r="FF30" s="289">
        <v>0</v>
      </c>
      <c r="FG30" s="289">
        <v>0</v>
      </c>
      <c r="FH30" s="289">
        <v>251736.4</v>
      </c>
      <c r="FI30" s="289">
        <v>0</v>
      </c>
      <c r="FJ30" s="289">
        <v>207301.75</v>
      </c>
      <c r="FK30" s="289">
        <v>44434.65</v>
      </c>
    </row>
    <row r="31" spans="1:167" x14ac:dyDescent="0.15">
      <c r="A31" s="287">
        <v>364</v>
      </c>
      <c r="B31" s="287" t="s">
        <v>486</v>
      </c>
      <c r="C31" s="289">
        <v>0</v>
      </c>
      <c r="D31" s="289">
        <v>1105212</v>
      </c>
      <c r="E31" s="289">
        <v>0</v>
      </c>
      <c r="F31" s="289">
        <v>12006.380000000001</v>
      </c>
      <c r="G31" s="289">
        <v>19975.900000000001</v>
      </c>
      <c r="H31" s="289">
        <v>2133.37</v>
      </c>
      <c r="I31" s="289">
        <v>34152.26</v>
      </c>
      <c r="J31" s="289">
        <v>0</v>
      </c>
      <c r="K31" s="289">
        <v>301151.18</v>
      </c>
      <c r="L31" s="289">
        <v>0</v>
      </c>
      <c r="M31" s="289">
        <v>0</v>
      </c>
      <c r="N31" s="289">
        <v>0</v>
      </c>
      <c r="O31" s="289">
        <v>0</v>
      </c>
      <c r="P31" s="289">
        <v>3723.3</v>
      </c>
      <c r="Q31" s="289">
        <v>0</v>
      </c>
      <c r="R31" s="289">
        <v>0</v>
      </c>
      <c r="S31" s="289">
        <v>0</v>
      </c>
      <c r="T31" s="289">
        <v>0</v>
      </c>
      <c r="U31" s="289">
        <v>93947.17</v>
      </c>
      <c r="V31" s="289">
        <v>2161850</v>
      </c>
      <c r="W31" s="289">
        <v>6170.33</v>
      </c>
      <c r="X31" s="289">
        <v>0</v>
      </c>
      <c r="Y31" s="289">
        <v>82523.67</v>
      </c>
      <c r="Z31" s="289">
        <v>2591.21</v>
      </c>
      <c r="AA31" s="289">
        <v>107608</v>
      </c>
      <c r="AB31" s="289">
        <v>0</v>
      </c>
      <c r="AC31" s="289">
        <v>0</v>
      </c>
      <c r="AD31" s="289">
        <v>23231</v>
      </c>
      <c r="AE31" s="289">
        <v>104877.91</v>
      </c>
      <c r="AF31" s="289">
        <v>0</v>
      </c>
      <c r="AG31" s="289">
        <v>0</v>
      </c>
      <c r="AH31" s="289">
        <v>8191.7300000000005</v>
      </c>
      <c r="AI31" s="289">
        <v>22757</v>
      </c>
      <c r="AJ31" s="289">
        <v>0</v>
      </c>
      <c r="AK31" s="289">
        <v>2113</v>
      </c>
      <c r="AL31" s="289">
        <v>0</v>
      </c>
      <c r="AM31" s="289">
        <v>23407.360000000001</v>
      </c>
      <c r="AN31" s="289">
        <v>3278.56</v>
      </c>
      <c r="AO31" s="289">
        <v>0</v>
      </c>
      <c r="AP31" s="289">
        <v>6090.14</v>
      </c>
      <c r="AQ31" s="289">
        <v>920592.26</v>
      </c>
      <c r="AR31" s="289">
        <v>894599.82000000007</v>
      </c>
      <c r="AS31" s="289">
        <v>76130.28</v>
      </c>
      <c r="AT31" s="289">
        <v>136306.1</v>
      </c>
      <c r="AU31" s="289">
        <v>189934.53</v>
      </c>
      <c r="AV31" s="289">
        <v>6362.29</v>
      </c>
      <c r="AW31" s="289">
        <v>133102.9</v>
      </c>
      <c r="AX31" s="289">
        <v>82688.570000000007</v>
      </c>
      <c r="AY31" s="289">
        <v>158298.12</v>
      </c>
      <c r="AZ31" s="289">
        <v>95036.2</v>
      </c>
      <c r="BA31" s="289">
        <v>843535.75</v>
      </c>
      <c r="BB31" s="289">
        <v>128161.29000000001</v>
      </c>
      <c r="BC31" s="289">
        <v>47496.12</v>
      </c>
      <c r="BD31" s="289">
        <v>8895.06</v>
      </c>
      <c r="BE31" s="289">
        <v>60534.96</v>
      </c>
      <c r="BF31" s="289">
        <v>259178.44</v>
      </c>
      <c r="BG31" s="289">
        <v>220388.55000000002</v>
      </c>
      <c r="BH31" s="289">
        <v>0</v>
      </c>
      <c r="BI31" s="289">
        <v>0</v>
      </c>
      <c r="BJ31" s="289">
        <v>0</v>
      </c>
      <c r="BK31" s="289">
        <v>0</v>
      </c>
      <c r="BL31" s="289">
        <v>0</v>
      </c>
      <c r="BM31" s="289">
        <v>0</v>
      </c>
      <c r="BN31" s="289">
        <v>0</v>
      </c>
      <c r="BO31" s="289">
        <v>0</v>
      </c>
      <c r="BP31" s="289">
        <v>0</v>
      </c>
      <c r="BQ31" s="289">
        <v>1346346.76</v>
      </c>
      <c r="BR31" s="289">
        <v>1212096.99</v>
      </c>
      <c r="BS31" s="289">
        <v>1346346.76</v>
      </c>
      <c r="BT31" s="289">
        <v>1212096.99</v>
      </c>
      <c r="BU31" s="289">
        <v>0</v>
      </c>
      <c r="BV31" s="289">
        <v>0</v>
      </c>
      <c r="BW31" s="289">
        <v>224805.88</v>
      </c>
      <c r="BX31" s="289">
        <v>0</v>
      </c>
      <c r="BY31" s="289">
        <v>0</v>
      </c>
      <c r="BZ31" s="289">
        <v>0</v>
      </c>
      <c r="CA31" s="289">
        <v>0</v>
      </c>
      <c r="CB31" s="289">
        <v>0</v>
      </c>
      <c r="CC31" s="289">
        <v>0</v>
      </c>
      <c r="CD31" s="289">
        <v>0</v>
      </c>
      <c r="CE31" s="289">
        <v>0</v>
      </c>
      <c r="CF31" s="289">
        <v>0</v>
      </c>
      <c r="CG31" s="289">
        <v>0</v>
      </c>
      <c r="CH31" s="289">
        <v>0</v>
      </c>
      <c r="CI31" s="289">
        <v>0</v>
      </c>
      <c r="CJ31" s="289">
        <v>0</v>
      </c>
      <c r="CK31" s="289">
        <v>0</v>
      </c>
      <c r="CL31" s="289">
        <v>0</v>
      </c>
      <c r="CM31" s="289">
        <v>82306</v>
      </c>
      <c r="CN31" s="289">
        <v>0</v>
      </c>
      <c r="CO31" s="289">
        <v>0</v>
      </c>
      <c r="CP31" s="289">
        <v>0</v>
      </c>
      <c r="CQ31" s="289">
        <v>0</v>
      </c>
      <c r="CR31" s="289">
        <v>0</v>
      </c>
      <c r="CS31" s="289">
        <v>0</v>
      </c>
      <c r="CT31" s="289">
        <v>76951.290000000008</v>
      </c>
      <c r="CU31" s="289">
        <v>0</v>
      </c>
      <c r="CV31" s="289">
        <v>0</v>
      </c>
      <c r="CW31" s="289">
        <v>0</v>
      </c>
      <c r="CX31" s="289">
        <v>2546.0100000000002</v>
      </c>
      <c r="CY31" s="289">
        <v>0</v>
      </c>
      <c r="CZ31" s="289">
        <v>0</v>
      </c>
      <c r="DA31" s="289">
        <v>0</v>
      </c>
      <c r="DB31" s="289">
        <v>0</v>
      </c>
      <c r="DC31" s="289">
        <v>0</v>
      </c>
      <c r="DD31" s="289">
        <v>1178.69</v>
      </c>
      <c r="DE31" s="289">
        <v>0</v>
      </c>
      <c r="DF31" s="289">
        <v>0</v>
      </c>
      <c r="DG31" s="289">
        <v>0</v>
      </c>
      <c r="DH31" s="289">
        <v>0</v>
      </c>
      <c r="DI31" s="289">
        <v>317687.38</v>
      </c>
      <c r="DJ31" s="289">
        <v>0</v>
      </c>
      <c r="DK31" s="289">
        <v>0</v>
      </c>
      <c r="DL31" s="289">
        <v>44609.39</v>
      </c>
      <c r="DM31" s="289">
        <v>595</v>
      </c>
      <c r="DN31" s="289">
        <v>0</v>
      </c>
      <c r="DO31" s="289">
        <v>0</v>
      </c>
      <c r="DP31" s="289">
        <v>7598.59</v>
      </c>
      <c r="DQ31" s="289">
        <v>0</v>
      </c>
      <c r="DR31" s="289">
        <v>0</v>
      </c>
      <c r="DS31" s="289">
        <v>0</v>
      </c>
      <c r="DT31" s="289">
        <v>0</v>
      </c>
      <c r="DU31" s="289">
        <v>0</v>
      </c>
      <c r="DV31" s="289">
        <v>17297.510000000002</v>
      </c>
      <c r="DW31" s="289">
        <v>0</v>
      </c>
      <c r="DX31" s="289">
        <v>43426.340000000004</v>
      </c>
      <c r="DY31" s="289">
        <v>47557.67</v>
      </c>
      <c r="DZ31" s="289">
        <v>106725.5</v>
      </c>
      <c r="EA31" s="289">
        <v>102516.37</v>
      </c>
      <c r="EB31" s="289">
        <v>77.8</v>
      </c>
      <c r="EC31" s="289">
        <v>0</v>
      </c>
      <c r="ED31" s="289">
        <v>504939.10000000003</v>
      </c>
      <c r="EE31" s="289">
        <v>511365.9</v>
      </c>
      <c r="EF31" s="289">
        <v>377914.36</v>
      </c>
      <c r="EG31" s="289">
        <v>337115</v>
      </c>
      <c r="EH31" s="289">
        <v>0</v>
      </c>
      <c r="EI31" s="289">
        <v>0</v>
      </c>
      <c r="EJ31" s="289">
        <v>0</v>
      </c>
      <c r="EK31" s="289">
        <v>34372.559999999998</v>
      </c>
      <c r="EL31" s="289">
        <v>0</v>
      </c>
      <c r="EM31" s="289">
        <v>1273838.6300000001</v>
      </c>
      <c r="EN31" s="289">
        <v>0</v>
      </c>
      <c r="EO31" s="289">
        <v>0</v>
      </c>
      <c r="EP31" s="289">
        <v>89960.5</v>
      </c>
      <c r="EQ31" s="289">
        <v>0</v>
      </c>
      <c r="ER31" s="289">
        <v>89960.5</v>
      </c>
      <c r="ES31" s="289">
        <v>0</v>
      </c>
      <c r="ET31" s="289">
        <v>0</v>
      </c>
      <c r="EU31" s="289">
        <v>47076.36</v>
      </c>
      <c r="EV31" s="289">
        <v>65049.83</v>
      </c>
      <c r="EW31" s="289">
        <v>184284.46</v>
      </c>
      <c r="EX31" s="289">
        <v>166310.99</v>
      </c>
      <c r="EY31" s="289">
        <v>0</v>
      </c>
      <c r="EZ31" s="289">
        <v>-951.69</v>
      </c>
      <c r="FA31" s="289">
        <v>-1650.68</v>
      </c>
      <c r="FB31" s="289">
        <v>5929.5</v>
      </c>
      <c r="FC31" s="289">
        <v>6628.49</v>
      </c>
      <c r="FD31" s="289">
        <v>0</v>
      </c>
      <c r="FE31" s="289">
        <v>0</v>
      </c>
      <c r="FF31" s="289">
        <v>0</v>
      </c>
      <c r="FG31" s="289">
        <v>0</v>
      </c>
      <c r="FH31" s="289">
        <v>0</v>
      </c>
      <c r="FI31" s="289">
        <v>0</v>
      </c>
      <c r="FJ31" s="289">
        <v>0</v>
      </c>
      <c r="FK31" s="289">
        <v>0</v>
      </c>
    </row>
    <row r="32" spans="1:167" x14ac:dyDescent="0.15">
      <c r="A32" s="287">
        <v>413</v>
      </c>
      <c r="B32" s="287" t="s">
        <v>487</v>
      </c>
      <c r="C32" s="289">
        <v>0</v>
      </c>
      <c r="D32" s="289">
        <v>10132284.609999999</v>
      </c>
      <c r="E32" s="289">
        <v>35173.879999999997</v>
      </c>
      <c r="F32" s="289">
        <v>128348.47</v>
      </c>
      <c r="G32" s="289">
        <v>54925.86</v>
      </c>
      <c r="H32" s="289">
        <v>23760.31</v>
      </c>
      <c r="I32" s="289">
        <v>450779.34</v>
      </c>
      <c r="J32" s="289">
        <v>0</v>
      </c>
      <c r="K32" s="289">
        <v>1130406.1100000001</v>
      </c>
      <c r="L32" s="289">
        <v>0</v>
      </c>
      <c r="M32" s="289">
        <v>0</v>
      </c>
      <c r="N32" s="289">
        <v>0</v>
      </c>
      <c r="O32" s="289">
        <v>0</v>
      </c>
      <c r="P32" s="289">
        <v>0</v>
      </c>
      <c r="Q32" s="289">
        <v>0</v>
      </c>
      <c r="R32" s="289">
        <v>0</v>
      </c>
      <c r="S32" s="289">
        <v>0</v>
      </c>
      <c r="T32" s="289">
        <v>0</v>
      </c>
      <c r="U32" s="289">
        <v>1551893.85</v>
      </c>
      <c r="V32" s="289">
        <v>64952133</v>
      </c>
      <c r="W32" s="289">
        <v>80195.22</v>
      </c>
      <c r="X32" s="289">
        <v>0</v>
      </c>
      <c r="Y32" s="289">
        <v>3511599.2600000002</v>
      </c>
      <c r="Z32" s="289">
        <v>0</v>
      </c>
      <c r="AA32" s="289">
        <v>67652.290000000008</v>
      </c>
      <c r="AB32" s="289">
        <v>916550.76</v>
      </c>
      <c r="AC32" s="289">
        <v>0</v>
      </c>
      <c r="AD32" s="289">
        <v>1252779</v>
      </c>
      <c r="AE32" s="289">
        <v>2712986.32</v>
      </c>
      <c r="AF32" s="289">
        <v>0</v>
      </c>
      <c r="AG32" s="289">
        <v>0</v>
      </c>
      <c r="AH32" s="289">
        <v>468927.83</v>
      </c>
      <c r="AI32" s="289">
        <v>87722.27</v>
      </c>
      <c r="AJ32" s="289">
        <v>0</v>
      </c>
      <c r="AK32" s="289">
        <v>1765991.4</v>
      </c>
      <c r="AL32" s="289">
        <v>695402.39</v>
      </c>
      <c r="AM32" s="289">
        <v>37496.58</v>
      </c>
      <c r="AN32" s="289">
        <v>183799.12</v>
      </c>
      <c r="AO32" s="289">
        <v>0</v>
      </c>
      <c r="AP32" s="289">
        <v>107114.66</v>
      </c>
      <c r="AQ32" s="289">
        <v>18987407.530000001</v>
      </c>
      <c r="AR32" s="289">
        <v>13079251.16</v>
      </c>
      <c r="AS32" s="289">
        <v>1679224.58</v>
      </c>
      <c r="AT32" s="289">
        <v>1878813.4</v>
      </c>
      <c r="AU32" s="289">
        <v>851356.75</v>
      </c>
      <c r="AV32" s="289">
        <v>2745175.32</v>
      </c>
      <c r="AW32" s="289">
        <v>3628980.21</v>
      </c>
      <c r="AX32" s="289">
        <v>3819573.96</v>
      </c>
      <c r="AY32" s="289">
        <v>1458872.87</v>
      </c>
      <c r="AZ32" s="289">
        <v>4159358.24</v>
      </c>
      <c r="BA32" s="289">
        <v>16709919.09</v>
      </c>
      <c r="BB32" s="289">
        <v>2487851.87</v>
      </c>
      <c r="BC32" s="289">
        <v>871441.42</v>
      </c>
      <c r="BD32" s="289">
        <v>1934354.16</v>
      </c>
      <c r="BE32" s="289">
        <v>141615.5</v>
      </c>
      <c r="BF32" s="289">
        <v>7885749.1699999999</v>
      </c>
      <c r="BG32" s="289">
        <v>4255523.1100000003</v>
      </c>
      <c r="BH32" s="289">
        <v>742634.91</v>
      </c>
      <c r="BI32" s="289">
        <v>0</v>
      </c>
      <c r="BJ32" s="289">
        <v>0</v>
      </c>
      <c r="BK32" s="289">
        <v>0</v>
      </c>
      <c r="BL32" s="289">
        <v>0</v>
      </c>
      <c r="BM32" s="289">
        <v>0</v>
      </c>
      <c r="BN32" s="289">
        <v>0</v>
      </c>
      <c r="BO32" s="289">
        <v>0</v>
      </c>
      <c r="BP32" s="289">
        <v>0</v>
      </c>
      <c r="BQ32" s="289">
        <v>10537452.550000001</v>
      </c>
      <c r="BR32" s="289">
        <v>13568271.83</v>
      </c>
      <c r="BS32" s="289">
        <v>10537452.550000001</v>
      </c>
      <c r="BT32" s="289">
        <v>13568271.83</v>
      </c>
      <c r="BU32" s="289">
        <v>0</v>
      </c>
      <c r="BV32" s="289">
        <v>0</v>
      </c>
      <c r="BW32" s="289">
        <v>7879756.9400000004</v>
      </c>
      <c r="BX32" s="289">
        <v>0</v>
      </c>
      <c r="BY32" s="289">
        <v>0</v>
      </c>
      <c r="BZ32" s="289">
        <v>0</v>
      </c>
      <c r="CA32" s="289">
        <v>0</v>
      </c>
      <c r="CB32" s="289">
        <v>0</v>
      </c>
      <c r="CC32" s="289">
        <v>0</v>
      </c>
      <c r="CD32" s="289">
        <v>0</v>
      </c>
      <c r="CE32" s="289">
        <v>0</v>
      </c>
      <c r="CF32" s="289">
        <v>0</v>
      </c>
      <c r="CG32" s="289">
        <v>0</v>
      </c>
      <c r="CH32" s="289">
        <v>17816.400000000001</v>
      </c>
      <c r="CI32" s="289">
        <v>0</v>
      </c>
      <c r="CJ32" s="289">
        <v>0</v>
      </c>
      <c r="CK32" s="289">
        <v>0</v>
      </c>
      <c r="CL32" s="289">
        <v>0</v>
      </c>
      <c r="CM32" s="289">
        <v>2728746</v>
      </c>
      <c r="CN32" s="289">
        <v>155510</v>
      </c>
      <c r="CO32" s="289">
        <v>0</v>
      </c>
      <c r="CP32" s="289">
        <v>0</v>
      </c>
      <c r="CQ32" s="289">
        <v>0</v>
      </c>
      <c r="CR32" s="289">
        <v>0</v>
      </c>
      <c r="CS32" s="289">
        <v>105765</v>
      </c>
      <c r="CT32" s="289">
        <v>1593219.03</v>
      </c>
      <c r="CU32" s="289">
        <v>0</v>
      </c>
      <c r="CV32" s="289">
        <v>0</v>
      </c>
      <c r="CW32" s="289">
        <v>0</v>
      </c>
      <c r="CX32" s="289">
        <v>362114.44</v>
      </c>
      <c r="CY32" s="289">
        <v>0</v>
      </c>
      <c r="CZ32" s="289">
        <v>0</v>
      </c>
      <c r="DA32" s="289">
        <v>0</v>
      </c>
      <c r="DB32" s="289">
        <v>0</v>
      </c>
      <c r="DC32" s="289">
        <v>0</v>
      </c>
      <c r="DD32" s="289">
        <v>0</v>
      </c>
      <c r="DE32" s="289">
        <v>0</v>
      </c>
      <c r="DF32" s="289">
        <v>904.32</v>
      </c>
      <c r="DG32" s="289">
        <v>0</v>
      </c>
      <c r="DH32" s="289">
        <v>0</v>
      </c>
      <c r="DI32" s="289">
        <v>8614081.3900000006</v>
      </c>
      <c r="DJ32" s="289">
        <v>0</v>
      </c>
      <c r="DK32" s="289">
        <v>40069.31</v>
      </c>
      <c r="DL32" s="289">
        <v>2231908.62</v>
      </c>
      <c r="DM32" s="289">
        <v>621382.47</v>
      </c>
      <c r="DN32" s="289">
        <v>0</v>
      </c>
      <c r="DO32" s="289">
        <v>0</v>
      </c>
      <c r="DP32" s="289">
        <v>767235.70000000007</v>
      </c>
      <c r="DQ32" s="289">
        <v>0</v>
      </c>
      <c r="DR32" s="289">
        <v>0</v>
      </c>
      <c r="DS32" s="289">
        <v>0</v>
      </c>
      <c r="DT32" s="289">
        <v>0</v>
      </c>
      <c r="DU32" s="289">
        <v>0</v>
      </c>
      <c r="DV32" s="289">
        <v>567346</v>
      </c>
      <c r="DW32" s="289">
        <v>0</v>
      </c>
      <c r="DX32" s="289">
        <v>235950.19</v>
      </c>
      <c r="DY32" s="289">
        <v>212116.53</v>
      </c>
      <c r="DZ32" s="289">
        <v>218873.99</v>
      </c>
      <c r="EA32" s="289">
        <v>225350.89</v>
      </c>
      <c r="EB32" s="289">
        <v>17356.760000000002</v>
      </c>
      <c r="EC32" s="289">
        <v>0</v>
      </c>
      <c r="ED32" s="289">
        <v>1648492.1600000001</v>
      </c>
      <c r="EE32" s="289">
        <v>1710916.8399999999</v>
      </c>
      <c r="EF32" s="289">
        <v>5588542.04</v>
      </c>
      <c r="EG32" s="289">
        <v>4947103.6100000003</v>
      </c>
      <c r="EH32" s="289">
        <v>0</v>
      </c>
      <c r="EI32" s="289">
        <v>0</v>
      </c>
      <c r="EJ32" s="289">
        <v>0</v>
      </c>
      <c r="EK32" s="289">
        <v>579013.75</v>
      </c>
      <c r="EL32" s="289">
        <v>0</v>
      </c>
      <c r="EM32" s="289">
        <v>66844613</v>
      </c>
      <c r="EN32" s="289">
        <v>0</v>
      </c>
      <c r="EO32" s="289">
        <v>0</v>
      </c>
      <c r="EP32" s="289">
        <v>0</v>
      </c>
      <c r="EQ32" s="289">
        <v>0</v>
      </c>
      <c r="ER32" s="289">
        <v>0</v>
      </c>
      <c r="ES32" s="289">
        <v>0</v>
      </c>
      <c r="ET32" s="289">
        <v>0</v>
      </c>
      <c r="EU32" s="289">
        <v>1807883.55</v>
      </c>
      <c r="EV32" s="289">
        <v>1977194.16</v>
      </c>
      <c r="EW32" s="289">
        <v>4727273.03</v>
      </c>
      <c r="EX32" s="289">
        <v>4510534.96</v>
      </c>
      <c r="EY32" s="289">
        <v>47427.46</v>
      </c>
      <c r="EZ32" s="289">
        <v>0</v>
      </c>
      <c r="FA32" s="289">
        <v>0</v>
      </c>
      <c r="FB32" s="289">
        <v>0</v>
      </c>
      <c r="FC32" s="289">
        <v>0</v>
      </c>
      <c r="FD32" s="289">
        <v>0</v>
      </c>
      <c r="FE32" s="289">
        <v>0</v>
      </c>
      <c r="FF32" s="289">
        <v>0</v>
      </c>
      <c r="FG32" s="289">
        <v>0</v>
      </c>
      <c r="FH32" s="289">
        <v>54619.01</v>
      </c>
      <c r="FI32" s="289">
        <v>45068.090000000004</v>
      </c>
      <c r="FJ32" s="289">
        <v>9550.92</v>
      </c>
      <c r="FK32" s="289">
        <v>0</v>
      </c>
    </row>
    <row r="33" spans="1:167" x14ac:dyDescent="0.15">
      <c r="A33" s="287">
        <v>422</v>
      </c>
      <c r="B33" s="287" t="s">
        <v>488</v>
      </c>
      <c r="C33" s="289">
        <v>0</v>
      </c>
      <c r="D33" s="289">
        <v>3073858.38</v>
      </c>
      <c r="E33" s="289">
        <v>0</v>
      </c>
      <c r="F33" s="289">
        <v>24240.71</v>
      </c>
      <c r="G33" s="289">
        <v>31272.65</v>
      </c>
      <c r="H33" s="289">
        <v>9328.7100000000009</v>
      </c>
      <c r="I33" s="289">
        <v>200218.12</v>
      </c>
      <c r="J33" s="289">
        <v>17552.88</v>
      </c>
      <c r="K33" s="289">
        <v>2573793.2000000002</v>
      </c>
      <c r="L33" s="289">
        <v>0</v>
      </c>
      <c r="M33" s="289">
        <v>0</v>
      </c>
      <c r="N33" s="289">
        <v>0</v>
      </c>
      <c r="O33" s="289">
        <v>0</v>
      </c>
      <c r="P33" s="289">
        <v>0</v>
      </c>
      <c r="Q33" s="289">
        <v>0</v>
      </c>
      <c r="R33" s="289">
        <v>0</v>
      </c>
      <c r="S33" s="289">
        <v>0</v>
      </c>
      <c r="T33" s="289">
        <v>0</v>
      </c>
      <c r="U33" s="289">
        <v>272557.15000000002</v>
      </c>
      <c r="V33" s="289">
        <v>9433304</v>
      </c>
      <c r="W33" s="289">
        <v>8800</v>
      </c>
      <c r="X33" s="289">
        <v>0</v>
      </c>
      <c r="Y33" s="289">
        <v>0</v>
      </c>
      <c r="Z33" s="289">
        <v>3461.32</v>
      </c>
      <c r="AA33" s="289">
        <v>8227</v>
      </c>
      <c r="AB33" s="289">
        <v>0</v>
      </c>
      <c r="AC33" s="289">
        <v>0</v>
      </c>
      <c r="AD33" s="289">
        <v>25250.87</v>
      </c>
      <c r="AE33" s="289">
        <v>196578.12</v>
      </c>
      <c r="AF33" s="289">
        <v>0</v>
      </c>
      <c r="AG33" s="289">
        <v>0</v>
      </c>
      <c r="AH33" s="289">
        <v>0</v>
      </c>
      <c r="AI33" s="289">
        <v>0</v>
      </c>
      <c r="AJ33" s="289">
        <v>0</v>
      </c>
      <c r="AK33" s="289">
        <v>2000</v>
      </c>
      <c r="AL33" s="289">
        <v>0</v>
      </c>
      <c r="AM33" s="289">
        <v>0</v>
      </c>
      <c r="AN33" s="289">
        <v>11889.42</v>
      </c>
      <c r="AO33" s="289">
        <v>0</v>
      </c>
      <c r="AP33" s="289">
        <v>56.300000000000004</v>
      </c>
      <c r="AQ33" s="289">
        <v>3327573</v>
      </c>
      <c r="AR33" s="289">
        <v>2568315.17</v>
      </c>
      <c r="AS33" s="289">
        <v>434126.19</v>
      </c>
      <c r="AT33" s="289">
        <v>421797.03</v>
      </c>
      <c r="AU33" s="289">
        <v>347655.52</v>
      </c>
      <c r="AV33" s="289">
        <v>29181.33</v>
      </c>
      <c r="AW33" s="289">
        <v>589217.89</v>
      </c>
      <c r="AX33" s="289">
        <v>739904.34</v>
      </c>
      <c r="AY33" s="289">
        <v>283067.63</v>
      </c>
      <c r="AZ33" s="289">
        <v>663102.29</v>
      </c>
      <c r="BA33" s="289">
        <v>3399302.46</v>
      </c>
      <c r="BB33" s="289">
        <v>316138.71000000002</v>
      </c>
      <c r="BC33" s="289">
        <v>211205.26</v>
      </c>
      <c r="BD33" s="289">
        <v>0</v>
      </c>
      <c r="BE33" s="289">
        <v>0</v>
      </c>
      <c r="BF33" s="289">
        <v>1823636.65</v>
      </c>
      <c r="BG33" s="289">
        <v>1000532.71</v>
      </c>
      <c r="BH33" s="289">
        <v>0</v>
      </c>
      <c r="BI33" s="289">
        <v>0</v>
      </c>
      <c r="BJ33" s="289">
        <v>0</v>
      </c>
      <c r="BK33" s="289">
        <v>0</v>
      </c>
      <c r="BL33" s="289">
        <v>0</v>
      </c>
      <c r="BM33" s="289">
        <v>0</v>
      </c>
      <c r="BN33" s="289">
        <v>0</v>
      </c>
      <c r="BO33" s="289">
        <v>0</v>
      </c>
      <c r="BP33" s="289">
        <v>0</v>
      </c>
      <c r="BQ33" s="289">
        <v>4025392.54</v>
      </c>
      <c r="BR33" s="289">
        <v>3763025.19</v>
      </c>
      <c r="BS33" s="289">
        <v>4025392.54</v>
      </c>
      <c r="BT33" s="289">
        <v>3763025.19</v>
      </c>
      <c r="BU33" s="289">
        <v>0</v>
      </c>
      <c r="BV33" s="289">
        <v>0</v>
      </c>
      <c r="BW33" s="289">
        <v>1823636.65</v>
      </c>
      <c r="BX33" s="289">
        <v>0</v>
      </c>
      <c r="BY33" s="289">
        <v>370</v>
      </c>
      <c r="BZ33" s="289">
        <v>0</v>
      </c>
      <c r="CA33" s="289">
        <v>0</v>
      </c>
      <c r="CB33" s="289">
        <v>0</v>
      </c>
      <c r="CC33" s="289">
        <v>56000</v>
      </c>
      <c r="CD33" s="289">
        <v>0</v>
      </c>
      <c r="CE33" s="289">
        <v>0</v>
      </c>
      <c r="CF33" s="289">
        <v>0</v>
      </c>
      <c r="CG33" s="289">
        <v>0</v>
      </c>
      <c r="CH33" s="289">
        <v>0</v>
      </c>
      <c r="CI33" s="289">
        <v>0</v>
      </c>
      <c r="CJ33" s="289">
        <v>0</v>
      </c>
      <c r="CK33" s="289">
        <v>0</v>
      </c>
      <c r="CL33" s="289">
        <v>0</v>
      </c>
      <c r="CM33" s="289">
        <v>518215</v>
      </c>
      <c r="CN33" s="289">
        <v>10322</v>
      </c>
      <c r="CO33" s="289">
        <v>0</v>
      </c>
      <c r="CP33" s="289">
        <v>0</v>
      </c>
      <c r="CQ33" s="289">
        <v>0</v>
      </c>
      <c r="CR33" s="289">
        <v>0</v>
      </c>
      <c r="CS33" s="289">
        <v>7020</v>
      </c>
      <c r="CT33" s="289">
        <v>79552.17</v>
      </c>
      <c r="CU33" s="289">
        <v>0</v>
      </c>
      <c r="CV33" s="289">
        <v>0</v>
      </c>
      <c r="CW33" s="289">
        <v>0</v>
      </c>
      <c r="CX33" s="289">
        <v>65646.850000000006</v>
      </c>
      <c r="CY33" s="289">
        <v>0</v>
      </c>
      <c r="CZ33" s="289">
        <v>0</v>
      </c>
      <c r="DA33" s="289">
        <v>0</v>
      </c>
      <c r="DB33" s="289">
        <v>1505.55</v>
      </c>
      <c r="DC33" s="289">
        <v>0</v>
      </c>
      <c r="DD33" s="289">
        <v>0</v>
      </c>
      <c r="DE33" s="289">
        <v>0</v>
      </c>
      <c r="DF33" s="289">
        <v>0</v>
      </c>
      <c r="DG33" s="289">
        <v>0</v>
      </c>
      <c r="DH33" s="289">
        <v>0</v>
      </c>
      <c r="DI33" s="289">
        <v>1646819.85</v>
      </c>
      <c r="DJ33" s="289">
        <v>0</v>
      </c>
      <c r="DK33" s="289">
        <v>0</v>
      </c>
      <c r="DL33" s="289">
        <v>407581.73</v>
      </c>
      <c r="DM33" s="289">
        <v>184249.11000000002</v>
      </c>
      <c r="DN33" s="289">
        <v>0</v>
      </c>
      <c r="DO33" s="289">
        <v>0</v>
      </c>
      <c r="DP33" s="289">
        <v>66330.63</v>
      </c>
      <c r="DQ33" s="289">
        <v>0</v>
      </c>
      <c r="DR33" s="289">
        <v>0</v>
      </c>
      <c r="DS33" s="289">
        <v>0</v>
      </c>
      <c r="DT33" s="289">
        <v>0</v>
      </c>
      <c r="DU33" s="289">
        <v>0</v>
      </c>
      <c r="DV33" s="289">
        <v>257286.9</v>
      </c>
      <c r="DW33" s="289">
        <v>0</v>
      </c>
      <c r="DX33" s="289">
        <v>73646.350000000006</v>
      </c>
      <c r="DY33" s="289">
        <v>60321.450000000004</v>
      </c>
      <c r="DZ33" s="289">
        <v>161734.46</v>
      </c>
      <c r="EA33" s="289">
        <v>168446.36000000002</v>
      </c>
      <c r="EB33" s="289">
        <v>6613</v>
      </c>
      <c r="EC33" s="289">
        <v>0</v>
      </c>
      <c r="ED33" s="289">
        <v>1015828.31</v>
      </c>
      <c r="EE33" s="289">
        <v>1874251.7000000002</v>
      </c>
      <c r="EF33" s="289">
        <v>2020548.3900000001</v>
      </c>
      <c r="EG33" s="289">
        <v>1048894.3700000001</v>
      </c>
      <c r="EH33" s="289">
        <v>2680.63</v>
      </c>
      <c r="EI33" s="289">
        <v>0</v>
      </c>
      <c r="EJ33" s="289">
        <v>0</v>
      </c>
      <c r="EK33" s="289">
        <v>110550</v>
      </c>
      <c r="EL33" s="289">
        <v>0</v>
      </c>
      <c r="EM33" s="289">
        <v>5755000</v>
      </c>
      <c r="EN33" s="289">
        <v>257161.33000000002</v>
      </c>
      <c r="EO33" s="289">
        <v>0</v>
      </c>
      <c r="EP33" s="289">
        <v>0</v>
      </c>
      <c r="EQ33" s="289">
        <v>0</v>
      </c>
      <c r="ER33" s="289">
        <v>0</v>
      </c>
      <c r="ES33" s="289">
        <v>0</v>
      </c>
      <c r="ET33" s="289">
        <v>257161.33000000002</v>
      </c>
      <c r="EU33" s="289">
        <v>95417.77</v>
      </c>
      <c r="EV33" s="289">
        <v>95744.78</v>
      </c>
      <c r="EW33" s="289">
        <v>647241.20000000007</v>
      </c>
      <c r="EX33" s="289">
        <v>646914.19000000006</v>
      </c>
      <c r="EY33" s="289">
        <v>0</v>
      </c>
      <c r="EZ33" s="289">
        <v>0</v>
      </c>
      <c r="FA33" s="289">
        <v>0</v>
      </c>
      <c r="FB33" s="289">
        <v>0</v>
      </c>
      <c r="FC33" s="289">
        <v>0</v>
      </c>
      <c r="FD33" s="289">
        <v>0</v>
      </c>
      <c r="FE33" s="289">
        <v>0</v>
      </c>
      <c r="FF33" s="289">
        <v>0</v>
      </c>
      <c r="FG33" s="289">
        <v>0</v>
      </c>
      <c r="FH33" s="289">
        <v>0</v>
      </c>
      <c r="FI33" s="289">
        <v>0</v>
      </c>
      <c r="FJ33" s="289">
        <v>0</v>
      </c>
      <c r="FK33" s="289">
        <v>0</v>
      </c>
    </row>
    <row r="34" spans="1:167" x14ac:dyDescent="0.15">
      <c r="A34" s="287">
        <v>427</v>
      </c>
      <c r="B34" s="287" t="s">
        <v>489</v>
      </c>
      <c r="C34" s="289">
        <v>0</v>
      </c>
      <c r="D34" s="289">
        <v>688193</v>
      </c>
      <c r="E34" s="289">
        <v>0</v>
      </c>
      <c r="F34" s="289">
        <v>114.5</v>
      </c>
      <c r="G34" s="289">
        <v>23970.720000000001</v>
      </c>
      <c r="H34" s="289">
        <v>1577.29</v>
      </c>
      <c r="I34" s="289">
        <v>40076.58</v>
      </c>
      <c r="J34" s="289">
        <v>10000</v>
      </c>
      <c r="K34" s="289">
        <v>169817</v>
      </c>
      <c r="L34" s="289">
        <v>0</v>
      </c>
      <c r="M34" s="289">
        <v>0</v>
      </c>
      <c r="N34" s="289">
        <v>0</v>
      </c>
      <c r="O34" s="289">
        <v>0</v>
      </c>
      <c r="P34" s="289">
        <v>9290.68</v>
      </c>
      <c r="Q34" s="289">
        <v>0</v>
      </c>
      <c r="R34" s="289">
        <v>0</v>
      </c>
      <c r="S34" s="289">
        <v>0</v>
      </c>
      <c r="T34" s="289">
        <v>0</v>
      </c>
      <c r="U34" s="289">
        <v>50855.23</v>
      </c>
      <c r="V34" s="289">
        <v>2002151</v>
      </c>
      <c r="W34" s="289">
        <v>3605.16</v>
      </c>
      <c r="X34" s="289">
        <v>0</v>
      </c>
      <c r="Y34" s="289">
        <v>61987.87</v>
      </c>
      <c r="Z34" s="289">
        <v>966.46</v>
      </c>
      <c r="AA34" s="289">
        <v>73590</v>
      </c>
      <c r="AB34" s="289">
        <v>0</v>
      </c>
      <c r="AC34" s="289">
        <v>0</v>
      </c>
      <c r="AD34" s="289">
        <v>9659</v>
      </c>
      <c r="AE34" s="289">
        <v>104865.43000000001</v>
      </c>
      <c r="AF34" s="289">
        <v>0</v>
      </c>
      <c r="AG34" s="289">
        <v>0</v>
      </c>
      <c r="AH34" s="289">
        <v>3515.6</v>
      </c>
      <c r="AI34" s="289">
        <v>20375</v>
      </c>
      <c r="AJ34" s="289">
        <v>0</v>
      </c>
      <c r="AK34" s="289">
        <v>148.80000000000001</v>
      </c>
      <c r="AL34" s="289">
        <v>0</v>
      </c>
      <c r="AM34" s="289">
        <v>0</v>
      </c>
      <c r="AN34" s="289">
        <v>0</v>
      </c>
      <c r="AO34" s="289">
        <v>0</v>
      </c>
      <c r="AP34" s="289">
        <v>928.62</v>
      </c>
      <c r="AQ34" s="289">
        <v>691131.19000000006</v>
      </c>
      <c r="AR34" s="289">
        <v>465108.69</v>
      </c>
      <c r="AS34" s="289">
        <v>61095.590000000004</v>
      </c>
      <c r="AT34" s="289">
        <v>120706.54000000001</v>
      </c>
      <c r="AU34" s="289">
        <v>101980.63</v>
      </c>
      <c r="AV34" s="289">
        <v>0</v>
      </c>
      <c r="AW34" s="289">
        <v>76858.570000000007</v>
      </c>
      <c r="AX34" s="289">
        <v>92703.430000000008</v>
      </c>
      <c r="AY34" s="289">
        <v>379246.36</v>
      </c>
      <c r="AZ34" s="289">
        <v>53739.41</v>
      </c>
      <c r="BA34" s="289">
        <v>574521.52</v>
      </c>
      <c r="BB34" s="289">
        <v>135861.95000000001</v>
      </c>
      <c r="BC34" s="289">
        <v>33093.75</v>
      </c>
      <c r="BD34" s="289">
        <v>0</v>
      </c>
      <c r="BE34" s="289">
        <v>12028.32</v>
      </c>
      <c r="BF34" s="289">
        <v>195957.74</v>
      </c>
      <c r="BG34" s="289">
        <v>274165.03999999998</v>
      </c>
      <c r="BH34" s="289">
        <v>0</v>
      </c>
      <c r="BI34" s="289">
        <v>0</v>
      </c>
      <c r="BJ34" s="289">
        <v>0</v>
      </c>
      <c r="BK34" s="289">
        <v>0</v>
      </c>
      <c r="BL34" s="289">
        <v>0</v>
      </c>
      <c r="BM34" s="289">
        <v>793001</v>
      </c>
      <c r="BN34" s="289">
        <v>800490.21</v>
      </c>
      <c r="BO34" s="289">
        <v>0</v>
      </c>
      <c r="BP34" s="289">
        <v>0</v>
      </c>
      <c r="BQ34" s="289">
        <v>0</v>
      </c>
      <c r="BR34" s="289">
        <v>0</v>
      </c>
      <c r="BS34" s="289">
        <v>793001</v>
      </c>
      <c r="BT34" s="289">
        <v>800490.21</v>
      </c>
      <c r="BU34" s="289">
        <v>0</v>
      </c>
      <c r="BV34" s="289">
        <v>0</v>
      </c>
      <c r="BW34" s="289">
        <v>171443.88</v>
      </c>
      <c r="BX34" s="289">
        <v>0</v>
      </c>
      <c r="BY34" s="289">
        <v>0</v>
      </c>
      <c r="BZ34" s="289">
        <v>0</v>
      </c>
      <c r="CA34" s="289">
        <v>0</v>
      </c>
      <c r="CB34" s="289">
        <v>0</v>
      </c>
      <c r="CC34" s="289">
        <v>0</v>
      </c>
      <c r="CD34" s="289">
        <v>0</v>
      </c>
      <c r="CE34" s="289">
        <v>0</v>
      </c>
      <c r="CF34" s="289">
        <v>0</v>
      </c>
      <c r="CG34" s="289">
        <v>0</v>
      </c>
      <c r="CH34" s="289">
        <v>8962.130000000001</v>
      </c>
      <c r="CI34" s="289">
        <v>0</v>
      </c>
      <c r="CJ34" s="289">
        <v>0</v>
      </c>
      <c r="CK34" s="289">
        <v>0</v>
      </c>
      <c r="CL34" s="289">
        <v>0</v>
      </c>
      <c r="CM34" s="289">
        <v>38473</v>
      </c>
      <c r="CN34" s="289">
        <v>315</v>
      </c>
      <c r="CO34" s="289">
        <v>0</v>
      </c>
      <c r="CP34" s="289">
        <v>0</v>
      </c>
      <c r="CQ34" s="289">
        <v>0</v>
      </c>
      <c r="CR34" s="289">
        <v>0</v>
      </c>
      <c r="CS34" s="289">
        <v>214</v>
      </c>
      <c r="CT34" s="289">
        <v>58115.21</v>
      </c>
      <c r="CU34" s="289">
        <v>0</v>
      </c>
      <c r="CV34" s="289">
        <v>0</v>
      </c>
      <c r="CW34" s="289">
        <v>0</v>
      </c>
      <c r="CX34" s="289">
        <v>10959.04</v>
      </c>
      <c r="CY34" s="289">
        <v>0</v>
      </c>
      <c r="CZ34" s="289">
        <v>0</v>
      </c>
      <c r="DA34" s="289">
        <v>0</v>
      </c>
      <c r="DB34" s="289">
        <v>0</v>
      </c>
      <c r="DC34" s="289">
        <v>0</v>
      </c>
      <c r="DD34" s="289">
        <v>0</v>
      </c>
      <c r="DE34" s="289">
        <v>0</v>
      </c>
      <c r="DF34" s="289">
        <v>0</v>
      </c>
      <c r="DG34" s="289">
        <v>0</v>
      </c>
      <c r="DH34" s="289">
        <v>0</v>
      </c>
      <c r="DI34" s="289">
        <v>180561.21</v>
      </c>
      <c r="DJ34" s="289">
        <v>0</v>
      </c>
      <c r="DK34" s="289">
        <v>0</v>
      </c>
      <c r="DL34" s="289">
        <v>3047.66</v>
      </c>
      <c r="DM34" s="289">
        <v>0</v>
      </c>
      <c r="DN34" s="289">
        <v>0</v>
      </c>
      <c r="DO34" s="289">
        <v>0</v>
      </c>
      <c r="DP34" s="289">
        <v>1894.56</v>
      </c>
      <c r="DQ34" s="289">
        <v>0</v>
      </c>
      <c r="DR34" s="289">
        <v>0</v>
      </c>
      <c r="DS34" s="289">
        <v>0</v>
      </c>
      <c r="DT34" s="289">
        <v>0</v>
      </c>
      <c r="DU34" s="289">
        <v>0</v>
      </c>
      <c r="DV34" s="289">
        <v>102978.83</v>
      </c>
      <c r="DW34" s="289">
        <v>0</v>
      </c>
      <c r="DX34" s="289">
        <v>16230.34</v>
      </c>
      <c r="DY34" s="289">
        <v>6673.53</v>
      </c>
      <c r="DZ34" s="289">
        <v>1600</v>
      </c>
      <c r="EA34" s="289">
        <v>0</v>
      </c>
      <c r="EB34" s="289">
        <v>11156.81</v>
      </c>
      <c r="EC34" s="289">
        <v>0</v>
      </c>
      <c r="ED34" s="289">
        <v>46964.88</v>
      </c>
      <c r="EE34" s="289">
        <v>45863.1</v>
      </c>
      <c r="EF34" s="289">
        <v>357443.22000000003</v>
      </c>
      <c r="EG34" s="289">
        <v>340530</v>
      </c>
      <c r="EH34" s="289">
        <v>0</v>
      </c>
      <c r="EI34" s="289">
        <v>0</v>
      </c>
      <c r="EJ34" s="289">
        <v>0</v>
      </c>
      <c r="EK34" s="289">
        <v>18015</v>
      </c>
      <c r="EL34" s="289">
        <v>0</v>
      </c>
      <c r="EM34" s="289">
        <v>1519936.56</v>
      </c>
      <c r="EN34" s="289">
        <v>1000</v>
      </c>
      <c r="EO34" s="289">
        <v>1000</v>
      </c>
      <c r="EP34" s="289">
        <v>0</v>
      </c>
      <c r="EQ34" s="289">
        <v>0</v>
      </c>
      <c r="ER34" s="289">
        <v>0</v>
      </c>
      <c r="ES34" s="289">
        <v>0</v>
      </c>
      <c r="ET34" s="289">
        <v>0</v>
      </c>
      <c r="EU34" s="289">
        <v>2436</v>
      </c>
      <c r="EV34" s="289">
        <v>0</v>
      </c>
      <c r="EW34" s="289">
        <v>157397.1</v>
      </c>
      <c r="EX34" s="289">
        <v>159833.1</v>
      </c>
      <c r="EY34" s="289">
        <v>0</v>
      </c>
      <c r="EZ34" s="289">
        <v>-88.24</v>
      </c>
      <c r="FA34" s="289">
        <v>744.37</v>
      </c>
      <c r="FB34" s="289">
        <v>3000</v>
      </c>
      <c r="FC34" s="289">
        <v>0</v>
      </c>
      <c r="FD34" s="289">
        <v>2163.6</v>
      </c>
      <c r="FE34" s="289">
        <v>3.79</v>
      </c>
      <c r="FF34" s="289">
        <v>0</v>
      </c>
      <c r="FG34" s="289">
        <v>0</v>
      </c>
      <c r="FH34" s="289">
        <v>3820.84</v>
      </c>
      <c r="FI34" s="289">
        <v>3820.84</v>
      </c>
      <c r="FJ34" s="289">
        <v>0</v>
      </c>
      <c r="FK34" s="289">
        <v>0</v>
      </c>
    </row>
    <row r="35" spans="1:167" x14ac:dyDescent="0.15">
      <c r="A35" s="287">
        <v>434</v>
      </c>
      <c r="B35" s="287" t="s">
        <v>490</v>
      </c>
      <c r="C35" s="289">
        <v>35514.160000000003</v>
      </c>
      <c r="D35" s="289">
        <v>5038943</v>
      </c>
      <c r="E35" s="289">
        <v>715.95</v>
      </c>
      <c r="F35" s="289">
        <v>6967.1</v>
      </c>
      <c r="G35" s="289">
        <v>35655.74</v>
      </c>
      <c r="H35" s="289">
        <v>4930.95</v>
      </c>
      <c r="I35" s="289">
        <v>120679.62</v>
      </c>
      <c r="J35" s="289">
        <v>0</v>
      </c>
      <c r="K35" s="289">
        <v>612267.18000000005</v>
      </c>
      <c r="L35" s="289">
        <v>0</v>
      </c>
      <c r="M35" s="289">
        <v>0</v>
      </c>
      <c r="N35" s="289">
        <v>0</v>
      </c>
      <c r="O35" s="289">
        <v>0</v>
      </c>
      <c r="P35" s="289">
        <v>13669.91</v>
      </c>
      <c r="Q35" s="289">
        <v>0</v>
      </c>
      <c r="R35" s="289">
        <v>0</v>
      </c>
      <c r="S35" s="289">
        <v>0</v>
      </c>
      <c r="T35" s="289">
        <v>435.46000000000004</v>
      </c>
      <c r="U35" s="289">
        <v>399405.24</v>
      </c>
      <c r="V35" s="289">
        <v>10107431</v>
      </c>
      <c r="W35" s="289">
        <v>13085.2</v>
      </c>
      <c r="X35" s="289">
        <v>0</v>
      </c>
      <c r="Y35" s="289">
        <v>0</v>
      </c>
      <c r="Z35" s="289">
        <v>33991.449999999997</v>
      </c>
      <c r="AA35" s="289">
        <v>17317</v>
      </c>
      <c r="AB35" s="289">
        <v>0</v>
      </c>
      <c r="AC35" s="289">
        <v>0</v>
      </c>
      <c r="AD35" s="289">
        <v>91084.67</v>
      </c>
      <c r="AE35" s="289">
        <v>372222.68</v>
      </c>
      <c r="AF35" s="289">
        <v>0</v>
      </c>
      <c r="AG35" s="289">
        <v>745</v>
      </c>
      <c r="AH35" s="289">
        <v>36296.450000000004</v>
      </c>
      <c r="AI35" s="289">
        <v>274832.26</v>
      </c>
      <c r="AJ35" s="289">
        <v>0</v>
      </c>
      <c r="AK35" s="289">
        <v>192796.85</v>
      </c>
      <c r="AL35" s="289">
        <v>0</v>
      </c>
      <c r="AM35" s="289">
        <v>22918.06</v>
      </c>
      <c r="AN35" s="289">
        <v>69072.990000000005</v>
      </c>
      <c r="AO35" s="289">
        <v>0</v>
      </c>
      <c r="AP35" s="289">
        <v>2252.2400000000002</v>
      </c>
      <c r="AQ35" s="289">
        <v>3212102.49</v>
      </c>
      <c r="AR35" s="289">
        <v>3691872.25</v>
      </c>
      <c r="AS35" s="289">
        <v>562705.12</v>
      </c>
      <c r="AT35" s="289">
        <v>514263.65</v>
      </c>
      <c r="AU35" s="289">
        <v>352018.86</v>
      </c>
      <c r="AV35" s="289">
        <v>381752.79</v>
      </c>
      <c r="AW35" s="289">
        <v>740764.78</v>
      </c>
      <c r="AX35" s="289">
        <v>1024165.24</v>
      </c>
      <c r="AY35" s="289">
        <v>381038.85000000003</v>
      </c>
      <c r="AZ35" s="289">
        <v>776890.86</v>
      </c>
      <c r="BA35" s="289">
        <v>2849984.85</v>
      </c>
      <c r="BB35" s="289">
        <v>209408.69</v>
      </c>
      <c r="BC35" s="289">
        <v>146583</v>
      </c>
      <c r="BD35" s="289">
        <v>8162.85</v>
      </c>
      <c r="BE35" s="289">
        <v>225821.48</v>
      </c>
      <c r="BF35" s="289">
        <v>1601744.04</v>
      </c>
      <c r="BG35" s="289">
        <v>782841.39</v>
      </c>
      <c r="BH35" s="289">
        <v>14650.960000000001</v>
      </c>
      <c r="BI35" s="289">
        <v>0</v>
      </c>
      <c r="BJ35" s="289">
        <v>0</v>
      </c>
      <c r="BK35" s="289">
        <v>0</v>
      </c>
      <c r="BL35" s="289">
        <v>0</v>
      </c>
      <c r="BM35" s="289">
        <v>0</v>
      </c>
      <c r="BN35" s="289">
        <v>0</v>
      </c>
      <c r="BO35" s="289">
        <v>0</v>
      </c>
      <c r="BP35" s="289">
        <v>0</v>
      </c>
      <c r="BQ35" s="289">
        <v>3253745.31</v>
      </c>
      <c r="BR35" s="289">
        <v>3280203.32</v>
      </c>
      <c r="BS35" s="289">
        <v>3253745.31</v>
      </c>
      <c r="BT35" s="289">
        <v>3280203.32</v>
      </c>
      <c r="BU35" s="289">
        <v>0</v>
      </c>
      <c r="BV35" s="289">
        <v>0</v>
      </c>
      <c r="BW35" s="289">
        <v>1491744.04</v>
      </c>
      <c r="BX35" s="289">
        <v>0</v>
      </c>
      <c r="BY35" s="289">
        <v>0</v>
      </c>
      <c r="BZ35" s="289">
        <v>0</v>
      </c>
      <c r="CA35" s="289">
        <v>0</v>
      </c>
      <c r="CB35" s="289">
        <v>0</v>
      </c>
      <c r="CC35" s="289">
        <v>0</v>
      </c>
      <c r="CD35" s="289">
        <v>0</v>
      </c>
      <c r="CE35" s="289">
        <v>0</v>
      </c>
      <c r="CF35" s="289">
        <v>0</v>
      </c>
      <c r="CG35" s="289">
        <v>0</v>
      </c>
      <c r="CH35" s="289">
        <v>58479.34</v>
      </c>
      <c r="CI35" s="289">
        <v>0</v>
      </c>
      <c r="CJ35" s="289">
        <v>0</v>
      </c>
      <c r="CK35" s="289">
        <v>0</v>
      </c>
      <c r="CL35" s="289">
        <v>0</v>
      </c>
      <c r="CM35" s="289">
        <v>537032</v>
      </c>
      <c r="CN35" s="289">
        <v>0</v>
      </c>
      <c r="CO35" s="289">
        <v>0</v>
      </c>
      <c r="CP35" s="289">
        <v>0</v>
      </c>
      <c r="CQ35" s="289">
        <v>0</v>
      </c>
      <c r="CR35" s="289">
        <v>0</v>
      </c>
      <c r="CS35" s="289">
        <v>0</v>
      </c>
      <c r="CT35" s="289">
        <v>285544.31</v>
      </c>
      <c r="CU35" s="289">
        <v>0</v>
      </c>
      <c r="CV35" s="289">
        <v>0</v>
      </c>
      <c r="CW35" s="289">
        <v>0</v>
      </c>
      <c r="CX35" s="289">
        <v>71963.67</v>
      </c>
      <c r="CY35" s="289">
        <v>0</v>
      </c>
      <c r="CZ35" s="289">
        <v>0</v>
      </c>
      <c r="DA35" s="289">
        <v>0</v>
      </c>
      <c r="DB35" s="289">
        <v>0</v>
      </c>
      <c r="DC35" s="289">
        <v>0</v>
      </c>
      <c r="DD35" s="289">
        <v>0</v>
      </c>
      <c r="DE35" s="289">
        <v>0</v>
      </c>
      <c r="DF35" s="289">
        <v>0</v>
      </c>
      <c r="DG35" s="289">
        <v>1325</v>
      </c>
      <c r="DH35" s="289">
        <v>0</v>
      </c>
      <c r="DI35" s="289">
        <v>1636591.04</v>
      </c>
      <c r="DJ35" s="289">
        <v>0</v>
      </c>
      <c r="DK35" s="289">
        <v>0</v>
      </c>
      <c r="DL35" s="289">
        <v>220741.51</v>
      </c>
      <c r="DM35" s="289">
        <v>126916.87000000001</v>
      </c>
      <c r="DN35" s="289">
        <v>0</v>
      </c>
      <c r="DO35" s="289">
        <v>0</v>
      </c>
      <c r="DP35" s="289">
        <v>182061.36000000002</v>
      </c>
      <c r="DQ35" s="289">
        <v>0</v>
      </c>
      <c r="DR35" s="289">
        <v>544</v>
      </c>
      <c r="DS35" s="289">
        <v>0</v>
      </c>
      <c r="DT35" s="289">
        <v>0</v>
      </c>
      <c r="DU35" s="289">
        <v>0</v>
      </c>
      <c r="DV35" s="289">
        <v>276583.58</v>
      </c>
      <c r="DW35" s="289">
        <v>0</v>
      </c>
      <c r="DX35" s="289">
        <v>145.84</v>
      </c>
      <c r="DY35" s="289">
        <v>0</v>
      </c>
      <c r="DZ35" s="289">
        <v>7661.83</v>
      </c>
      <c r="EA35" s="289">
        <v>7580.18</v>
      </c>
      <c r="EB35" s="289">
        <v>227.49</v>
      </c>
      <c r="EC35" s="289">
        <v>0</v>
      </c>
      <c r="ED35" s="289">
        <v>311738.53000000003</v>
      </c>
      <c r="EE35" s="289">
        <v>302170.89</v>
      </c>
      <c r="EF35" s="289">
        <v>1395946.14</v>
      </c>
      <c r="EG35" s="289">
        <v>1400894.73</v>
      </c>
      <c r="EH35" s="289">
        <v>4619.05</v>
      </c>
      <c r="EI35" s="289">
        <v>0</v>
      </c>
      <c r="EJ35" s="289">
        <v>0</v>
      </c>
      <c r="EK35" s="289">
        <v>0</v>
      </c>
      <c r="EL35" s="289">
        <v>0</v>
      </c>
      <c r="EM35" s="289">
        <v>17055000</v>
      </c>
      <c r="EN35" s="289">
        <v>1806954.72</v>
      </c>
      <c r="EO35" s="289">
        <v>236278.81</v>
      </c>
      <c r="EP35" s="289">
        <v>111755.07</v>
      </c>
      <c r="EQ35" s="289">
        <v>17275</v>
      </c>
      <c r="ER35" s="289">
        <v>1665155.98</v>
      </c>
      <c r="ES35" s="289">
        <v>0</v>
      </c>
      <c r="ET35" s="289">
        <v>0</v>
      </c>
      <c r="EU35" s="289">
        <v>283998.61</v>
      </c>
      <c r="EV35" s="289">
        <v>289255.61</v>
      </c>
      <c r="EW35" s="289">
        <v>654403.38</v>
      </c>
      <c r="EX35" s="289">
        <v>649146.38</v>
      </c>
      <c r="EY35" s="289">
        <v>0</v>
      </c>
      <c r="EZ35" s="289">
        <v>73291.77</v>
      </c>
      <c r="FA35" s="289">
        <v>74410.81</v>
      </c>
      <c r="FB35" s="289">
        <v>107859.39</v>
      </c>
      <c r="FC35" s="289">
        <v>66657.77</v>
      </c>
      <c r="FD35" s="289">
        <v>4568.42</v>
      </c>
      <c r="FE35" s="289">
        <v>35514.160000000003</v>
      </c>
      <c r="FF35" s="289">
        <v>0</v>
      </c>
      <c r="FG35" s="289">
        <v>0</v>
      </c>
      <c r="FH35" s="289">
        <v>26001.79</v>
      </c>
      <c r="FI35" s="289">
        <v>4038.7000000000003</v>
      </c>
      <c r="FJ35" s="289">
        <v>21963.09</v>
      </c>
      <c r="FK35" s="289">
        <v>0</v>
      </c>
    </row>
    <row r="36" spans="1:167" x14ac:dyDescent="0.15">
      <c r="A36" s="287">
        <v>6013</v>
      </c>
      <c r="B36" s="287" t="s">
        <v>835</v>
      </c>
      <c r="C36" s="289">
        <v>0</v>
      </c>
      <c r="D36" s="289">
        <v>6873617</v>
      </c>
      <c r="E36" s="289">
        <v>0</v>
      </c>
      <c r="F36" s="289">
        <v>358.6</v>
      </c>
      <c r="G36" s="289">
        <v>33770.1</v>
      </c>
      <c r="H36" s="289">
        <v>142.38</v>
      </c>
      <c r="I36" s="289">
        <v>233403.12</v>
      </c>
      <c r="J36" s="289">
        <v>0</v>
      </c>
      <c r="K36" s="289">
        <v>311305.74</v>
      </c>
      <c r="L36" s="289">
        <v>0</v>
      </c>
      <c r="M36" s="289">
        <v>0</v>
      </c>
      <c r="N36" s="289">
        <v>0</v>
      </c>
      <c r="O36" s="289">
        <v>0</v>
      </c>
      <c r="P36" s="289">
        <v>14094</v>
      </c>
      <c r="Q36" s="289">
        <v>0</v>
      </c>
      <c r="R36" s="289">
        <v>0</v>
      </c>
      <c r="S36" s="289">
        <v>0</v>
      </c>
      <c r="T36" s="289">
        <v>0</v>
      </c>
      <c r="U36" s="289">
        <v>130790.74</v>
      </c>
      <c r="V36" s="289">
        <v>134228</v>
      </c>
      <c r="W36" s="289">
        <v>6687.75</v>
      </c>
      <c r="X36" s="289">
        <v>0</v>
      </c>
      <c r="Y36" s="289">
        <v>0</v>
      </c>
      <c r="Z36" s="289">
        <v>0</v>
      </c>
      <c r="AA36" s="289">
        <v>167973</v>
      </c>
      <c r="AB36" s="289">
        <v>0</v>
      </c>
      <c r="AC36" s="289">
        <v>0</v>
      </c>
      <c r="AD36" s="289">
        <v>15000</v>
      </c>
      <c r="AE36" s="289">
        <v>75731.94</v>
      </c>
      <c r="AF36" s="289">
        <v>0</v>
      </c>
      <c r="AG36" s="289">
        <v>0</v>
      </c>
      <c r="AH36" s="289">
        <v>0</v>
      </c>
      <c r="AI36" s="289">
        <v>53503</v>
      </c>
      <c r="AJ36" s="289">
        <v>0</v>
      </c>
      <c r="AK36" s="289">
        <v>1000</v>
      </c>
      <c r="AL36" s="289">
        <v>0</v>
      </c>
      <c r="AM36" s="289">
        <v>0</v>
      </c>
      <c r="AN36" s="289">
        <v>660</v>
      </c>
      <c r="AO36" s="289">
        <v>0</v>
      </c>
      <c r="AP36" s="289">
        <v>1056.3</v>
      </c>
      <c r="AQ36" s="289">
        <v>555027.46</v>
      </c>
      <c r="AR36" s="289">
        <v>1996270.46</v>
      </c>
      <c r="AS36" s="289">
        <v>677625.26</v>
      </c>
      <c r="AT36" s="289">
        <v>270154.18</v>
      </c>
      <c r="AU36" s="289">
        <v>338774.34</v>
      </c>
      <c r="AV36" s="289">
        <v>26719.08</v>
      </c>
      <c r="AW36" s="289">
        <v>405705.08</v>
      </c>
      <c r="AX36" s="289">
        <v>370105.73</v>
      </c>
      <c r="AY36" s="289">
        <v>676382.03</v>
      </c>
      <c r="AZ36" s="289">
        <v>0</v>
      </c>
      <c r="BA36" s="289">
        <v>1229644.8999999999</v>
      </c>
      <c r="BB36" s="289">
        <v>191466.01</v>
      </c>
      <c r="BC36" s="289">
        <v>95642.28</v>
      </c>
      <c r="BD36" s="289">
        <v>35225.57</v>
      </c>
      <c r="BE36" s="289">
        <v>147336.88</v>
      </c>
      <c r="BF36" s="289">
        <v>449126.89</v>
      </c>
      <c r="BG36" s="289">
        <v>561500.06000000006</v>
      </c>
      <c r="BH36" s="289">
        <v>1408.05</v>
      </c>
      <c r="BI36" s="289">
        <v>0</v>
      </c>
      <c r="BJ36" s="289">
        <v>0</v>
      </c>
      <c r="BK36" s="289">
        <v>0</v>
      </c>
      <c r="BL36" s="289">
        <v>0</v>
      </c>
      <c r="BM36" s="289">
        <v>0</v>
      </c>
      <c r="BN36" s="289">
        <v>0</v>
      </c>
      <c r="BO36" s="289">
        <v>540499.30000000005</v>
      </c>
      <c r="BP36" s="289">
        <v>565706.71</v>
      </c>
      <c r="BQ36" s="289">
        <v>0</v>
      </c>
      <c r="BR36" s="289">
        <v>0</v>
      </c>
      <c r="BS36" s="289">
        <v>540499.30000000005</v>
      </c>
      <c r="BT36" s="289">
        <v>565706.71</v>
      </c>
      <c r="BU36" s="289">
        <v>0</v>
      </c>
      <c r="BV36" s="289">
        <v>0</v>
      </c>
      <c r="BW36" s="289">
        <v>360647.76</v>
      </c>
      <c r="BX36" s="289">
        <v>0</v>
      </c>
      <c r="BY36" s="289">
        <v>0</v>
      </c>
      <c r="BZ36" s="289">
        <v>0</v>
      </c>
      <c r="CA36" s="289">
        <v>0</v>
      </c>
      <c r="CB36" s="289">
        <v>0</v>
      </c>
      <c r="CC36" s="289">
        <v>261313.27000000002</v>
      </c>
      <c r="CD36" s="289">
        <v>0</v>
      </c>
      <c r="CE36" s="289">
        <v>0</v>
      </c>
      <c r="CF36" s="289">
        <v>0</v>
      </c>
      <c r="CG36" s="289">
        <v>0</v>
      </c>
      <c r="CH36" s="289">
        <v>0</v>
      </c>
      <c r="CI36" s="289">
        <v>0</v>
      </c>
      <c r="CJ36" s="289">
        <v>3319.89</v>
      </c>
      <c r="CK36" s="289">
        <v>0</v>
      </c>
      <c r="CL36" s="289">
        <v>0</v>
      </c>
      <c r="CM36" s="289">
        <v>190641</v>
      </c>
      <c r="CN36" s="289">
        <v>0</v>
      </c>
      <c r="CO36" s="289">
        <v>0</v>
      </c>
      <c r="CP36" s="289">
        <v>0</v>
      </c>
      <c r="CQ36" s="289">
        <v>0</v>
      </c>
      <c r="CR36" s="289">
        <v>0</v>
      </c>
      <c r="CS36" s="289">
        <v>0</v>
      </c>
      <c r="CT36" s="289">
        <v>93804.05</v>
      </c>
      <c r="CU36" s="289">
        <v>0</v>
      </c>
      <c r="CV36" s="289">
        <v>0</v>
      </c>
      <c r="CW36" s="289">
        <v>0</v>
      </c>
      <c r="CX36" s="289">
        <v>0</v>
      </c>
      <c r="CY36" s="289">
        <v>0</v>
      </c>
      <c r="CZ36" s="289">
        <v>0</v>
      </c>
      <c r="DA36" s="289">
        <v>0</v>
      </c>
      <c r="DB36" s="289">
        <v>0</v>
      </c>
      <c r="DC36" s="289">
        <v>0</v>
      </c>
      <c r="DD36" s="289">
        <v>0</v>
      </c>
      <c r="DE36" s="289">
        <v>0</v>
      </c>
      <c r="DF36" s="289">
        <v>0</v>
      </c>
      <c r="DG36" s="289">
        <v>0</v>
      </c>
      <c r="DH36" s="289">
        <v>0</v>
      </c>
      <c r="DI36" s="289">
        <v>538877.55000000005</v>
      </c>
      <c r="DJ36" s="289">
        <v>0</v>
      </c>
      <c r="DK36" s="289">
        <v>0</v>
      </c>
      <c r="DL36" s="289">
        <v>235559.25</v>
      </c>
      <c r="DM36" s="289">
        <v>0</v>
      </c>
      <c r="DN36" s="289">
        <v>0</v>
      </c>
      <c r="DO36" s="289">
        <v>0</v>
      </c>
      <c r="DP36" s="289">
        <v>55785.69</v>
      </c>
      <c r="DQ36" s="289">
        <v>0</v>
      </c>
      <c r="DR36" s="289">
        <v>0</v>
      </c>
      <c r="DS36" s="289">
        <v>0</v>
      </c>
      <c r="DT36" s="289">
        <v>0</v>
      </c>
      <c r="DU36" s="289">
        <v>0</v>
      </c>
      <c r="DV36" s="289">
        <v>18123.02</v>
      </c>
      <c r="DW36" s="289">
        <v>61380.46</v>
      </c>
      <c r="DX36" s="289">
        <v>0</v>
      </c>
      <c r="DY36" s="289">
        <v>0</v>
      </c>
      <c r="DZ36" s="289">
        <v>0</v>
      </c>
      <c r="EA36" s="289">
        <v>0</v>
      </c>
      <c r="EB36" s="289">
        <v>0</v>
      </c>
      <c r="EC36" s="289">
        <v>0</v>
      </c>
      <c r="ED36" s="289">
        <v>16927.34</v>
      </c>
      <c r="EE36" s="289">
        <v>107172.93000000001</v>
      </c>
      <c r="EF36" s="289">
        <v>713157.82000000007</v>
      </c>
      <c r="EG36" s="289">
        <v>564309.78</v>
      </c>
      <c r="EH36" s="289">
        <v>0</v>
      </c>
      <c r="EI36" s="289">
        <v>0</v>
      </c>
      <c r="EJ36" s="289">
        <v>0</v>
      </c>
      <c r="EK36" s="289">
        <v>58602.450000000004</v>
      </c>
      <c r="EL36" s="289">
        <v>0</v>
      </c>
      <c r="EM36" s="289">
        <v>4556114.01</v>
      </c>
      <c r="EN36" s="289">
        <v>-4795.46</v>
      </c>
      <c r="EO36" s="289">
        <v>1441151.28</v>
      </c>
      <c r="EP36" s="289">
        <v>4417712.26</v>
      </c>
      <c r="EQ36" s="289">
        <v>0</v>
      </c>
      <c r="ER36" s="289">
        <v>2971765.52</v>
      </c>
      <c r="ES36" s="289">
        <v>0</v>
      </c>
      <c r="ET36" s="289">
        <v>0</v>
      </c>
      <c r="EU36" s="289">
        <v>0</v>
      </c>
      <c r="EV36" s="289">
        <v>0</v>
      </c>
      <c r="EW36" s="289">
        <v>236110.44</v>
      </c>
      <c r="EX36" s="289">
        <v>236110.44</v>
      </c>
      <c r="EY36" s="289">
        <v>0</v>
      </c>
      <c r="EZ36" s="289">
        <v>65260.630000000005</v>
      </c>
      <c r="FA36" s="289">
        <v>74876.44</v>
      </c>
      <c r="FB36" s="289">
        <v>596921.44000000006</v>
      </c>
      <c r="FC36" s="289">
        <v>198994.88</v>
      </c>
      <c r="FD36" s="289">
        <v>388310.75</v>
      </c>
      <c r="FE36" s="289">
        <v>0</v>
      </c>
      <c r="FF36" s="289">
        <v>0</v>
      </c>
      <c r="FG36" s="289">
        <v>0</v>
      </c>
      <c r="FH36" s="289">
        <v>301063.5</v>
      </c>
      <c r="FI36" s="289">
        <v>0</v>
      </c>
      <c r="FJ36" s="289">
        <v>301063.5</v>
      </c>
      <c r="FK36" s="289">
        <v>0</v>
      </c>
    </row>
    <row r="37" spans="1:167" x14ac:dyDescent="0.15">
      <c r="A37" s="287">
        <v>441</v>
      </c>
      <c r="B37" s="287" t="s">
        <v>491</v>
      </c>
      <c r="C37" s="289">
        <v>0</v>
      </c>
      <c r="D37" s="289">
        <v>2911746.15</v>
      </c>
      <c r="E37" s="289">
        <v>0</v>
      </c>
      <c r="F37" s="289">
        <v>0</v>
      </c>
      <c r="G37" s="289">
        <v>10732.550000000001</v>
      </c>
      <c r="H37" s="289">
        <v>5366.46</v>
      </c>
      <c r="I37" s="289">
        <v>117.8</v>
      </c>
      <c r="J37" s="289">
        <v>0</v>
      </c>
      <c r="K37" s="289">
        <v>802299.54</v>
      </c>
      <c r="L37" s="289">
        <v>0</v>
      </c>
      <c r="M37" s="289">
        <v>0</v>
      </c>
      <c r="N37" s="289">
        <v>0</v>
      </c>
      <c r="O37" s="289">
        <v>0</v>
      </c>
      <c r="P37" s="289">
        <v>1836</v>
      </c>
      <c r="Q37" s="289">
        <v>0</v>
      </c>
      <c r="R37" s="289">
        <v>0</v>
      </c>
      <c r="S37" s="289">
        <v>0</v>
      </c>
      <c r="T37" s="289">
        <v>6568.59</v>
      </c>
      <c r="U37" s="289">
        <v>164105.76999999999</v>
      </c>
      <c r="V37" s="289">
        <v>61409</v>
      </c>
      <c r="W37" s="289">
        <v>3200</v>
      </c>
      <c r="X37" s="289">
        <v>0</v>
      </c>
      <c r="Y37" s="289">
        <v>115098.8</v>
      </c>
      <c r="Z37" s="289">
        <v>645.25</v>
      </c>
      <c r="AA37" s="289">
        <v>73885</v>
      </c>
      <c r="AB37" s="289">
        <v>0</v>
      </c>
      <c r="AC37" s="289">
        <v>0</v>
      </c>
      <c r="AD37" s="289">
        <v>76155.34</v>
      </c>
      <c r="AE37" s="289">
        <v>56879.96</v>
      </c>
      <c r="AF37" s="289">
        <v>0</v>
      </c>
      <c r="AG37" s="289">
        <v>0</v>
      </c>
      <c r="AH37" s="289">
        <v>0</v>
      </c>
      <c r="AI37" s="289">
        <v>15919.25</v>
      </c>
      <c r="AJ37" s="289">
        <v>0</v>
      </c>
      <c r="AK37" s="289">
        <v>5564.91</v>
      </c>
      <c r="AL37" s="289">
        <v>0</v>
      </c>
      <c r="AM37" s="289">
        <v>0</v>
      </c>
      <c r="AN37" s="289">
        <v>33554.090000000004</v>
      </c>
      <c r="AO37" s="289">
        <v>0</v>
      </c>
      <c r="AP37" s="289">
        <v>1450.92</v>
      </c>
      <c r="AQ37" s="289">
        <v>1020901.5</v>
      </c>
      <c r="AR37" s="289">
        <v>661407.35</v>
      </c>
      <c r="AS37" s="289">
        <v>116616.87</v>
      </c>
      <c r="AT37" s="289">
        <v>113126.65000000001</v>
      </c>
      <c r="AU37" s="289">
        <v>64283.560000000005</v>
      </c>
      <c r="AV37" s="289">
        <v>2010.0800000000002</v>
      </c>
      <c r="AW37" s="289">
        <v>59883.450000000004</v>
      </c>
      <c r="AX37" s="289">
        <v>147381.58000000002</v>
      </c>
      <c r="AY37" s="289">
        <v>217661.07</v>
      </c>
      <c r="AZ37" s="289">
        <v>214126.04</v>
      </c>
      <c r="BA37" s="289">
        <v>967271.02</v>
      </c>
      <c r="BB37" s="289">
        <v>131509.39000000001</v>
      </c>
      <c r="BC37" s="289">
        <v>48489</v>
      </c>
      <c r="BD37" s="289">
        <v>4825</v>
      </c>
      <c r="BE37" s="289">
        <v>7559.78</v>
      </c>
      <c r="BF37" s="289">
        <v>313741.65000000002</v>
      </c>
      <c r="BG37" s="289">
        <v>205644.98</v>
      </c>
      <c r="BH37" s="289">
        <v>0</v>
      </c>
      <c r="BI37" s="289">
        <v>0</v>
      </c>
      <c r="BJ37" s="289">
        <v>68178</v>
      </c>
      <c r="BK37" s="289">
        <v>13219.050000000001</v>
      </c>
      <c r="BL37" s="289">
        <v>10776</v>
      </c>
      <c r="BM37" s="289">
        <v>8015.51</v>
      </c>
      <c r="BN37" s="289">
        <v>8015.51</v>
      </c>
      <c r="BO37" s="289">
        <v>0</v>
      </c>
      <c r="BP37" s="289">
        <v>0</v>
      </c>
      <c r="BQ37" s="289">
        <v>952470.96</v>
      </c>
      <c r="BR37" s="289">
        <v>936832.42</v>
      </c>
      <c r="BS37" s="289">
        <v>973705.52</v>
      </c>
      <c r="BT37" s="289">
        <v>1023801.93</v>
      </c>
      <c r="BU37" s="289">
        <v>0</v>
      </c>
      <c r="BV37" s="289">
        <v>0</v>
      </c>
      <c r="BW37" s="289">
        <v>313741.65000000002</v>
      </c>
      <c r="BX37" s="289">
        <v>0</v>
      </c>
      <c r="BY37" s="289">
        <v>0</v>
      </c>
      <c r="BZ37" s="289">
        <v>0</v>
      </c>
      <c r="CA37" s="289">
        <v>120.61</v>
      </c>
      <c r="CB37" s="289">
        <v>0</v>
      </c>
      <c r="CC37" s="289">
        <v>0</v>
      </c>
      <c r="CD37" s="289">
        <v>0</v>
      </c>
      <c r="CE37" s="289">
        <v>0</v>
      </c>
      <c r="CF37" s="289">
        <v>0</v>
      </c>
      <c r="CG37" s="289">
        <v>0</v>
      </c>
      <c r="CH37" s="289">
        <v>6347</v>
      </c>
      <c r="CI37" s="289">
        <v>0</v>
      </c>
      <c r="CJ37" s="289">
        <v>0</v>
      </c>
      <c r="CK37" s="289">
        <v>0</v>
      </c>
      <c r="CL37" s="289">
        <v>0</v>
      </c>
      <c r="CM37" s="289">
        <v>118001</v>
      </c>
      <c r="CN37" s="289">
        <v>13135</v>
      </c>
      <c r="CO37" s="289">
        <v>0</v>
      </c>
      <c r="CP37" s="289">
        <v>0</v>
      </c>
      <c r="CQ37" s="289">
        <v>0</v>
      </c>
      <c r="CR37" s="289">
        <v>0</v>
      </c>
      <c r="CS37" s="289">
        <v>8933</v>
      </c>
      <c r="CT37" s="289">
        <v>71680.040000000008</v>
      </c>
      <c r="CU37" s="289">
        <v>0</v>
      </c>
      <c r="CV37" s="289">
        <v>0</v>
      </c>
      <c r="CW37" s="289">
        <v>0</v>
      </c>
      <c r="CX37" s="289">
        <v>0</v>
      </c>
      <c r="CY37" s="289">
        <v>0</v>
      </c>
      <c r="CZ37" s="289">
        <v>0</v>
      </c>
      <c r="DA37" s="289">
        <v>0</v>
      </c>
      <c r="DB37" s="289">
        <v>0</v>
      </c>
      <c r="DC37" s="289">
        <v>0</v>
      </c>
      <c r="DD37" s="289">
        <v>0</v>
      </c>
      <c r="DE37" s="289">
        <v>0</v>
      </c>
      <c r="DF37" s="289">
        <v>0</v>
      </c>
      <c r="DG37" s="289">
        <v>493.02000000000004</v>
      </c>
      <c r="DH37" s="289">
        <v>0</v>
      </c>
      <c r="DI37" s="289">
        <v>412783.99</v>
      </c>
      <c r="DJ37" s="289">
        <v>0</v>
      </c>
      <c r="DK37" s="289">
        <v>0</v>
      </c>
      <c r="DL37" s="289">
        <v>17527.650000000001</v>
      </c>
      <c r="DM37" s="289">
        <v>50073.32</v>
      </c>
      <c r="DN37" s="289">
        <v>0</v>
      </c>
      <c r="DO37" s="289">
        <v>0</v>
      </c>
      <c r="DP37" s="289">
        <v>4688.32</v>
      </c>
      <c r="DQ37" s="289">
        <v>0</v>
      </c>
      <c r="DR37" s="289">
        <v>0</v>
      </c>
      <c r="DS37" s="289">
        <v>0</v>
      </c>
      <c r="DT37" s="289">
        <v>0</v>
      </c>
      <c r="DU37" s="289">
        <v>0</v>
      </c>
      <c r="DV37" s="289">
        <v>46392</v>
      </c>
      <c r="DW37" s="289">
        <v>0</v>
      </c>
      <c r="DX37" s="289">
        <v>14738.85</v>
      </c>
      <c r="DY37" s="289">
        <v>18673.3</v>
      </c>
      <c r="DZ37" s="289">
        <v>4554.0200000000004</v>
      </c>
      <c r="EA37" s="289">
        <v>619.57000000000005</v>
      </c>
      <c r="EB37" s="289">
        <v>0</v>
      </c>
      <c r="EC37" s="289">
        <v>0</v>
      </c>
      <c r="ED37" s="289">
        <v>1140.26</v>
      </c>
      <c r="EE37" s="289">
        <v>1140.8600000000001</v>
      </c>
      <c r="EF37" s="289">
        <v>280881.59999999998</v>
      </c>
      <c r="EG37" s="289">
        <v>280881</v>
      </c>
      <c r="EH37" s="289">
        <v>0</v>
      </c>
      <c r="EI37" s="289">
        <v>0</v>
      </c>
      <c r="EJ37" s="289">
        <v>0</v>
      </c>
      <c r="EK37" s="289">
        <v>0</v>
      </c>
      <c r="EL37" s="289">
        <v>0</v>
      </c>
      <c r="EM37" s="289">
        <v>715455.34</v>
      </c>
      <c r="EN37" s="289">
        <v>0</v>
      </c>
      <c r="EO37" s="289">
        <v>0</v>
      </c>
      <c r="EP37" s="289">
        <v>163231</v>
      </c>
      <c r="EQ37" s="289">
        <v>0</v>
      </c>
      <c r="ER37" s="289">
        <v>163231</v>
      </c>
      <c r="ES37" s="289">
        <v>0</v>
      </c>
      <c r="ET37" s="289">
        <v>0</v>
      </c>
      <c r="EU37" s="289">
        <v>6117.46</v>
      </c>
      <c r="EV37" s="289">
        <v>29706.43</v>
      </c>
      <c r="EW37" s="289">
        <v>192224.99</v>
      </c>
      <c r="EX37" s="289">
        <v>168636.02</v>
      </c>
      <c r="EY37" s="289">
        <v>0</v>
      </c>
      <c r="EZ37" s="289">
        <v>225409.08000000002</v>
      </c>
      <c r="FA37" s="289">
        <v>266600.44</v>
      </c>
      <c r="FB37" s="289">
        <v>150152</v>
      </c>
      <c r="FC37" s="289">
        <v>6021.81</v>
      </c>
      <c r="FD37" s="289">
        <v>102938.83</v>
      </c>
      <c r="FE37" s="289">
        <v>0</v>
      </c>
      <c r="FF37" s="289">
        <v>0</v>
      </c>
      <c r="FG37" s="289">
        <v>0</v>
      </c>
      <c r="FH37" s="289">
        <v>0</v>
      </c>
      <c r="FI37" s="289">
        <v>0</v>
      </c>
      <c r="FJ37" s="289">
        <v>0</v>
      </c>
      <c r="FK37" s="289">
        <v>0</v>
      </c>
    </row>
    <row r="38" spans="1:167" x14ac:dyDescent="0.15">
      <c r="A38" s="287">
        <v>2240</v>
      </c>
      <c r="B38" s="287" t="s">
        <v>596</v>
      </c>
      <c r="C38" s="289">
        <v>0</v>
      </c>
      <c r="D38" s="289">
        <v>1522414</v>
      </c>
      <c r="E38" s="289">
        <v>5500</v>
      </c>
      <c r="F38" s="289">
        <v>0</v>
      </c>
      <c r="G38" s="289">
        <v>16436.14</v>
      </c>
      <c r="H38" s="289">
        <v>1021.6</v>
      </c>
      <c r="I38" s="289">
        <v>21532.05</v>
      </c>
      <c r="J38" s="289">
        <v>0</v>
      </c>
      <c r="K38" s="289">
        <v>174609</v>
      </c>
      <c r="L38" s="289">
        <v>0</v>
      </c>
      <c r="M38" s="289">
        <v>0</v>
      </c>
      <c r="N38" s="289">
        <v>0</v>
      </c>
      <c r="O38" s="289">
        <v>0</v>
      </c>
      <c r="P38" s="289">
        <v>10012.800000000001</v>
      </c>
      <c r="Q38" s="289">
        <v>0</v>
      </c>
      <c r="R38" s="289">
        <v>0</v>
      </c>
      <c r="S38" s="289">
        <v>0</v>
      </c>
      <c r="T38" s="289">
        <v>0</v>
      </c>
      <c r="U38" s="289">
        <v>153886.39000000001</v>
      </c>
      <c r="V38" s="289">
        <v>2315655</v>
      </c>
      <c r="W38" s="289">
        <v>8978.08</v>
      </c>
      <c r="X38" s="289">
        <v>0</v>
      </c>
      <c r="Y38" s="289">
        <v>136815.56</v>
      </c>
      <c r="Z38" s="289">
        <v>0</v>
      </c>
      <c r="AA38" s="289">
        <v>117508</v>
      </c>
      <c r="AB38" s="289">
        <v>0</v>
      </c>
      <c r="AC38" s="289">
        <v>0</v>
      </c>
      <c r="AD38" s="289">
        <v>37848.910000000003</v>
      </c>
      <c r="AE38" s="289">
        <v>80545</v>
      </c>
      <c r="AF38" s="289">
        <v>0</v>
      </c>
      <c r="AG38" s="289">
        <v>0</v>
      </c>
      <c r="AH38" s="289">
        <v>18441.75</v>
      </c>
      <c r="AI38" s="289">
        <v>13365</v>
      </c>
      <c r="AJ38" s="289">
        <v>0</v>
      </c>
      <c r="AK38" s="289">
        <v>0</v>
      </c>
      <c r="AL38" s="289">
        <v>0</v>
      </c>
      <c r="AM38" s="289">
        <v>0</v>
      </c>
      <c r="AN38" s="289">
        <v>2553.61</v>
      </c>
      <c r="AO38" s="289">
        <v>0</v>
      </c>
      <c r="AP38" s="289">
        <v>4224.76</v>
      </c>
      <c r="AQ38" s="289">
        <v>873640.92</v>
      </c>
      <c r="AR38" s="289">
        <v>952776.47</v>
      </c>
      <c r="AS38" s="289">
        <v>184922.73</v>
      </c>
      <c r="AT38" s="289">
        <v>78963.13</v>
      </c>
      <c r="AU38" s="289">
        <v>112693.22</v>
      </c>
      <c r="AV38" s="289">
        <v>9908.26</v>
      </c>
      <c r="AW38" s="289">
        <v>84507.94</v>
      </c>
      <c r="AX38" s="289">
        <v>158073.23000000001</v>
      </c>
      <c r="AY38" s="289">
        <v>162150.81</v>
      </c>
      <c r="AZ38" s="289">
        <v>252731.49000000002</v>
      </c>
      <c r="BA38" s="289">
        <v>801813.28</v>
      </c>
      <c r="BB38" s="289">
        <v>10495.85</v>
      </c>
      <c r="BC38" s="289">
        <v>53732.11</v>
      </c>
      <c r="BD38" s="289">
        <v>54727.340000000004</v>
      </c>
      <c r="BE38" s="289">
        <v>51679.17</v>
      </c>
      <c r="BF38" s="289">
        <v>453291.99</v>
      </c>
      <c r="BG38" s="289">
        <v>398951.67999999999</v>
      </c>
      <c r="BH38" s="289">
        <v>9161.2199999999993</v>
      </c>
      <c r="BI38" s="289">
        <v>0</v>
      </c>
      <c r="BJ38" s="289">
        <v>800</v>
      </c>
      <c r="BK38" s="289">
        <v>0</v>
      </c>
      <c r="BL38" s="289">
        <v>0</v>
      </c>
      <c r="BM38" s="289">
        <v>0</v>
      </c>
      <c r="BN38" s="289">
        <v>0</v>
      </c>
      <c r="BO38" s="289">
        <v>0</v>
      </c>
      <c r="BP38" s="289">
        <v>0</v>
      </c>
      <c r="BQ38" s="289">
        <v>1117605.8600000001</v>
      </c>
      <c r="BR38" s="289">
        <v>1053932.67</v>
      </c>
      <c r="BS38" s="289">
        <v>1117605.8600000001</v>
      </c>
      <c r="BT38" s="289">
        <v>1054732.67</v>
      </c>
      <c r="BU38" s="289">
        <v>0</v>
      </c>
      <c r="BV38" s="289">
        <v>0</v>
      </c>
      <c r="BW38" s="289">
        <v>437765.82</v>
      </c>
      <c r="BX38" s="289">
        <v>0</v>
      </c>
      <c r="BY38" s="289">
        <v>0</v>
      </c>
      <c r="BZ38" s="289">
        <v>0</v>
      </c>
      <c r="CA38" s="289">
        <v>0</v>
      </c>
      <c r="CB38" s="289">
        <v>9215.18</v>
      </c>
      <c r="CC38" s="289">
        <v>0</v>
      </c>
      <c r="CD38" s="289">
        <v>0</v>
      </c>
      <c r="CE38" s="289">
        <v>0</v>
      </c>
      <c r="CF38" s="289">
        <v>0</v>
      </c>
      <c r="CG38" s="289">
        <v>0</v>
      </c>
      <c r="CH38" s="289">
        <v>3245.69</v>
      </c>
      <c r="CI38" s="289">
        <v>0</v>
      </c>
      <c r="CJ38" s="289">
        <v>0</v>
      </c>
      <c r="CK38" s="289">
        <v>0</v>
      </c>
      <c r="CL38" s="289">
        <v>0</v>
      </c>
      <c r="CM38" s="289">
        <v>148922</v>
      </c>
      <c r="CN38" s="289">
        <v>3663</v>
      </c>
      <c r="CO38" s="289">
        <v>0</v>
      </c>
      <c r="CP38" s="289">
        <v>0</v>
      </c>
      <c r="CQ38" s="289">
        <v>0</v>
      </c>
      <c r="CR38" s="289">
        <v>0</v>
      </c>
      <c r="CS38" s="289">
        <v>2491</v>
      </c>
      <c r="CT38" s="289">
        <v>91776.09</v>
      </c>
      <c r="CU38" s="289">
        <v>0</v>
      </c>
      <c r="CV38" s="289">
        <v>0</v>
      </c>
      <c r="CW38" s="289">
        <v>0</v>
      </c>
      <c r="CX38" s="289">
        <v>52586.48</v>
      </c>
      <c r="CY38" s="289">
        <v>0</v>
      </c>
      <c r="CZ38" s="289">
        <v>0</v>
      </c>
      <c r="DA38" s="289">
        <v>0</v>
      </c>
      <c r="DB38" s="289">
        <v>0</v>
      </c>
      <c r="DC38" s="289">
        <v>0</v>
      </c>
      <c r="DD38" s="289">
        <v>0</v>
      </c>
      <c r="DE38" s="289">
        <v>0</v>
      </c>
      <c r="DF38" s="289">
        <v>0</v>
      </c>
      <c r="DG38" s="289">
        <v>0</v>
      </c>
      <c r="DH38" s="289">
        <v>0</v>
      </c>
      <c r="DI38" s="289">
        <v>585503.84</v>
      </c>
      <c r="DJ38" s="289">
        <v>0</v>
      </c>
      <c r="DK38" s="289">
        <v>0</v>
      </c>
      <c r="DL38" s="289">
        <v>101334.96</v>
      </c>
      <c r="DM38" s="289">
        <v>3589.16</v>
      </c>
      <c r="DN38" s="289">
        <v>0</v>
      </c>
      <c r="DO38" s="289">
        <v>0</v>
      </c>
      <c r="DP38" s="289">
        <v>36991.279999999999</v>
      </c>
      <c r="DQ38" s="289">
        <v>0</v>
      </c>
      <c r="DR38" s="289">
        <v>0</v>
      </c>
      <c r="DS38" s="289">
        <v>0</v>
      </c>
      <c r="DT38" s="289">
        <v>0</v>
      </c>
      <c r="DU38" s="289">
        <v>0</v>
      </c>
      <c r="DV38" s="289">
        <v>22246.02</v>
      </c>
      <c r="DW38" s="289">
        <v>0</v>
      </c>
      <c r="DX38" s="289">
        <v>0</v>
      </c>
      <c r="DY38" s="289">
        <v>0</v>
      </c>
      <c r="DZ38" s="289">
        <v>0</v>
      </c>
      <c r="EA38" s="289">
        <v>0</v>
      </c>
      <c r="EB38" s="289">
        <v>0</v>
      </c>
      <c r="EC38" s="289">
        <v>0</v>
      </c>
      <c r="ED38" s="289">
        <v>45786.080000000002</v>
      </c>
      <c r="EE38" s="289">
        <v>45802.62</v>
      </c>
      <c r="EF38" s="289">
        <v>83307.98</v>
      </c>
      <c r="EG38" s="289">
        <v>0</v>
      </c>
      <c r="EH38" s="289">
        <v>0</v>
      </c>
      <c r="EI38" s="289">
        <v>0</v>
      </c>
      <c r="EJ38" s="289">
        <v>0</v>
      </c>
      <c r="EK38" s="289">
        <v>83291.44</v>
      </c>
      <c r="EL38" s="289">
        <v>0</v>
      </c>
      <c r="EM38" s="289">
        <v>700127.25</v>
      </c>
      <c r="EN38" s="289">
        <v>0</v>
      </c>
      <c r="EO38" s="289">
        <v>0</v>
      </c>
      <c r="EP38" s="289">
        <v>319646</v>
      </c>
      <c r="EQ38" s="289">
        <v>0</v>
      </c>
      <c r="ER38" s="289">
        <v>319646</v>
      </c>
      <c r="ES38" s="289">
        <v>0</v>
      </c>
      <c r="ET38" s="289">
        <v>0</v>
      </c>
      <c r="EU38" s="289">
        <v>0</v>
      </c>
      <c r="EV38" s="289">
        <v>0</v>
      </c>
      <c r="EW38" s="289">
        <v>197915.17</v>
      </c>
      <c r="EX38" s="289">
        <v>197915.17</v>
      </c>
      <c r="EY38" s="289">
        <v>0</v>
      </c>
      <c r="EZ38" s="289">
        <v>0</v>
      </c>
      <c r="FA38" s="289">
        <v>0</v>
      </c>
      <c r="FB38" s="289">
        <v>0</v>
      </c>
      <c r="FC38" s="289">
        <v>0</v>
      </c>
      <c r="FD38" s="289">
        <v>0</v>
      </c>
      <c r="FE38" s="289">
        <v>0</v>
      </c>
      <c r="FF38" s="289">
        <v>0</v>
      </c>
      <c r="FG38" s="289">
        <v>0</v>
      </c>
      <c r="FH38" s="289">
        <v>0</v>
      </c>
      <c r="FI38" s="289">
        <v>0</v>
      </c>
      <c r="FJ38" s="289">
        <v>0</v>
      </c>
      <c r="FK38" s="289">
        <v>0</v>
      </c>
    </row>
    <row r="39" spans="1:167" x14ac:dyDescent="0.15">
      <c r="A39" s="287">
        <v>476</v>
      </c>
      <c r="B39" s="287" t="s">
        <v>493</v>
      </c>
      <c r="C39" s="289">
        <v>0</v>
      </c>
      <c r="D39" s="289">
        <v>6316553.9199999999</v>
      </c>
      <c r="E39" s="289">
        <v>5484</v>
      </c>
      <c r="F39" s="289">
        <v>7404.41</v>
      </c>
      <c r="G39" s="289">
        <v>26070.11</v>
      </c>
      <c r="H39" s="289">
        <v>14475.65</v>
      </c>
      <c r="I39" s="289">
        <v>66154.09</v>
      </c>
      <c r="J39" s="289">
        <v>0</v>
      </c>
      <c r="K39" s="289">
        <v>229378.88</v>
      </c>
      <c r="L39" s="289">
        <v>0</v>
      </c>
      <c r="M39" s="289">
        <v>0</v>
      </c>
      <c r="N39" s="289">
        <v>0</v>
      </c>
      <c r="O39" s="289">
        <v>0</v>
      </c>
      <c r="P39" s="289">
        <v>12563.26</v>
      </c>
      <c r="Q39" s="289">
        <v>0</v>
      </c>
      <c r="R39" s="289">
        <v>0</v>
      </c>
      <c r="S39" s="289">
        <v>0</v>
      </c>
      <c r="T39" s="289">
        <v>0</v>
      </c>
      <c r="U39" s="289">
        <v>434264.49</v>
      </c>
      <c r="V39" s="289">
        <v>10411229</v>
      </c>
      <c r="W39" s="289">
        <v>27261.72</v>
      </c>
      <c r="X39" s="289">
        <v>0</v>
      </c>
      <c r="Y39" s="289">
        <v>627614.22</v>
      </c>
      <c r="Z39" s="289">
        <v>54604.76</v>
      </c>
      <c r="AA39" s="289">
        <v>54072</v>
      </c>
      <c r="AB39" s="289">
        <v>5212</v>
      </c>
      <c r="AC39" s="289">
        <v>342899.62</v>
      </c>
      <c r="AD39" s="289">
        <v>148536.95999999999</v>
      </c>
      <c r="AE39" s="289">
        <v>417027.53</v>
      </c>
      <c r="AF39" s="289">
        <v>0</v>
      </c>
      <c r="AG39" s="289">
        <v>0</v>
      </c>
      <c r="AH39" s="289">
        <v>0</v>
      </c>
      <c r="AI39" s="289">
        <v>0</v>
      </c>
      <c r="AJ39" s="289">
        <v>0</v>
      </c>
      <c r="AK39" s="289">
        <v>121289.87</v>
      </c>
      <c r="AL39" s="289">
        <v>0</v>
      </c>
      <c r="AM39" s="289">
        <v>7707.5</v>
      </c>
      <c r="AN39" s="289">
        <v>24783.55</v>
      </c>
      <c r="AO39" s="289">
        <v>0</v>
      </c>
      <c r="AP39" s="289">
        <v>13830.23</v>
      </c>
      <c r="AQ39" s="289">
        <v>4319505.17</v>
      </c>
      <c r="AR39" s="289">
        <v>2855146.47</v>
      </c>
      <c r="AS39" s="289">
        <v>774155.79</v>
      </c>
      <c r="AT39" s="289">
        <v>395105.91000000003</v>
      </c>
      <c r="AU39" s="289">
        <v>292612.12</v>
      </c>
      <c r="AV39" s="289">
        <v>6288.02</v>
      </c>
      <c r="AW39" s="289">
        <v>549019.79</v>
      </c>
      <c r="AX39" s="289">
        <v>805151.96</v>
      </c>
      <c r="AY39" s="289">
        <v>418764.89</v>
      </c>
      <c r="AZ39" s="289">
        <v>1127447.81</v>
      </c>
      <c r="BA39" s="289">
        <v>3380180.92</v>
      </c>
      <c r="BB39" s="289">
        <v>606330.82999999996</v>
      </c>
      <c r="BC39" s="289">
        <v>222473.9</v>
      </c>
      <c r="BD39" s="289">
        <v>52500</v>
      </c>
      <c r="BE39" s="289">
        <v>42854.76</v>
      </c>
      <c r="BF39" s="289">
        <v>2358807.9</v>
      </c>
      <c r="BG39" s="289">
        <v>768350.6</v>
      </c>
      <c r="BH39" s="289">
        <v>25874.63</v>
      </c>
      <c r="BI39" s="289">
        <v>0</v>
      </c>
      <c r="BJ39" s="289">
        <v>0</v>
      </c>
      <c r="BK39" s="289">
        <v>8050.3200000000006</v>
      </c>
      <c r="BL39" s="289">
        <v>8050.3200000000006</v>
      </c>
      <c r="BM39" s="289">
        <v>0</v>
      </c>
      <c r="BN39" s="289">
        <v>0</v>
      </c>
      <c r="BO39" s="289">
        <v>0</v>
      </c>
      <c r="BP39" s="289">
        <v>0</v>
      </c>
      <c r="BQ39" s="289">
        <v>4900863.49</v>
      </c>
      <c r="BR39" s="289">
        <v>5268709.79</v>
      </c>
      <c r="BS39" s="289">
        <v>4908913.8099999996</v>
      </c>
      <c r="BT39" s="289">
        <v>5276760.1100000003</v>
      </c>
      <c r="BU39" s="289">
        <v>0</v>
      </c>
      <c r="BV39" s="289">
        <v>0</v>
      </c>
      <c r="BW39" s="289">
        <v>2108807.9</v>
      </c>
      <c r="BX39" s="289">
        <v>0</v>
      </c>
      <c r="BY39" s="289">
        <v>0</v>
      </c>
      <c r="BZ39" s="289">
        <v>0</v>
      </c>
      <c r="CA39" s="289">
        <v>0</v>
      </c>
      <c r="CB39" s="289">
        <v>0</v>
      </c>
      <c r="CC39" s="289">
        <v>33049</v>
      </c>
      <c r="CD39" s="289">
        <v>0</v>
      </c>
      <c r="CE39" s="289">
        <v>0</v>
      </c>
      <c r="CF39" s="289">
        <v>0</v>
      </c>
      <c r="CG39" s="289">
        <v>0</v>
      </c>
      <c r="CH39" s="289">
        <v>1215.96</v>
      </c>
      <c r="CI39" s="289">
        <v>0</v>
      </c>
      <c r="CJ39" s="289">
        <v>0</v>
      </c>
      <c r="CK39" s="289">
        <v>0</v>
      </c>
      <c r="CL39" s="289">
        <v>0</v>
      </c>
      <c r="CM39" s="289">
        <v>724424</v>
      </c>
      <c r="CN39" s="289">
        <v>0</v>
      </c>
      <c r="CO39" s="289">
        <v>0</v>
      </c>
      <c r="CP39" s="289">
        <v>0</v>
      </c>
      <c r="CQ39" s="289">
        <v>0</v>
      </c>
      <c r="CR39" s="289">
        <v>0</v>
      </c>
      <c r="CS39" s="289">
        <v>0</v>
      </c>
      <c r="CT39" s="289">
        <v>404997.54000000004</v>
      </c>
      <c r="CU39" s="289">
        <v>0</v>
      </c>
      <c r="CV39" s="289">
        <v>0</v>
      </c>
      <c r="CW39" s="289">
        <v>0</v>
      </c>
      <c r="CX39" s="289">
        <v>106390.86</v>
      </c>
      <c r="CY39" s="289">
        <v>0</v>
      </c>
      <c r="CZ39" s="289">
        <v>0</v>
      </c>
      <c r="DA39" s="289">
        <v>0</v>
      </c>
      <c r="DB39" s="289">
        <v>0</v>
      </c>
      <c r="DC39" s="289">
        <v>0</v>
      </c>
      <c r="DD39" s="289">
        <v>0</v>
      </c>
      <c r="DE39" s="289">
        <v>0</v>
      </c>
      <c r="DF39" s="289">
        <v>0</v>
      </c>
      <c r="DG39" s="289">
        <v>0</v>
      </c>
      <c r="DH39" s="289">
        <v>0</v>
      </c>
      <c r="DI39" s="289">
        <v>2486308.06</v>
      </c>
      <c r="DJ39" s="289">
        <v>0</v>
      </c>
      <c r="DK39" s="289">
        <v>0</v>
      </c>
      <c r="DL39" s="289">
        <v>374323.29</v>
      </c>
      <c r="DM39" s="289">
        <v>180360.03</v>
      </c>
      <c r="DN39" s="289">
        <v>2442</v>
      </c>
      <c r="DO39" s="289">
        <v>0</v>
      </c>
      <c r="DP39" s="289">
        <v>163481.76</v>
      </c>
      <c r="DQ39" s="289">
        <v>1283.24</v>
      </c>
      <c r="DR39" s="289">
        <v>0</v>
      </c>
      <c r="DS39" s="289">
        <v>0</v>
      </c>
      <c r="DT39" s="289">
        <v>0</v>
      </c>
      <c r="DU39" s="289">
        <v>0</v>
      </c>
      <c r="DV39" s="289">
        <v>170686.88</v>
      </c>
      <c r="DW39" s="289">
        <v>0</v>
      </c>
      <c r="DX39" s="289">
        <v>115328.33</v>
      </c>
      <c r="DY39" s="289">
        <v>148495.41</v>
      </c>
      <c r="DZ39" s="289">
        <v>220846.39</v>
      </c>
      <c r="EA39" s="289">
        <v>116346.76000000001</v>
      </c>
      <c r="EB39" s="289">
        <v>71332.55</v>
      </c>
      <c r="EC39" s="289">
        <v>0</v>
      </c>
      <c r="ED39" s="289">
        <v>535200.43000000005</v>
      </c>
      <c r="EE39" s="289">
        <v>566885.67999999993</v>
      </c>
      <c r="EF39" s="289">
        <v>1835019.3299999998</v>
      </c>
      <c r="EG39" s="289">
        <v>1615909.08</v>
      </c>
      <c r="EH39" s="289">
        <v>0</v>
      </c>
      <c r="EI39" s="289">
        <v>0</v>
      </c>
      <c r="EJ39" s="289">
        <v>0</v>
      </c>
      <c r="EK39" s="289">
        <v>187425</v>
      </c>
      <c r="EL39" s="289">
        <v>0</v>
      </c>
      <c r="EM39" s="289">
        <v>21420000</v>
      </c>
      <c r="EN39" s="289">
        <v>18295113.759999998</v>
      </c>
      <c r="EO39" s="289">
        <v>3866239.64</v>
      </c>
      <c r="EP39" s="289">
        <v>3044985.54</v>
      </c>
      <c r="EQ39" s="289">
        <v>0</v>
      </c>
      <c r="ER39" s="289">
        <v>17473859.66</v>
      </c>
      <c r="ES39" s="289">
        <v>0</v>
      </c>
      <c r="ET39" s="289">
        <v>0</v>
      </c>
      <c r="EU39" s="289">
        <v>65163.96</v>
      </c>
      <c r="EV39" s="289">
        <v>97425.16</v>
      </c>
      <c r="EW39" s="289">
        <v>1141267.24</v>
      </c>
      <c r="EX39" s="289">
        <v>1109006.04</v>
      </c>
      <c r="EY39" s="289">
        <v>0</v>
      </c>
      <c r="EZ39" s="289">
        <v>2957.9500000000003</v>
      </c>
      <c r="FA39" s="289">
        <v>974.75</v>
      </c>
      <c r="FB39" s="289">
        <v>16759.5</v>
      </c>
      <c r="FC39" s="289">
        <v>0</v>
      </c>
      <c r="FD39" s="289">
        <v>18742.7</v>
      </c>
      <c r="FE39" s="289">
        <v>0</v>
      </c>
      <c r="FF39" s="289">
        <v>0</v>
      </c>
      <c r="FG39" s="289">
        <v>0</v>
      </c>
      <c r="FH39" s="289">
        <v>30404.73</v>
      </c>
      <c r="FI39" s="289">
        <v>30404.73</v>
      </c>
      <c r="FJ39" s="289">
        <v>0</v>
      </c>
      <c r="FK39" s="289">
        <v>0</v>
      </c>
    </row>
    <row r="40" spans="1:167" x14ac:dyDescent="0.15">
      <c r="A40" s="287">
        <v>485</v>
      </c>
      <c r="B40" s="287" t="s">
        <v>494</v>
      </c>
      <c r="C40" s="289">
        <v>0</v>
      </c>
      <c r="D40" s="289">
        <v>2471214.19</v>
      </c>
      <c r="E40" s="289">
        <v>0</v>
      </c>
      <c r="F40" s="289">
        <v>4318.3599999999997</v>
      </c>
      <c r="G40" s="289">
        <v>30322.46</v>
      </c>
      <c r="H40" s="289">
        <v>1986.31</v>
      </c>
      <c r="I40" s="289">
        <v>24533.14</v>
      </c>
      <c r="J40" s="289">
        <v>12269</v>
      </c>
      <c r="K40" s="289">
        <v>353360.88</v>
      </c>
      <c r="L40" s="289">
        <v>0</v>
      </c>
      <c r="M40" s="289">
        <v>0</v>
      </c>
      <c r="N40" s="289">
        <v>0</v>
      </c>
      <c r="O40" s="289">
        <v>0</v>
      </c>
      <c r="P40" s="289">
        <v>4960.21</v>
      </c>
      <c r="Q40" s="289">
        <v>6300</v>
      </c>
      <c r="R40" s="289">
        <v>0</v>
      </c>
      <c r="S40" s="289">
        <v>0</v>
      </c>
      <c r="T40" s="289">
        <v>0</v>
      </c>
      <c r="U40" s="289">
        <v>198442.57</v>
      </c>
      <c r="V40" s="289">
        <v>3334166</v>
      </c>
      <c r="W40" s="289">
        <v>11698.08</v>
      </c>
      <c r="X40" s="289">
        <v>0</v>
      </c>
      <c r="Y40" s="289">
        <v>167219.01</v>
      </c>
      <c r="Z40" s="289">
        <v>7996.87</v>
      </c>
      <c r="AA40" s="289">
        <v>195654</v>
      </c>
      <c r="AB40" s="289">
        <v>0</v>
      </c>
      <c r="AC40" s="289">
        <v>0</v>
      </c>
      <c r="AD40" s="289">
        <v>29695.38</v>
      </c>
      <c r="AE40" s="289">
        <v>174536.25</v>
      </c>
      <c r="AF40" s="289">
        <v>0</v>
      </c>
      <c r="AG40" s="289">
        <v>0</v>
      </c>
      <c r="AH40" s="289">
        <v>38589.06</v>
      </c>
      <c r="AI40" s="289">
        <v>25419</v>
      </c>
      <c r="AJ40" s="289">
        <v>0</v>
      </c>
      <c r="AK40" s="289">
        <v>2278</v>
      </c>
      <c r="AL40" s="289">
        <v>0</v>
      </c>
      <c r="AM40" s="289">
        <v>6737.91</v>
      </c>
      <c r="AN40" s="289">
        <v>0</v>
      </c>
      <c r="AO40" s="289">
        <v>0</v>
      </c>
      <c r="AP40" s="289">
        <v>837.80000000000007</v>
      </c>
      <c r="AQ40" s="289">
        <v>1772004.8</v>
      </c>
      <c r="AR40" s="289">
        <v>1001647.6</v>
      </c>
      <c r="AS40" s="289">
        <v>263329.8</v>
      </c>
      <c r="AT40" s="289">
        <v>189539.73</v>
      </c>
      <c r="AU40" s="289">
        <v>150550.69</v>
      </c>
      <c r="AV40" s="289">
        <v>16016.11</v>
      </c>
      <c r="AW40" s="289">
        <v>130533.67</v>
      </c>
      <c r="AX40" s="289">
        <v>279196.53999999998</v>
      </c>
      <c r="AY40" s="289">
        <v>188672.08000000002</v>
      </c>
      <c r="AZ40" s="289">
        <v>408946.46</v>
      </c>
      <c r="BA40" s="289">
        <v>1217742.3</v>
      </c>
      <c r="BB40" s="289">
        <v>140144.20000000001</v>
      </c>
      <c r="BC40" s="289">
        <v>58792</v>
      </c>
      <c r="BD40" s="289">
        <v>57884.54</v>
      </c>
      <c r="BE40" s="289">
        <v>46410.49</v>
      </c>
      <c r="BF40" s="289">
        <v>749059.98</v>
      </c>
      <c r="BG40" s="289">
        <v>329867.57</v>
      </c>
      <c r="BH40" s="289">
        <v>0</v>
      </c>
      <c r="BI40" s="289">
        <v>0</v>
      </c>
      <c r="BJ40" s="289">
        <v>0</v>
      </c>
      <c r="BK40" s="289">
        <v>0</v>
      </c>
      <c r="BL40" s="289">
        <v>0</v>
      </c>
      <c r="BM40" s="289">
        <v>0</v>
      </c>
      <c r="BN40" s="289">
        <v>0</v>
      </c>
      <c r="BO40" s="289">
        <v>0</v>
      </c>
      <c r="BP40" s="289">
        <v>0</v>
      </c>
      <c r="BQ40" s="289">
        <v>1233940.97</v>
      </c>
      <c r="BR40" s="289">
        <v>1336136.8899999999</v>
      </c>
      <c r="BS40" s="289">
        <v>1233940.97</v>
      </c>
      <c r="BT40" s="289">
        <v>1336136.8899999999</v>
      </c>
      <c r="BU40" s="289">
        <v>0</v>
      </c>
      <c r="BV40" s="289">
        <v>0</v>
      </c>
      <c r="BW40" s="289">
        <v>696892.26</v>
      </c>
      <c r="BX40" s="289">
        <v>0</v>
      </c>
      <c r="BY40" s="289">
        <v>0</v>
      </c>
      <c r="BZ40" s="289">
        <v>0</v>
      </c>
      <c r="CA40" s="289">
        <v>0</v>
      </c>
      <c r="CB40" s="289">
        <v>6795.07</v>
      </c>
      <c r="CC40" s="289">
        <v>31089</v>
      </c>
      <c r="CD40" s="289">
        <v>0</v>
      </c>
      <c r="CE40" s="289">
        <v>0</v>
      </c>
      <c r="CF40" s="289">
        <v>0</v>
      </c>
      <c r="CG40" s="289">
        <v>0</v>
      </c>
      <c r="CH40" s="289">
        <v>23185.87</v>
      </c>
      <c r="CI40" s="289">
        <v>0</v>
      </c>
      <c r="CJ40" s="289">
        <v>0</v>
      </c>
      <c r="CK40" s="289">
        <v>0</v>
      </c>
      <c r="CL40" s="289">
        <v>0</v>
      </c>
      <c r="CM40" s="289">
        <v>219370</v>
      </c>
      <c r="CN40" s="289">
        <v>0</v>
      </c>
      <c r="CO40" s="289">
        <v>0</v>
      </c>
      <c r="CP40" s="289">
        <v>0</v>
      </c>
      <c r="CQ40" s="289">
        <v>0</v>
      </c>
      <c r="CR40" s="289">
        <v>0</v>
      </c>
      <c r="CS40" s="289">
        <v>0</v>
      </c>
      <c r="CT40" s="289">
        <v>153126.93</v>
      </c>
      <c r="CU40" s="289">
        <v>0</v>
      </c>
      <c r="CV40" s="289">
        <v>0</v>
      </c>
      <c r="CW40" s="289">
        <v>0</v>
      </c>
      <c r="CX40" s="289">
        <v>20496</v>
      </c>
      <c r="CY40" s="289">
        <v>0</v>
      </c>
      <c r="CZ40" s="289">
        <v>0</v>
      </c>
      <c r="DA40" s="289">
        <v>0</v>
      </c>
      <c r="DB40" s="289">
        <v>0</v>
      </c>
      <c r="DC40" s="289">
        <v>0</v>
      </c>
      <c r="DD40" s="289">
        <v>0</v>
      </c>
      <c r="DE40" s="289">
        <v>0</v>
      </c>
      <c r="DF40" s="289">
        <v>0</v>
      </c>
      <c r="DG40" s="289">
        <v>0</v>
      </c>
      <c r="DH40" s="289">
        <v>0</v>
      </c>
      <c r="DI40" s="289">
        <v>852816.08000000007</v>
      </c>
      <c r="DJ40" s="289">
        <v>0</v>
      </c>
      <c r="DK40" s="289">
        <v>0</v>
      </c>
      <c r="DL40" s="289">
        <v>113985.40000000001</v>
      </c>
      <c r="DM40" s="289">
        <v>69183.64</v>
      </c>
      <c r="DN40" s="289">
        <v>0</v>
      </c>
      <c r="DO40" s="289">
        <v>0</v>
      </c>
      <c r="DP40" s="289">
        <v>23446.16</v>
      </c>
      <c r="DQ40" s="289">
        <v>0</v>
      </c>
      <c r="DR40" s="289">
        <v>427</v>
      </c>
      <c r="DS40" s="289">
        <v>0</v>
      </c>
      <c r="DT40" s="289">
        <v>0</v>
      </c>
      <c r="DU40" s="289">
        <v>0</v>
      </c>
      <c r="DV40" s="289">
        <v>82991.5</v>
      </c>
      <c r="DW40" s="289">
        <v>8105.35</v>
      </c>
      <c r="DX40" s="289">
        <v>0</v>
      </c>
      <c r="DY40" s="289">
        <v>432549.67</v>
      </c>
      <c r="DZ40" s="289">
        <v>517584.66000000003</v>
      </c>
      <c r="EA40" s="289">
        <v>15077.970000000001</v>
      </c>
      <c r="EB40" s="289">
        <v>69957.02</v>
      </c>
      <c r="EC40" s="289">
        <v>0</v>
      </c>
      <c r="ED40" s="289">
        <v>260458.59</v>
      </c>
      <c r="EE40" s="289">
        <v>253027.31</v>
      </c>
      <c r="EF40" s="289">
        <v>1157961.44</v>
      </c>
      <c r="EG40" s="289">
        <v>1113225</v>
      </c>
      <c r="EH40" s="289">
        <v>0</v>
      </c>
      <c r="EI40" s="289">
        <v>0</v>
      </c>
      <c r="EJ40" s="289">
        <v>0</v>
      </c>
      <c r="EK40" s="289">
        <v>52167.72</v>
      </c>
      <c r="EL40" s="289">
        <v>0</v>
      </c>
      <c r="EM40" s="289">
        <v>17777849.550000001</v>
      </c>
      <c r="EN40" s="289">
        <v>236922.43</v>
      </c>
      <c r="EO40" s="289">
        <v>34378.449999999997</v>
      </c>
      <c r="EP40" s="289">
        <v>172.21</v>
      </c>
      <c r="EQ40" s="289">
        <v>0</v>
      </c>
      <c r="ER40" s="289">
        <v>202716.19</v>
      </c>
      <c r="ES40" s="289">
        <v>0</v>
      </c>
      <c r="ET40" s="289">
        <v>0</v>
      </c>
      <c r="EU40" s="289">
        <v>1101.06</v>
      </c>
      <c r="EV40" s="289">
        <v>19482.080000000002</v>
      </c>
      <c r="EW40" s="289">
        <v>362469.61</v>
      </c>
      <c r="EX40" s="289">
        <v>344088.59</v>
      </c>
      <c r="EY40" s="289">
        <v>0</v>
      </c>
      <c r="EZ40" s="289">
        <v>0</v>
      </c>
      <c r="FA40" s="289">
        <v>0</v>
      </c>
      <c r="FB40" s="289">
        <v>0</v>
      </c>
      <c r="FC40" s="289">
        <v>0</v>
      </c>
      <c r="FD40" s="289">
        <v>0</v>
      </c>
      <c r="FE40" s="289">
        <v>0</v>
      </c>
      <c r="FF40" s="289">
        <v>0</v>
      </c>
      <c r="FG40" s="289">
        <v>0</v>
      </c>
      <c r="FH40" s="289">
        <v>0</v>
      </c>
      <c r="FI40" s="289">
        <v>0</v>
      </c>
      <c r="FJ40" s="289">
        <v>0</v>
      </c>
      <c r="FK40" s="289">
        <v>0</v>
      </c>
    </row>
    <row r="41" spans="1:167" x14ac:dyDescent="0.15">
      <c r="A41" s="287">
        <v>497</v>
      </c>
      <c r="B41" s="287" t="s">
        <v>496</v>
      </c>
      <c r="C41" s="289">
        <v>0</v>
      </c>
      <c r="D41" s="289">
        <v>4192362</v>
      </c>
      <c r="E41" s="289">
        <v>0</v>
      </c>
      <c r="F41" s="289">
        <v>13679.94</v>
      </c>
      <c r="G41" s="289">
        <v>45910.28</v>
      </c>
      <c r="H41" s="289">
        <v>3069.88</v>
      </c>
      <c r="I41" s="289">
        <v>39459</v>
      </c>
      <c r="J41" s="289">
        <v>0</v>
      </c>
      <c r="K41" s="289">
        <v>392900.63</v>
      </c>
      <c r="L41" s="289">
        <v>0</v>
      </c>
      <c r="M41" s="289">
        <v>0</v>
      </c>
      <c r="N41" s="289">
        <v>0</v>
      </c>
      <c r="O41" s="289">
        <v>0</v>
      </c>
      <c r="P41" s="289">
        <v>61302.19</v>
      </c>
      <c r="Q41" s="289">
        <v>0</v>
      </c>
      <c r="R41" s="289">
        <v>0</v>
      </c>
      <c r="S41" s="289">
        <v>21605.03</v>
      </c>
      <c r="T41" s="289">
        <v>0</v>
      </c>
      <c r="U41" s="289">
        <v>293723.58</v>
      </c>
      <c r="V41" s="289">
        <v>7617714</v>
      </c>
      <c r="W41" s="289">
        <v>18878.740000000002</v>
      </c>
      <c r="X41" s="289">
        <v>0</v>
      </c>
      <c r="Y41" s="289">
        <v>291004.52</v>
      </c>
      <c r="Z41" s="289">
        <v>7323.35</v>
      </c>
      <c r="AA41" s="289">
        <v>15577</v>
      </c>
      <c r="AB41" s="289">
        <v>0</v>
      </c>
      <c r="AC41" s="289">
        <v>0</v>
      </c>
      <c r="AD41" s="289">
        <v>0</v>
      </c>
      <c r="AE41" s="289">
        <v>160530.38</v>
      </c>
      <c r="AF41" s="289">
        <v>0</v>
      </c>
      <c r="AG41" s="289">
        <v>0</v>
      </c>
      <c r="AH41" s="289">
        <v>0</v>
      </c>
      <c r="AI41" s="289">
        <v>0</v>
      </c>
      <c r="AJ41" s="289">
        <v>0</v>
      </c>
      <c r="AK41" s="289">
        <v>0</v>
      </c>
      <c r="AL41" s="289">
        <v>0</v>
      </c>
      <c r="AM41" s="289">
        <v>0</v>
      </c>
      <c r="AN41" s="289">
        <v>46250.19</v>
      </c>
      <c r="AO41" s="289">
        <v>0</v>
      </c>
      <c r="AP41" s="289">
        <v>137599.29999999999</v>
      </c>
      <c r="AQ41" s="289">
        <v>3041005.77</v>
      </c>
      <c r="AR41" s="289">
        <v>2159045.14</v>
      </c>
      <c r="AS41" s="289">
        <v>539708.49</v>
      </c>
      <c r="AT41" s="289">
        <v>552713.34</v>
      </c>
      <c r="AU41" s="289">
        <v>296640.3</v>
      </c>
      <c r="AV41" s="289">
        <v>0</v>
      </c>
      <c r="AW41" s="289">
        <v>277825.41000000003</v>
      </c>
      <c r="AX41" s="289">
        <v>380671.32</v>
      </c>
      <c r="AY41" s="289">
        <v>453856.24</v>
      </c>
      <c r="AZ41" s="289">
        <v>847587.74</v>
      </c>
      <c r="BA41" s="289">
        <v>2178471.41</v>
      </c>
      <c r="BB41" s="289">
        <v>298545.64</v>
      </c>
      <c r="BC41" s="289">
        <v>117541.33</v>
      </c>
      <c r="BD41" s="289">
        <v>0</v>
      </c>
      <c r="BE41" s="289">
        <v>82935.75</v>
      </c>
      <c r="BF41" s="289">
        <v>1182547.68</v>
      </c>
      <c r="BG41" s="289">
        <v>590327.24</v>
      </c>
      <c r="BH41" s="289">
        <v>0</v>
      </c>
      <c r="BI41" s="289">
        <v>0</v>
      </c>
      <c r="BJ41" s="289">
        <v>0</v>
      </c>
      <c r="BK41" s="289">
        <v>0</v>
      </c>
      <c r="BL41" s="289">
        <v>0</v>
      </c>
      <c r="BM41" s="289">
        <v>0</v>
      </c>
      <c r="BN41" s="289">
        <v>0</v>
      </c>
      <c r="BO41" s="289">
        <v>125490.64</v>
      </c>
      <c r="BP41" s="289">
        <v>207861</v>
      </c>
      <c r="BQ41" s="289">
        <v>3365575.19</v>
      </c>
      <c r="BR41" s="289">
        <v>3642672.04</v>
      </c>
      <c r="BS41" s="289">
        <v>3491065.83</v>
      </c>
      <c r="BT41" s="289">
        <v>3850533.04</v>
      </c>
      <c r="BU41" s="289">
        <v>0</v>
      </c>
      <c r="BV41" s="289">
        <v>0</v>
      </c>
      <c r="BW41" s="289">
        <v>1042547.68</v>
      </c>
      <c r="BX41" s="289">
        <v>0</v>
      </c>
      <c r="BY41" s="289">
        <v>0</v>
      </c>
      <c r="BZ41" s="289">
        <v>0</v>
      </c>
      <c r="CA41" s="289">
        <v>0</v>
      </c>
      <c r="CB41" s="289">
        <v>0</v>
      </c>
      <c r="CC41" s="289">
        <v>0</v>
      </c>
      <c r="CD41" s="289">
        <v>0</v>
      </c>
      <c r="CE41" s="289">
        <v>0</v>
      </c>
      <c r="CF41" s="289">
        <v>0</v>
      </c>
      <c r="CG41" s="289">
        <v>0</v>
      </c>
      <c r="CH41" s="289">
        <v>333104</v>
      </c>
      <c r="CI41" s="289">
        <v>0</v>
      </c>
      <c r="CJ41" s="289">
        <v>1034388.21</v>
      </c>
      <c r="CK41" s="289">
        <v>55882.75</v>
      </c>
      <c r="CL41" s="289">
        <v>0</v>
      </c>
      <c r="CM41" s="289">
        <v>23250</v>
      </c>
      <c r="CN41" s="289">
        <v>0</v>
      </c>
      <c r="CO41" s="289">
        <v>0</v>
      </c>
      <c r="CP41" s="289">
        <v>0</v>
      </c>
      <c r="CQ41" s="289">
        <v>0</v>
      </c>
      <c r="CR41" s="289">
        <v>0</v>
      </c>
      <c r="CS41" s="289">
        <v>0</v>
      </c>
      <c r="CT41" s="289">
        <v>197943.25</v>
      </c>
      <c r="CU41" s="289">
        <v>0</v>
      </c>
      <c r="CV41" s="289">
        <v>0</v>
      </c>
      <c r="CW41" s="289">
        <v>0</v>
      </c>
      <c r="CX41" s="289">
        <v>0</v>
      </c>
      <c r="CY41" s="289">
        <v>0</v>
      </c>
      <c r="CZ41" s="289">
        <v>0</v>
      </c>
      <c r="DA41" s="289">
        <v>0</v>
      </c>
      <c r="DB41" s="289">
        <v>0</v>
      </c>
      <c r="DC41" s="289">
        <v>0</v>
      </c>
      <c r="DD41" s="289">
        <v>0</v>
      </c>
      <c r="DE41" s="289">
        <v>0</v>
      </c>
      <c r="DF41" s="289">
        <v>0</v>
      </c>
      <c r="DG41" s="289">
        <v>0</v>
      </c>
      <c r="DH41" s="289">
        <v>0</v>
      </c>
      <c r="DI41" s="289">
        <v>1112244.06</v>
      </c>
      <c r="DJ41" s="289">
        <v>0</v>
      </c>
      <c r="DK41" s="289">
        <v>0</v>
      </c>
      <c r="DL41" s="289">
        <v>224050.52000000002</v>
      </c>
      <c r="DM41" s="289">
        <v>103827.59</v>
      </c>
      <c r="DN41" s="289">
        <v>0</v>
      </c>
      <c r="DO41" s="289">
        <v>0</v>
      </c>
      <c r="DP41" s="289">
        <v>100972.56</v>
      </c>
      <c r="DQ41" s="289">
        <v>0</v>
      </c>
      <c r="DR41" s="289">
        <v>0</v>
      </c>
      <c r="DS41" s="289">
        <v>0</v>
      </c>
      <c r="DT41" s="289">
        <v>7336.8</v>
      </c>
      <c r="DU41" s="289">
        <v>0</v>
      </c>
      <c r="DV41" s="289">
        <v>1133639.6000000001</v>
      </c>
      <c r="DW41" s="289">
        <v>5044.76</v>
      </c>
      <c r="DX41" s="289">
        <v>0</v>
      </c>
      <c r="DY41" s="289">
        <v>0</v>
      </c>
      <c r="DZ41" s="289">
        <v>0</v>
      </c>
      <c r="EA41" s="289">
        <v>0</v>
      </c>
      <c r="EB41" s="289">
        <v>0</v>
      </c>
      <c r="EC41" s="289">
        <v>0</v>
      </c>
      <c r="ED41" s="289">
        <v>1649946.97</v>
      </c>
      <c r="EE41" s="289">
        <v>1701453.01</v>
      </c>
      <c r="EF41" s="289">
        <v>1862906.04</v>
      </c>
      <c r="EG41" s="289">
        <v>1700500</v>
      </c>
      <c r="EH41" s="289">
        <v>0</v>
      </c>
      <c r="EI41" s="289">
        <v>0</v>
      </c>
      <c r="EJ41" s="289">
        <v>0</v>
      </c>
      <c r="EK41" s="289">
        <v>110900</v>
      </c>
      <c r="EL41" s="289">
        <v>0</v>
      </c>
      <c r="EM41" s="289">
        <v>24790000</v>
      </c>
      <c r="EN41" s="289">
        <v>10018.219999999999</v>
      </c>
      <c r="EO41" s="289">
        <v>150037.21</v>
      </c>
      <c r="EP41" s="289">
        <v>140030.14000000001</v>
      </c>
      <c r="EQ41" s="289">
        <v>0</v>
      </c>
      <c r="ER41" s="289">
        <v>11.15</v>
      </c>
      <c r="ES41" s="289">
        <v>0</v>
      </c>
      <c r="ET41" s="289">
        <v>0</v>
      </c>
      <c r="EU41" s="289">
        <v>90191.63</v>
      </c>
      <c r="EV41" s="289">
        <v>97929.35</v>
      </c>
      <c r="EW41" s="289">
        <v>470928.28</v>
      </c>
      <c r="EX41" s="289">
        <v>463190.56</v>
      </c>
      <c r="EY41" s="289">
        <v>0</v>
      </c>
      <c r="EZ41" s="289">
        <v>9405.24</v>
      </c>
      <c r="FA41" s="289">
        <v>7983.01</v>
      </c>
      <c r="FB41" s="289">
        <v>26275</v>
      </c>
      <c r="FC41" s="289">
        <v>5487.49</v>
      </c>
      <c r="FD41" s="289">
        <v>22209.74</v>
      </c>
      <c r="FE41" s="289">
        <v>0</v>
      </c>
      <c r="FF41" s="289">
        <v>0</v>
      </c>
      <c r="FG41" s="289">
        <v>0</v>
      </c>
      <c r="FH41" s="289">
        <v>0</v>
      </c>
      <c r="FI41" s="289">
        <v>0</v>
      </c>
      <c r="FJ41" s="289">
        <v>0</v>
      </c>
      <c r="FK41" s="289">
        <v>0</v>
      </c>
    </row>
    <row r="42" spans="1:167" x14ac:dyDescent="0.15">
      <c r="A42" s="287">
        <v>602</v>
      </c>
      <c r="B42" s="287" t="s">
        <v>497</v>
      </c>
      <c r="C42" s="289">
        <v>0</v>
      </c>
      <c r="D42" s="289">
        <v>3552444.16</v>
      </c>
      <c r="E42" s="289">
        <v>10985</v>
      </c>
      <c r="F42" s="289">
        <v>5793.9400000000005</v>
      </c>
      <c r="G42" s="289">
        <v>22330.27</v>
      </c>
      <c r="H42" s="289">
        <v>6122.87</v>
      </c>
      <c r="I42" s="289">
        <v>17503.490000000002</v>
      </c>
      <c r="J42" s="289">
        <v>327</v>
      </c>
      <c r="K42" s="289">
        <v>418430.84</v>
      </c>
      <c r="L42" s="289">
        <v>0</v>
      </c>
      <c r="M42" s="289">
        <v>0</v>
      </c>
      <c r="N42" s="289">
        <v>0</v>
      </c>
      <c r="O42" s="289">
        <v>0</v>
      </c>
      <c r="P42" s="289">
        <v>2295</v>
      </c>
      <c r="Q42" s="289">
        <v>0</v>
      </c>
      <c r="R42" s="289">
        <v>0</v>
      </c>
      <c r="S42" s="289">
        <v>0</v>
      </c>
      <c r="T42" s="289">
        <v>0</v>
      </c>
      <c r="U42" s="289">
        <v>222316.63</v>
      </c>
      <c r="V42" s="289">
        <v>4628702</v>
      </c>
      <c r="W42" s="289">
        <v>2287.75</v>
      </c>
      <c r="X42" s="289">
        <v>0</v>
      </c>
      <c r="Y42" s="289">
        <v>193279.12</v>
      </c>
      <c r="Z42" s="289">
        <v>823.61</v>
      </c>
      <c r="AA42" s="289">
        <v>2639</v>
      </c>
      <c r="AB42" s="289">
        <v>0</v>
      </c>
      <c r="AC42" s="289">
        <v>0</v>
      </c>
      <c r="AD42" s="289">
        <v>35736</v>
      </c>
      <c r="AE42" s="289">
        <v>167527.17000000001</v>
      </c>
      <c r="AF42" s="289">
        <v>0</v>
      </c>
      <c r="AG42" s="289">
        <v>0</v>
      </c>
      <c r="AH42" s="289">
        <v>17675.990000000002</v>
      </c>
      <c r="AI42" s="289">
        <v>0</v>
      </c>
      <c r="AJ42" s="289">
        <v>0</v>
      </c>
      <c r="AK42" s="289">
        <v>0</v>
      </c>
      <c r="AL42" s="289">
        <v>0</v>
      </c>
      <c r="AM42" s="289">
        <v>27352.18</v>
      </c>
      <c r="AN42" s="289">
        <v>0</v>
      </c>
      <c r="AO42" s="289">
        <v>0</v>
      </c>
      <c r="AP42" s="289">
        <v>11347.210000000001</v>
      </c>
      <c r="AQ42" s="289">
        <v>2062416.17</v>
      </c>
      <c r="AR42" s="289">
        <v>1454377.91</v>
      </c>
      <c r="AS42" s="289">
        <v>491561.60000000003</v>
      </c>
      <c r="AT42" s="289">
        <v>189249.93</v>
      </c>
      <c r="AU42" s="289">
        <v>285077.8</v>
      </c>
      <c r="AV42" s="289">
        <v>7013.42</v>
      </c>
      <c r="AW42" s="289">
        <v>181859.71</v>
      </c>
      <c r="AX42" s="289">
        <v>241055.79</v>
      </c>
      <c r="AY42" s="289">
        <v>262692.59000000003</v>
      </c>
      <c r="AZ42" s="289">
        <v>794810.87</v>
      </c>
      <c r="BA42" s="289">
        <v>1233825.0900000001</v>
      </c>
      <c r="BB42" s="289">
        <v>165128.14000000001</v>
      </c>
      <c r="BC42" s="289">
        <v>97302.09</v>
      </c>
      <c r="BD42" s="289">
        <v>119304.2</v>
      </c>
      <c r="BE42" s="289">
        <v>68515.69</v>
      </c>
      <c r="BF42" s="289">
        <v>813270.45000000007</v>
      </c>
      <c r="BG42" s="289">
        <v>696059.97</v>
      </c>
      <c r="BH42" s="289">
        <v>149236.08000000002</v>
      </c>
      <c r="BI42" s="289">
        <v>0</v>
      </c>
      <c r="BJ42" s="289">
        <v>0</v>
      </c>
      <c r="BK42" s="289">
        <v>0</v>
      </c>
      <c r="BL42" s="289">
        <v>0</v>
      </c>
      <c r="BM42" s="289">
        <v>0</v>
      </c>
      <c r="BN42" s="289">
        <v>0</v>
      </c>
      <c r="BO42" s="289">
        <v>0</v>
      </c>
      <c r="BP42" s="289">
        <v>0</v>
      </c>
      <c r="BQ42" s="289">
        <v>1309846.6499999999</v>
      </c>
      <c r="BR42" s="289">
        <v>1343008.3800000001</v>
      </c>
      <c r="BS42" s="289">
        <v>1309846.6499999999</v>
      </c>
      <c r="BT42" s="289">
        <v>1343008.3800000001</v>
      </c>
      <c r="BU42" s="289">
        <v>0</v>
      </c>
      <c r="BV42" s="289">
        <v>0</v>
      </c>
      <c r="BW42" s="289">
        <v>735166.35</v>
      </c>
      <c r="BX42" s="289">
        <v>0</v>
      </c>
      <c r="BY42" s="289">
        <v>9078.130000000001</v>
      </c>
      <c r="BZ42" s="289">
        <v>0</v>
      </c>
      <c r="CA42" s="289">
        <v>0</v>
      </c>
      <c r="CB42" s="289">
        <v>0</v>
      </c>
      <c r="CC42" s="289">
        <v>36755.279999999999</v>
      </c>
      <c r="CD42" s="289">
        <v>0</v>
      </c>
      <c r="CE42" s="289">
        <v>0</v>
      </c>
      <c r="CF42" s="289">
        <v>0</v>
      </c>
      <c r="CG42" s="289">
        <v>0</v>
      </c>
      <c r="CH42" s="289">
        <v>15571.050000000001</v>
      </c>
      <c r="CI42" s="289">
        <v>0</v>
      </c>
      <c r="CJ42" s="289">
        <v>0</v>
      </c>
      <c r="CK42" s="289">
        <v>0</v>
      </c>
      <c r="CL42" s="289">
        <v>0</v>
      </c>
      <c r="CM42" s="289">
        <v>287286</v>
      </c>
      <c r="CN42" s="289">
        <v>0</v>
      </c>
      <c r="CO42" s="289">
        <v>0</v>
      </c>
      <c r="CP42" s="289">
        <v>0</v>
      </c>
      <c r="CQ42" s="289">
        <v>0</v>
      </c>
      <c r="CR42" s="289">
        <v>0</v>
      </c>
      <c r="CS42" s="289">
        <v>0</v>
      </c>
      <c r="CT42" s="289">
        <v>201206.74</v>
      </c>
      <c r="CU42" s="289">
        <v>0</v>
      </c>
      <c r="CV42" s="289">
        <v>0</v>
      </c>
      <c r="CW42" s="289">
        <v>0</v>
      </c>
      <c r="CX42" s="289">
        <v>86717.36</v>
      </c>
      <c r="CY42" s="289">
        <v>0</v>
      </c>
      <c r="CZ42" s="289">
        <v>0</v>
      </c>
      <c r="DA42" s="289">
        <v>0</v>
      </c>
      <c r="DB42" s="289">
        <v>0</v>
      </c>
      <c r="DC42" s="289">
        <v>0</v>
      </c>
      <c r="DD42" s="289">
        <v>0</v>
      </c>
      <c r="DE42" s="289">
        <v>0</v>
      </c>
      <c r="DF42" s="289">
        <v>0</v>
      </c>
      <c r="DG42" s="289">
        <v>7493.97</v>
      </c>
      <c r="DH42" s="289">
        <v>0</v>
      </c>
      <c r="DI42" s="289">
        <v>1071222.26</v>
      </c>
      <c r="DJ42" s="289">
        <v>0</v>
      </c>
      <c r="DK42" s="289">
        <v>0</v>
      </c>
      <c r="DL42" s="289">
        <v>147566.1</v>
      </c>
      <c r="DM42" s="289">
        <v>84961.82</v>
      </c>
      <c r="DN42" s="289">
        <v>0</v>
      </c>
      <c r="DO42" s="289">
        <v>0</v>
      </c>
      <c r="DP42" s="289">
        <v>6148.68</v>
      </c>
      <c r="DQ42" s="289">
        <v>0</v>
      </c>
      <c r="DR42" s="289">
        <v>0</v>
      </c>
      <c r="DS42" s="289">
        <v>0</v>
      </c>
      <c r="DT42" s="289">
        <v>0</v>
      </c>
      <c r="DU42" s="289">
        <v>0</v>
      </c>
      <c r="DV42" s="289">
        <v>49800.160000000003</v>
      </c>
      <c r="DW42" s="289">
        <v>4587.92</v>
      </c>
      <c r="DX42" s="289">
        <v>63223.22</v>
      </c>
      <c r="DY42" s="289">
        <v>51701.11</v>
      </c>
      <c r="DZ42" s="289">
        <v>33376.46</v>
      </c>
      <c r="EA42" s="289">
        <v>44798.57</v>
      </c>
      <c r="EB42" s="289">
        <v>100</v>
      </c>
      <c r="EC42" s="289">
        <v>0</v>
      </c>
      <c r="ED42" s="289">
        <v>228140.13</v>
      </c>
      <c r="EE42" s="289">
        <v>233793.77000000002</v>
      </c>
      <c r="EF42" s="289">
        <v>837201.45000000007</v>
      </c>
      <c r="EG42" s="289">
        <v>773577.57000000007</v>
      </c>
      <c r="EH42" s="289">
        <v>1917.74</v>
      </c>
      <c r="EI42" s="289">
        <v>0</v>
      </c>
      <c r="EJ42" s="289">
        <v>0</v>
      </c>
      <c r="EK42" s="289">
        <v>56052.5</v>
      </c>
      <c r="EL42" s="289">
        <v>0</v>
      </c>
      <c r="EM42" s="289">
        <v>5918817.4800000004</v>
      </c>
      <c r="EN42" s="289">
        <v>0</v>
      </c>
      <c r="EO42" s="289">
        <v>2500.59</v>
      </c>
      <c r="EP42" s="289">
        <v>2500.59</v>
      </c>
      <c r="EQ42" s="289">
        <v>0</v>
      </c>
      <c r="ER42" s="289">
        <v>0</v>
      </c>
      <c r="ES42" s="289">
        <v>0</v>
      </c>
      <c r="ET42" s="289">
        <v>0</v>
      </c>
      <c r="EU42" s="289">
        <v>0</v>
      </c>
      <c r="EV42" s="289">
        <v>0</v>
      </c>
      <c r="EW42" s="289">
        <v>474839.07</v>
      </c>
      <c r="EX42" s="289">
        <v>474839.07</v>
      </c>
      <c r="EY42" s="289">
        <v>0</v>
      </c>
      <c r="EZ42" s="289">
        <v>0</v>
      </c>
      <c r="FA42" s="289">
        <v>1204.46</v>
      </c>
      <c r="FB42" s="289">
        <v>42527.25</v>
      </c>
      <c r="FC42" s="289">
        <v>0</v>
      </c>
      <c r="FD42" s="289">
        <v>41322.79</v>
      </c>
      <c r="FE42" s="289">
        <v>0</v>
      </c>
      <c r="FF42" s="289">
        <v>0</v>
      </c>
      <c r="FG42" s="289">
        <v>0</v>
      </c>
      <c r="FH42" s="289">
        <v>0</v>
      </c>
      <c r="FI42" s="289">
        <v>0</v>
      </c>
      <c r="FJ42" s="289">
        <v>0</v>
      </c>
      <c r="FK42" s="289">
        <v>0</v>
      </c>
    </row>
    <row r="43" spans="1:167" x14ac:dyDescent="0.15">
      <c r="A43" s="287">
        <v>609</v>
      </c>
      <c r="B43" s="287" t="s">
        <v>498</v>
      </c>
      <c r="C43" s="289">
        <v>0</v>
      </c>
      <c r="D43" s="289">
        <v>1824999.53</v>
      </c>
      <c r="E43" s="289">
        <v>559.66999999999996</v>
      </c>
      <c r="F43" s="289">
        <v>9.5500000000000007</v>
      </c>
      <c r="G43" s="289">
        <v>40661.270000000004</v>
      </c>
      <c r="H43" s="289">
        <v>2112.83</v>
      </c>
      <c r="I43" s="289">
        <v>15526.78</v>
      </c>
      <c r="J43" s="289">
        <v>0</v>
      </c>
      <c r="K43" s="289">
        <v>251064</v>
      </c>
      <c r="L43" s="289">
        <v>0</v>
      </c>
      <c r="M43" s="289">
        <v>0</v>
      </c>
      <c r="N43" s="289">
        <v>0</v>
      </c>
      <c r="O43" s="289">
        <v>0</v>
      </c>
      <c r="P43" s="289">
        <v>14305.6</v>
      </c>
      <c r="Q43" s="289">
        <v>0</v>
      </c>
      <c r="R43" s="289">
        <v>0</v>
      </c>
      <c r="S43" s="289">
        <v>0</v>
      </c>
      <c r="T43" s="289">
        <v>0</v>
      </c>
      <c r="U43" s="289">
        <v>176184.6</v>
      </c>
      <c r="V43" s="289">
        <v>5735109</v>
      </c>
      <c r="W43" s="289">
        <v>13903.24</v>
      </c>
      <c r="X43" s="289">
        <v>0</v>
      </c>
      <c r="Y43" s="289">
        <v>232369.28</v>
      </c>
      <c r="Z43" s="289">
        <v>27228.99</v>
      </c>
      <c r="AA43" s="289">
        <v>4311</v>
      </c>
      <c r="AB43" s="289">
        <v>0</v>
      </c>
      <c r="AC43" s="289">
        <v>0</v>
      </c>
      <c r="AD43" s="289">
        <v>39458.959999999999</v>
      </c>
      <c r="AE43" s="289">
        <v>230525.58000000002</v>
      </c>
      <c r="AF43" s="289">
        <v>0</v>
      </c>
      <c r="AG43" s="289">
        <v>0</v>
      </c>
      <c r="AH43" s="289">
        <v>0</v>
      </c>
      <c r="AI43" s="289">
        <v>0</v>
      </c>
      <c r="AJ43" s="289">
        <v>0</v>
      </c>
      <c r="AK43" s="289">
        <v>15050</v>
      </c>
      <c r="AL43" s="289">
        <v>0</v>
      </c>
      <c r="AM43" s="289">
        <v>0</v>
      </c>
      <c r="AN43" s="289">
        <v>86219.75</v>
      </c>
      <c r="AO43" s="289">
        <v>0</v>
      </c>
      <c r="AP43" s="289">
        <v>7124.95</v>
      </c>
      <c r="AQ43" s="289">
        <v>2568268.09</v>
      </c>
      <c r="AR43" s="289">
        <v>1444617.87</v>
      </c>
      <c r="AS43" s="289">
        <v>384919.68</v>
      </c>
      <c r="AT43" s="289">
        <v>310821.51</v>
      </c>
      <c r="AU43" s="289">
        <v>221874.06</v>
      </c>
      <c r="AV43" s="289">
        <v>29381.83</v>
      </c>
      <c r="AW43" s="289">
        <v>214043.7</v>
      </c>
      <c r="AX43" s="289">
        <v>253665.07</v>
      </c>
      <c r="AY43" s="289">
        <v>249511.62</v>
      </c>
      <c r="AZ43" s="289">
        <v>438072.76</v>
      </c>
      <c r="BA43" s="289">
        <v>1174129.6299999999</v>
      </c>
      <c r="BB43" s="289">
        <v>210210.41</v>
      </c>
      <c r="BC43" s="289">
        <v>84672.8</v>
      </c>
      <c r="BD43" s="289">
        <v>0</v>
      </c>
      <c r="BE43" s="289">
        <v>36383.86</v>
      </c>
      <c r="BF43" s="289">
        <v>1211764.8600000001</v>
      </c>
      <c r="BG43" s="289">
        <v>319095.95</v>
      </c>
      <c r="BH43" s="289">
        <v>0</v>
      </c>
      <c r="BI43" s="289">
        <v>0</v>
      </c>
      <c r="BJ43" s="289">
        <v>0</v>
      </c>
      <c r="BK43" s="289">
        <v>0</v>
      </c>
      <c r="BL43" s="289">
        <v>0</v>
      </c>
      <c r="BM43" s="289">
        <v>0</v>
      </c>
      <c r="BN43" s="289">
        <v>0</v>
      </c>
      <c r="BO43" s="289">
        <v>2279900.4500000002</v>
      </c>
      <c r="BP43" s="289">
        <v>1845191.33</v>
      </c>
      <c r="BQ43" s="289">
        <v>0</v>
      </c>
      <c r="BR43" s="289">
        <v>0</v>
      </c>
      <c r="BS43" s="289">
        <v>2279900.4500000002</v>
      </c>
      <c r="BT43" s="289">
        <v>1845191.33</v>
      </c>
      <c r="BU43" s="289">
        <v>0</v>
      </c>
      <c r="BV43" s="289">
        <v>0</v>
      </c>
      <c r="BW43" s="289">
        <v>1211764.8600000001</v>
      </c>
      <c r="BX43" s="289">
        <v>0</v>
      </c>
      <c r="BY43" s="289">
        <v>0</v>
      </c>
      <c r="BZ43" s="289">
        <v>0</v>
      </c>
      <c r="CA43" s="289">
        <v>0</v>
      </c>
      <c r="CB43" s="289">
        <v>4637.3100000000004</v>
      </c>
      <c r="CC43" s="289">
        <v>16432.870000000003</v>
      </c>
      <c r="CD43" s="289">
        <v>0</v>
      </c>
      <c r="CE43" s="289">
        <v>0</v>
      </c>
      <c r="CF43" s="289">
        <v>0</v>
      </c>
      <c r="CG43" s="289">
        <v>0</v>
      </c>
      <c r="CH43" s="289">
        <v>70.37</v>
      </c>
      <c r="CI43" s="289">
        <v>0</v>
      </c>
      <c r="CJ43" s="289">
        <v>0</v>
      </c>
      <c r="CK43" s="289">
        <v>0</v>
      </c>
      <c r="CL43" s="289">
        <v>0</v>
      </c>
      <c r="CM43" s="289">
        <v>380617</v>
      </c>
      <c r="CN43" s="289">
        <v>8979</v>
      </c>
      <c r="CO43" s="289">
        <v>0</v>
      </c>
      <c r="CP43" s="289">
        <v>0</v>
      </c>
      <c r="CQ43" s="289">
        <v>0</v>
      </c>
      <c r="CR43" s="289">
        <v>0</v>
      </c>
      <c r="CS43" s="289">
        <v>6106</v>
      </c>
      <c r="CT43" s="289">
        <v>204431</v>
      </c>
      <c r="CU43" s="289">
        <v>0</v>
      </c>
      <c r="CV43" s="289">
        <v>0</v>
      </c>
      <c r="CW43" s="289">
        <v>0</v>
      </c>
      <c r="CX43" s="289">
        <v>29133.09</v>
      </c>
      <c r="CY43" s="289">
        <v>0</v>
      </c>
      <c r="CZ43" s="289">
        <v>0</v>
      </c>
      <c r="DA43" s="289">
        <v>0</v>
      </c>
      <c r="DB43" s="289">
        <v>0</v>
      </c>
      <c r="DC43" s="289">
        <v>0.12</v>
      </c>
      <c r="DD43" s="289">
        <v>0</v>
      </c>
      <c r="DE43" s="289">
        <v>0</v>
      </c>
      <c r="DF43" s="289">
        <v>0</v>
      </c>
      <c r="DG43" s="289">
        <v>0</v>
      </c>
      <c r="DH43" s="289">
        <v>0</v>
      </c>
      <c r="DI43" s="289">
        <v>1486104.34</v>
      </c>
      <c r="DJ43" s="289">
        <v>0</v>
      </c>
      <c r="DK43" s="289">
        <v>0</v>
      </c>
      <c r="DL43" s="289">
        <v>145537.62</v>
      </c>
      <c r="DM43" s="289">
        <v>120656.78</v>
      </c>
      <c r="DN43" s="289">
        <v>0</v>
      </c>
      <c r="DO43" s="289">
        <v>0</v>
      </c>
      <c r="DP43" s="289">
        <v>7248.84</v>
      </c>
      <c r="DQ43" s="289">
        <v>0</v>
      </c>
      <c r="DR43" s="289">
        <v>0</v>
      </c>
      <c r="DS43" s="289">
        <v>0</v>
      </c>
      <c r="DT43" s="289">
        <v>0</v>
      </c>
      <c r="DU43" s="289">
        <v>0</v>
      </c>
      <c r="DV43" s="289">
        <v>102624.04000000001</v>
      </c>
      <c r="DW43" s="289">
        <v>0</v>
      </c>
      <c r="DX43" s="289">
        <v>74338.39</v>
      </c>
      <c r="DY43" s="289">
        <v>62345.22</v>
      </c>
      <c r="DZ43" s="289">
        <v>14060.380000000001</v>
      </c>
      <c r="EA43" s="289">
        <v>23749.100000000002</v>
      </c>
      <c r="EB43" s="289">
        <v>2304.4500000000003</v>
      </c>
      <c r="EC43" s="289">
        <v>0</v>
      </c>
      <c r="ED43" s="289">
        <v>0.76</v>
      </c>
      <c r="EE43" s="289">
        <v>1.1400000000000001</v>
      </c>
      <c r="EF43" s="289">
        <v>63783</v>
      </c>
      <c r="EG43" s="289">
        <v>0</v>
      </c>
      <c r="EH43" s="289">
        <v>0</v>
      </c>
      <c r="EI43" s="289">
        <v>0</v>
      </c>
      <c r="EJ43" s="289">
        <v>0</v>
      </c>
      <c r="EK43" s="289">
        <v>63782.62</v>
      </c>
      <c r="EL43" s="289">
        <v>0</v>
      </c>
      <c r="EM43" s="289">
        <v>348391.76</v>
      </c>
      <c r="EN43" s="289">
        <v>100</v>
      </c>
      <c r="EO43" s="289">
        <v>100</v>
      </c>
      <c r="EP43" s="289">
        <v>0</v>
      </c>
      <c r="EQ43" s="289">
        <v>0</v>
      </c>
      <c r="ER43" s="289">
        <v>0</v>
      </c>
      <c r="ES43" s="289">
        <v>0</v>
      </c>
      <c r="ET43" s="289">
        <v>0</v>
      </c>
      <c r="EU43" s="289">
        <v>71219.62</v>
      </c>
      <c r="EV43" s="289">
        <v>33102.99</v>
      </c>
      <c r="EW43" s="289">
        <v>268492.36</v>
      </c>
      <c r="EX43" s="289">
        <v>306608.99</v>
      </c>
      <c r="EY43" s="289">
        <v>0</v>
      </c>
      <c r="EZ43" s="289">
        <v>245.6</v>
      </c>
      <c r="FA43" s="289">
        <v>245.6</v>
      </c>
      <c r="FB43" s="289">
        <v>5000</v>
      </c>
      <c r="FC43" s="289">
        <v>0</v>
      </c>
      <c r="FD43" s="289">
        <v>5000</v>
      </c>
      <c r="FE43" s="289">
        <v>0</v>
      </c>
      <c r="FF43" s="289">
        <v>0</v>
      </c>
      <c r="FG43" s="289">
        <v>0</v>
      </c>
      <c r="FH43" s="289">
        <v>0</v>
      </c>
      <c r="FI43" s="289">
        <v>0</v>
      </c>
      <c r="FJ43" s="289">
        <v>0</v>
      </c>
      <c r="FK43" s="289">
        <v>0</v>
      </c>
    </row>
    <row r="44" spans="1:167" x14ac:dyDescent="0.15">
      <c r="A44" s="287">
        <v>623</v>
      </c>
      <c r="B44" s="287" t="s">
        <v>500</v>
      </c>
      <c r="C44" s="289">
        <v>0</v>
      </c>
      <c r="D44" s="289">
        <v>1465054.09</v>
      </c>
      <c r="E44" s="289">
        <v>0</v>
      </c>
      <c r="F44" s="289">
        <v>1229.27</v>
      </c>
      <c r="G44" s="289">
        <v>9108.2100000000009</v>
      </c>
      <c r="H44" s="289">
        <v>751.34</v>
      </c>
      <c r="I44" s="289">
        <v>29918.86</v>
      </c>
      <c r="J44" s="289">
        <v>0</v>
      </c>
      <c r="K44" s="289">
        <v>19917</v>
      </c>
      <c r="L44" s="289">
        <v>0</v>
      </c>
      <c r="M44" s="289">
        <v>0</v>
      </c>
      <c r="N44" s="289">
        <v>0</v>
      </c>
      <c r="O44" s="289">
        <v>0</v>
      </c>
      <c r="P44" s="289">
        <v>9711.1</v>
      </c>
      <c r="Q44" s="289">
        <v>0</v>
      </c>
      <c r="R44" s="289">
        <v>8452</v>
      </c>
      <c r="S44" s="289">
        <v>0</v>
      </c>
      <c r="T44" s="289">
        <v>0</v>
      </c>
      <c r="U44" s="289">
        <v>153996.01</v>
      </c>
      <c r="V44" s="289">
        <v>3090616</v>
      </c>
      <c r="W44" s="289">
        <v>6890.33</v>
      </c>
      <c r="X44" s="289">
        <v>0</v>
      </c>
      <c r="Y44" s="289">
        <v>132472.20000000001</v>
      </c>
      <c r="Z44" s="289">
        <v>348.45</v>
      </c>
      <c r="AA44" s="289">
        <v>133555</v>
      </c>
      <c r="AB44" s="289">
        <v>0</v>
      </c>
      <c r="AC44" s="289">
        <v>724475.83</v>
      </c>
      <c r="AD44" s="289">
        <v>71435.009999999995</v>
      </c>
      <c r="AE44" s="289">
        <v>134317.92000000001</v>
      </c>
      <c r="AF44" s="289">
        <v>0</v>
      </c>
      <c r="AG44" s="289">
        <v>0</v>
      </c>
      <c r="AH44" s="289">
        <v>8971.4</v>
      </c>
      <c r="AI44" s="289">
        <v>14229</v>
      </c>
      <c r="AJ44" s="289">
        <v>0</v>
      </c>
      <c r="AK44" s="289">
        <v>2160</v>
      </c>
      <c r="AL44" s="289">
        <v>0</v>
      </c>
      <c r="AM44" s="289">
        <v>0</v>
      </c>
      <c r="AN44" s="289">
        <v>4438</v>
      </c>
      <c r="AO44" s="289">
        <v>0</v>
      </c>
      <c r="AP44" s="289">
        <v>3307.5</v>
      </c>
      <c r="AQ44" s="289">
        <v>973023.49</v>
      </c>
      <c r="AR44" s="289">
        <v>881164.37</v>
      </c>
      <c r="AS44" s="289">
        <v>145342.99</v>
      </c>
      <c r="AT44" s="289">
        <v>133286.45000000001</v>
      </c>
      <c r="AU44" s="289">
        <v>110111.25</v>
      </c>
      <c r="AV44" s="289">
        <v>66383.839999999997</v>
      </c>
      <c r="AW44" s="289">
        <v>111668.44</v>
      </c>
      <c r="AX44" s="289">
        <v>130994.51000000001</v>
      </c>
      <c r="AY44" s="289">
        <v>179915.21</v>
      </c>
      <c r="AZ44" s="289">
        <v>341124.49</v>
      </c>
      <c r="BA44" s="289">
        <v>974298.32000000007</v>
      </c>
      <c r="BB44" s="289">
        <v>364284.85000000003</v>
      </c>
      <c r="BC44" s="289">
        <v>56436.25</v>
      </c>
      <c r="BD44" s="289">
        <v>0</v>
      </c>
      <c r="BE44" s="289">
        <v>69565.5</v>
      </c>
      <c r="BF44" s="289">
        <v>832421.88</v>
      </c>
      <c r="BG44" s="289">
        <v>504797.77</v>
      </c>
      <c r="BH44" s="289">
        <v>4348.8599999999997</v>
      </c>
      <c r="BI44" s="289">
        <v>0</v>
      </c>
      <c r="BJ44" s="289">
        <v>0</v>
      </c>
      <c r="BK44" s="289">
        <v>0</v>
      </c>
      <c r="BL44" s="289">
        <v>0</v>
      </c>
      <c r="BM44" s="289">
        <v>0</v>
      </c>
      <c r="BN44" s="289">
        <v>0</v>
      </c>
      <c r="BO44" s="289">
        <v>0</v>
      </c>
      <c r="BP44" s="289">
        <v>0</v>
      </c>
      <c r="BQ44" s="289">
        <v>1178567.95</v>
      </c>
      <c r="BR44" s="289">
        <v>1324754</v>
      </c>
      <c r="BS44" s="289">
        <v>1178567.95</v>
      </c>
      <c r="BT44" s="289">
        <v>1324754</v>
      </c>
      <c r="BU44" s="289">
        <v>0</v>
      </c>
      <c r="BV44" s="289">
        <v>0</v>
      </c>
      <c r="BW44" s="289">
        <v>759893.05</v>
      </c>
      <c r="BX44" s="289">
        <v>0</v>
      </c>
      <c r="BY44" s="289">
        <v>0</v>
      </c>
      <c r="BZ44" s="289">
        <v>0</v>
      </c>
      <c r="CA44" s="289">
        <v>0</v>
      </c>
      <c r="CB44" s="289">
        <v>239.6</v>
      </c>
      <c r="CC44" s="289">
        <v>0</v>
      </c>
      <c r="CD44" s="289">
        <v>0</v>
      </c>
      <c r="CE44" s="289">
        <v>0</v>
      </c>
      <c r="CF44" s="289">
        <v>0</v>
      </c>
      <c r="CG44" s="289">
        <v>0</v>
      </c>
      <c r="CH44" s="289">
        <v>44361.17</v>
      </c>
      <c r="CI44" s="289">
        <v>0</v>
      </c>
      <c r="CJ44" s="289">
        <v>0</v>
      </c>
      <c r="CK44" s="289">
        <v>0</v>
      </c>
      <c r="CL44" s="289">
        <v>0</v>
      </c>
      <c r="CM44" s="289">
        <v>228535</v>
      </c>
      <c r="CN44" s="289">
        <v>0</v>
      </c>
      <c r="CO44" s="289">
        <v>0</v>
      </c>
      <c r="CP44" s="289">
        <v>0</v>
      </c>
      <c r="CQ44" s="289">
        <v>0</v>
      </c>
      <c r="CR44" s="289">
        <v>0</v>
      </c>
      <c r="CS44" s="289">
        <v>0</v>
      </c>
      <c r="CT44" s="289">
        <v>128534.62000000001</v>
      </c>
      <c r="CU44" s="289">
        <v>0</v>
      </c>
      <c r="CV44" s="289">
        <v>0</v>
      </c>
      <c r="CW44" s="289">
        <v>0</v>
      </c>
      <c r="CX44" s="289">
        <v>26062.22</v>
      </c>
      <c r="CY44" s="289">
        <v>0</v>
      </c>
      <c r="CZ44" s="289">
        <v>0</v>
      </c>
      <c r="DA44" s="289">
        <v>0</v>
      </c>
      <c r="DB44" s="289">
        <v>0</v>
      </c>
      <c r="DC44" s="289">
        <v>0</v>
      </c>
      <c r="DD44" s="289">
        <v>0</v>
      </c>
      <c r="DE44" s="289">
        <v>0</v>
      </c>
      <c r="DF44" s="289">
        <v>0</v>
      </c>
      <c r="DG44" s="289">
        <v>0</v>
      </c>
      <c r="DH44" s="289">
        <v>0</v>
      </c>
      <c r="DI44" s="289">
        <v>764603.63</v>
      </c>
      <c r="DJ44" s="289">
        <v>0</v>
      </c>
      <c r="DK44" s="289">
        <v>0</v>
      </c>
      <c r="DL44" s="289">
        <v>95263.430000000008</v>
      </c>
      <c r="DM44" s="289">
        <v>143880.58000000002</v>
      </c>
      <c r="DN44" s="289">
        <v>0</v>
      </c>
      <c r="DO44" s="289">
        <v>0</v>
      </c>
      <c r="DP44" s="289">
        <v>44798.200000000004</v>
      </c>
      <c r="DQ44" s="289">
        <v>0</v>
      </c>
      <c r="DR44" s="289">
        <v>0</v>
      </c>
      <c r="DS44" s="289">
        <v>0</v>
      </c>
      <c r="DT44" s="289">
        <v>6756.72</v>
      </c>
      <c r="DU44" s="289">
        <v>0</v>
      </c>
      <c r="DV44" s="289">
        <v>132323.1</v>
      </c>
      <c r="DW44" s="289">
        <v>0</v>
      </c>
      <c r="DX44" s="289">
        <v>3430.37</v>
      </c>
      <c r="DY44" s="289">
        <v>3295.21</v>
      </c>
      <c r="DZ44" s="289">
        <v>41678.270000000004</v>
      </c>
      <c r="EA44" s="289">
        <v>40283.270000000004</v>
      </c>
      <c r="EB44" s="289">
        <v>1530.16</v>
      </c>
      <c r="EC44" s="289">
        <v>0</v>
      </c>
      <c r="ED44" s="289">
        <v>63186.61</v>
      </c>
      <c r="EE44" s="289">
        <v>63200.1</v>
      </c>
      <c r="EF44" s="289">
        <v>25426.65</v>
      </c>
      <c r="EG44" s="289">
        <v>25413.16</v>
      </c>
      <c r="EH44" s="289">
        <v>0</v>
      </c>
      <c r="EI44" s="289">
        <v>0</v>
      </c>
      <c r="EJ44" s="289">
        <v>0</v>
      </c>
      <c r="EK44" s="289">
        <v>0</v>
      </c>
      <c r="EL44" s="289">
        <v>0</v>
      </c>
      <c r="EM44" s="289">
        <v>168665</v>
      </c>
      <c r="EN44" s="289">
        <v>218128.05000000002</v>
      </c>
      <c r="EO44" s="289">
        <v>218128.05000000002</v>
      </c>
      <c r="EP44" s="289">
        <v>0</v>
      </c>
      <c r="EQ44" s="289">
        <v>0</v>
      </c>
      <c r="ER44" s="289">
        <v>0</v>
      </c>
      <c r="ES44" s="289">
        <v>0</v>
      </c>
      <c r="ET44" s="289">
        <v>0</v>
      </c>
      <c r="EU44" s="289">
        <v>0</v>
      </c>
      <c r="EV44" s="289">
        <v>0</v>
      </c>
      <c r="EW44" s="289">
        <v>253197.29</v>
      </c>
      <c r="EX44" s="289">
        <v>253197.29</v>
      </c>
      <c r="EY44" s="289">
        <v>0</v>
      </c>
      <c r="EZ44" s="289">
        <v>0</v>
      </c>
      <c r="FA44" s="289">
        <v>0</v>
      </c>
      <c r="FB44" s="289">
        <v>0</v>
      </c>
      <c r="FC44" s="289">
        <v>0</v>
      </c>
      <c r="FD44" s="289">
        <v>0</v>
      </c>
      <c r="FE44" s="289">
        <v>0</v>
      </c>
      <c r="FF44" s="289">
        <v>0</v>
      </c>
      <c r="FG44" s="289">
        <v>0</v>
      </c>
      <c r="FH44" s="289">
        <v>0</v>
      </c>
      <c r="FI44" s="289">
        <v>0</v>
      </c>
      <c r="FJ44" s="289">
        <v>0</v>
      </c>
      <c r="FK44" s="289">
        <v>0</v>
      </c>
    </row>
    <row r="45" spans="1:167" x14ac:dyDescent="0.15">
      <c r="A45" s="287">
        <v>637</v>
      </c>
      <c r="B45" s="287" t="s">
        <v>501</v>
      </c>
      <c r="C45" s="289">
        <v>0</v>
      </c>
      <c r="D45" s="289">
        <v>1832341.45</v>
      </c>
      <c r="E45" s="289">
        <v>7039.1100000000006</v>
      </c>
      <c r="F45" s="289">
        <v>232</v>
      </c>
      <c r="G45" s="289">
        <v>23133.25</v>
      </c>
      <c r="H45" s="289">
        <v>5973.03</v>
      </c>
      <c r="I45" s="289">
        <v>18142.5</v>
      </c>
      <c r="J45" s="289">
        <v>0</v>
      </c>
      <c r="K45" s="289">
        <v>435501</v>
      </c>
      <c r="L45" s="289">
        <v>0</v>
      </c>
      <c r="M45" s="289">
        <v>0</v>
      </c>
      <c r="N45" s="289">
        <v>0</v>
      </c>
      <c r="O45" s="289">
        <v>0</v>
      </c>
      <c r="P45" s="289">
        <v>3945.26</v>
      </c>
      <c r="Q45" s="289">
        <v>0</v>
      </c>
      <c r="R45" s="289">
        <v>0</v>
      </c>
      <c r="S45" s="289">
        <v>0</v>
      </c>
      <c r="T45" s="289">
        <v>0</v>
      </c>
      <c r="U45" s="289">
        <v>185599.81</v>
      </c>
      <c r="V45" s="289">
        <v>5562600</v>
      </c>
      <c r="W45" s="289">
        <v>5120</v>
      </c>
      <c r="X45" s="289">
        <v>0</v>
      </c>
      <c r="Y45" s="289">
        <v>212824.2</v>
      </c>
      <c r="Z45" s="289">
        <v>159.89000000000001</v>
      </c>
      <c r="AA45" s="289">
        <v>24105.25</v>
      </c>
      <c r="AB45" s="289">
        <v>0</v>
      </c>
      <c r="AC45" s="289">
        <v>0</v>
      </c>
      <c r="AD45" s="289">
        <v>46062.720000000001</v>
      </c>
      <c r="AE45" s="289">
        <v>149061.45000000001</v>
      </c>
      <c r="AF45" s="289">
        <v>0</v>
      </c>
      <c r="AG45" s="289">
        <v>0</v>
      </c>
      <c r="AH45" s="289">
        <v>25427.440000000002</v>
      </c>
      <c r="AI45" s="289">
        <v>0</v>
      </c>
      <c r="AJ45" s="289">
        <v>0</v>
      </c>
      <c r="AK45" s="289">
        <v>1862.2</v>
      </c>
      <c r="AL45" s="289">
        <v>0</v>
      </c>
      <c r="AM45" s="289">
        <v>3188.5</v>
      </c>
      <c r="AN45" s="289">
        <v>50544.97</v>
      </c>
      <c r="AO45" s="289">
        <v>0</v>
      </c>
      <c r="AP45" s="289">
        <v>51220</v>
      </c>
      <c r="AQ45" s="289">
        <v>1686102.1300000001</v>
      </c>
      <c r="AR45" s="289">
        <v>1214536.3999999999</v>
      </c>
      <c r="AS45" s="289">
        <v>340122.14</v>
      </c>
      <c r="AT45" s="289">
        <v>233721.63</v>
      </c>
      <c r="AU45" s="289">
        <v>236115.07</v>
      </c>
      <c r="AV45" s="289">
        <v>0</v>
      </c>
      <c r="AW45" s="289">
        <v>144691.45000000001</v>
      </c>
      <c r="AX45" s="289">
        <v>307447.23</v>
      </c>
      <c r="AY45" s="289">
        <v>325910.96000000002</v>
      </c>
      <c r="AZ45" s="289">
        <v>456320.27</v>
      </c>
      <c r="BA45" s="289">
        <v>1382178.91</v>
      </c>
      <c r="BB45" s="289">
        <v>44782.64</v>
      </c>
      <c r="BC45" s="289">
        <v>103747</v>
      </c>
      <c r="BD45" s="289">
        <v>0</v>
      </c>
      <c r="BE45" s="289">
        <v>214736.27000000002</v>
      </c>
      <c r="BF45" s="289">
        <v>922379.76</v>
      </c>
      <c r="BG45" s="289">
        <v>619623.47</v>
      </c>
      <c r="BH45" s="289">
        <v>0</v>
      </c>
      <c r="BI45" s="289">
        <v>0</v>
      </c>
      <c r="BJ45" s="289">
        <v>0</v>
      </c>
      <c r="BK45" s="289">
        <v>0</v>
      </c>
      <c r="BL45" s="289">
        <v>0</v>
      </c>
      <c r="BM45" s="289">
        <v>0</v>
      </c>
      <c r="BN45" s="289">
        <v>0</v>
      </c>
      <c r="BO45" s="289">
        <v>149126.5</v>
      </c>
      <c r="BP45" s="289">
        <v>149126.5</v>
      </c>
      <c r="BQ45" s="289">
        <v>2380809.38</v>
      </c>
      <c r="BR45" s="289">
        <v>2792478.08</v>
      </c>
      <c r="BS45" s="289">
        <v>2529935.88</v>
      </c>
      <c r="BT45" s="289">
        <v>2941604.58</v>
      </c>
      <c r="BU45" s="289">
        <v>0</v>
      </c>
      <c r="BV45" s="289">
        <v>0</v>
      </c>
      <c r="BW45" s="289">
        <v>922379.76</v>
      </c>
      <c r="BX45" s="289">
        <v>0</v>
      </c>
      <c r="BY45" s="289">
        <v>0</v>
      </c>
      <c r="BZ45" s="289">
        <v>0</v>
      </c>
      <c r="CA45" s="289">
        <v>0</v>
      </c>
      <c r="CB45" s="289">
        <v>0</v>
      </c>
      <c r="CC45" s="289">
        <v>0</v>
      </c>
      <c r="CD45" s="289">
        <v>0</v>
      </c>
      <c r="CE45" s="289">
        <v>0</v>
      </c>
      <c r="CF45" s="289">
        <v>0</v>
      </c>
      <c r="CG45" s="289">
        <v>0</v>
      </c>
      <c r="CH45" s="289">
        <v>18085</v>
      </c>
      <c r="CI45" s="289">
        <v>0</v>
      </c>
      <c r="CJ45" s="289">
        <v>0</v>
      </c>
      <c r="CK45" s="289">
        <v>0</v>
      </c>
      <c r="CL45" s="289">
        <v>0</v>
      </c>
      <c r="CM45" s="289">
        <v>319452</v>
      </c>
      <c r="CN45" s="289">
        <v>11087</v>
      </c>
      <c r="CO45" s="289">
        <v>0</v>
      </c>
      <c r="CP45" s="289">
        <v>0</v>
      </c>
      <c r="CQ45" s="289">
        <v>0</v>
      </c>
      <c r="CR45" s="289">
        <v>0</v>
      </c>
      <c r="CS45" s="289">
        <v>7540</v>
      </c>
      <c r="CT45" s="289">
        <v>180763.04</v>
      </c>
      <c r="CU45" s="289">
        <v>0</v>
      </c>
      <c r="CV45" s="289">
        <v>0</v>
      </c>
      <c r="CW45" s="289">
        <v>0</v>
      </c>
      <c r="CX45" s="289">
        <v>59510.83</v>
      </c>
      <c r="CY45" s="289">
        <v>0</v>
      </c>
      <c r="CZ45" s="289">
        <v>0</v>
      </c>
      <c r="DA45" s="289">
        <v>0</v>
      </c>
      <c r="DB45" s="289">
        <v>0</v>
      </c>
      <c r="DC45" s="289">
        <v>0</v>
      </c>
      <c r="DD45" s="289">
        <v>0</v>
      </c>
      <c r="DE45" s="289">
        <v>0</v>
      </c>
      <c r="DF45" s="289">
        <v>0</v>
      </c>
      <c r="DG45" s="289">
        <v>0</v>
      </c>
      <c r="DH45" s="289">
        <v>0</v>
      </c>
      <c r="DI45" s="289">
        <v>1208549.6200000001</v>
      </c>
      <c r="DJ45" s="289">
        <v>0</v>
      </c>
      <c r="DK45" s="289">
        <v>0</v>
      </c>
      <c r="DL45" s="289">
        <v>113858.88</v>
      </c>
      <c r="DM45" s="289">
        <v>127410.61</v>
      </c>
      <c r="DN45" s="289">
        <v>0</v>
      </c>
      <c r="DO45" s="289">
        <v>0</v>
      </c>
      <c r="DP45" s="289">
        <v>22666.87</v>
      </c>
      <c r="DQ45" s="289">
        <v>0</v>
      </c>
      <c r="DR45" s="289">
        <v>0</v>
      </c>
      <c r="DS45" s="289">
        <v>0</v>
      </c>
      <c r="DT45" s="289">
        <v>0</v>
      </c>
      <c r="DU45" s="289">
        <v>0</v>
      </c>
      <c r="DV45" s="289">
        <v>46331.65</v>
      </c>
      <c r="DW45" s="289">
        <v>0</v>
      </c>
      <c r="DX45" s="289">
        <v>0</v>
      </c>
      <c r="DY45" s="289">
        <v>0</v>
      </c>
      <c r="DZ45" s="289">
        <v>0</v>
      </c>
      <c r="EA45" s="289">
        <v>0</v>
      </c>
      <c r="EB45" s="289">
        <v>0</v>
      </c>
      <c r="EC45" s="289">
        <v>0</v>
      </c>
      <c r="ED45" s="289">
        <v>434937.75</v>
      </c>
      <c r="EE45" s="289">
        <v>433645.02999999997</v>
      </c>
      <c r="EF45" s="289">
        <v>1043587.49</v>
      </c>
      <c r="EG45" s="289">
        <v>998403.57000000007</v>
      </c>
      <c r="EH45" s="289">
        <v>0</v>
      </c>
      <c r="EI45" s="289">
        <v>0</v>
      </c>
      <c r="EJ45" s="289">
        <v>0</v>
      </c>
      <c r="EK45" s="289">
        <v>46476.639999999999</v>
      </c>
      <c r="EL45" s="289">
        <v>0</v>
      </c>
      <c r="EM45" s="289">
        <v>8960613.0199999996</v>
      </c>
      <c r="EN45" s="289">
        <v>0</v>
      </c>
      <c r="EO45" s="289">
        <v>0</v>
      </c>
      <c r="EP45" s="289">
        <v>0</v>
      </c>
      <c r="EQ45" s="289">
        <v>0</v>
      </c>
      <c r="ER45" s="289">
        <v>0</v>
      </c>
      <c r="ES45" s="289">
        <v>0</v>
      </c>
      <c r="ET45" s="289">
        <v>0</v>
      </c>
      <c r="EU45" s="289">
        <v>118579.37</v>
      </c>
      <c r="EV45" s="289">
        <v>87663.49</v>
      </c>
      <c r="EW45" s="289">
        <v>347637.49</v>
      </c>
      <c r="EX45" s="289">
        <v>378553.37</v>
      </c>
      <c r="EY45" s="289">
        <v>0</v>
      </c>
      <c r="EZ45" s="289">
        <v>148367.65</v>
      </c>
      <c r="FA45" s="289">
        <v>151592.6</v>
      </c>
      <c r="FB45" s="289">
        <v>82150.47</v>
      </c>
      <c r="FC45" s="289">
        <v>46529.79</v>
      </c>
      <c r="FD45" s="289">
        <v>32395.73</v>
      </c>
      <c r="FE45" s="289">
        <v>0</v>
      </c>
      <c r="FF45" s="289">
        <v>0</v>
      </c>
      <c r="FG45" s="289">
        <v>0</v>
      </c>
      <c r="FH45" s="289">
        <v>0</v>
      </c>
      <c r="FI45" s="289">
        <v>0</v>
      </c>
      <c r="FJ45" s="289">
        <v>0</v>
      </c>
      <c r="FK45" s="289">
        <v>0</v>
      </c>
    </row>
    <row r="46" spans="1:167" x14ac:dyDescent="0.15">
      <c r="A46" s="287">
        <v>657</v>
      </c>
      <c r="B46" s="287" t="s">
        <v>502</v>
      </c>
      <c r="C46" s="289">
        <v>0</v>
      </c>
      <c r="D46" s="289">
        <v>942797.68</v>
      </c>
      <c r="E46" s="289">
        <v>0</v>
      </c>
      <c r="F46" s="289">
        <v>611</v>
      </c>
      <c r="G46" s="289">
        <v>4848.8</v>
      </c>
      <c r="H46" s="289">
        <v>1729.1000000000001</v>
      </c>
      <c r="I46" s="289">
        <v>3158.76</v>
      </c>
      <c r="J46" s="289">
        <v>0</v>
      </c>
      <c r="K46" s="289">
        <v>616069.71</v>
      </c>
      <c r="L46" s="289">
        <v>0</v>
      </c>
      <c r="M46" s="289">
        <v>4591.7300000000005</v>
      </c>
      <c r="N46" s="289">
        <v>0</v>
      </c>
      <c r="O46" s="289">
        <v>0</v>
      </c>
      <c r="P46" s="289">
        <v>0</v>
      </c>
      <c r="Q46" s="289">
        <v>0</v>
      </c>
      <c r="R46" s="289">
        <v>0</v>
      </c>
      <c r="S46" s="289">
        <v>0</v>
      </c>
      <c r="T46" s="289">
        <v>0</v>
      </c>
      <c r="U46" s="289">
        <v>46129.67</v>
      </c>
      <c r="V46" s="289">
        <v>293211</v>
      </c>
      <c r="W46" s="289">
        <v>1280</v>
      </c>
      <c r="X46" s="289">
        <v>0</v>
      </c>
      <c r="Y46" s="289">
        <v>0</v>
      </c>
      <c r="Z46" s="289">
        <v>0</v>
      </c>
      <c r="AA46" s="289">
        <v>37526</v>
      </c>
      <c r="AB46" s="289">
        <v>0</v>
      </c>
      <c r="AC46" s="289">
        <v>0</v>
      </c>
      <c r="AD46" s="289">
        <v>2389</v>
      </c>
      <c r="AE46" s="289">
        <v>13014</v>
      </c>
      <c r="AF46" s="289">
        <v>0</v>
      </c>
      <c r="AG46" s="289">
        <v>0</v>
      </c>
      <c r="AH46" s="289">
        <v>0</v>
      </c>
      <c r="AI46" s="289">
        <v>25238</v>
      </c>
      <c r="AJ46" s="289">
        <v>0</v>
      </c>
      <c r="AK46" s="289">
        <v>0</v>
      </c>
      <c r="AL46" s="289">
        <v>0</v>
      </c>
      <c r="AM46" s="289">
        <v>3003</v>
      </c>
      <c r="AN46" s="289">
        <v>4894.49</v>
      </c>
      <c r="AO46" s="289">
        <v>0</v>
      </c>
      <c r="AP46" s="289">
        <v>1114.6600000000001</v>
      </c>
      <c r="AQ46" s="289">
        <v>510470.27</v>
      </c>
      <c r="AR46" s="289">
        <v>372124.93</v>
      </c>
      <c r="AS46" s="289">
        <v>0</v>
      </c>
      <c r="AT46" s="289">
        <v>50636.92</v>
      </c>
      <c r="AU46" s="289">
        <v>6972.59</v>
      </c>
      <c r="AV46" s="289">
        <v>0</v>
      </c>
      <c r="AW46" s="289">
        <v>52025.51</v>
      </c>
      <c r="AX46" s="289">
        <v>19270.240000000002</v>
      </c>
      <c r="AY46" s="289">
        <v>19234</v>
      </c>
      <c r="AZ46" s="289">
        <v>177386.88</v>
      </c>
      <c r="BA46" s="289">
        <v>343731.98</v>
      </c>
      <c r="BB46" s="289">
        <v>81528.08</v>
      </c>
      <c r="BC46" s="289">
        <v>32482.22</v>
      </c>
      <c r="BD46" s="289">
        <v>0</v>
      </c>
      <c r="BE46" s="289">
        <v>91166.03</v>
      </c>
      <c r="BF46" s="289">
        <v>105617.75</v>
      </c>
      <c r="BG46" s="289">
        <v>75004</v>
      </c>
      <c r="BH46" s="289">
        <v>0</v>
      </c>
      <c r="BI46" s="289">
        <v>0</v>
      </c>
      <c r="BJ46" s="289">
        <v>0</v>
      </c>
      <c r="BK46" s="289">
        <v>0</v>
      </c>
      <c r="BL46" s="289">
        <v>0</v>
      </c>
      <c r="BM46" s="289">
        <v>729961</v>
      </c>
      <c r="BN46" s="289">
        <v>385690</v>
      </c>
      <c r="BO46" s="289">
        <v>0</v>
      </c>
      <c r="BP46" s="289">
        <v>0</v>
      </c>
      <c r="BQ46" s="289">
        <v>586904.02</v>
      </c>
      <c r="BR46" s="289">
        <v>995130.22</v>
      </c>
      <c r="BS46" s="289">
        <v>1316865.02</v>
      </c>
      <c r="BT46" s="289">
        <v>1380820.22</v>
      </c>
      <c r="BU46" s="289">
        <v>0</v>
      </c>
      <c r="BV46" s="289">
        <v>0</v>
      </c>
      <c r="BW46" s="289">
        <v>105617.75</v>
      </c>
      <c r="BX46" s="289">
        <v>0</v>
      </c>
      <c r="BY46" s="289">
        <v>0</v>
      </c>
      <c r="BZ46" s="289">
        <v>0</v>
      </c>
      <c r="CA46" s="289">
        <v>0</v>
      </c>
      <c r="CB46" s="289">
        <v>0</v>
      </c>
      <c r="CC46" s="289">
        <v>0</v>
      </c>
      <c r="CD46" s="289">
        <v>0</v>
      </c>
      <c r="CE46" s="289">
        <v>0</v>
      </c>
      <c r="CF46" s="289">
        <v>0</v>
      </c>
      <c r="CG46" s="289">
        <v>0</v>
      </c>
      <c r="CH46" s="289">
        <v>0</v>
      </c>
      <c r="CI46" s="289">
        <v>0</v>
      </c>
      <c r="CJ46" s="289">
        <v>0</v>
      </c>
      <c r="CK46" s="289">
        <v>0</v>
      </c>
      <c r="CL46" s="289">
        <v>0</v>
      </c>
      <c r="CM46" s="289">
        <v>45756</v>
      </c>
      <c r="CN46" s="289">
        <v>0</v>
      </c>
      <c r="CO46" s="289">
        <v>0</v>
      </c>
      <c r="CP46" s="289">
        <v>0</v>
      </c>
      <c r="CQ46" s="289">
        <v>0</v>
      </c>
      <c r="CR46" s="289">
        <v>0</v>
      </c>
      <c r="CS46" s="289">
        <v>0</v>
      </c>
      <c r="CT46" s="289">
        <v>64806.86</v>
      </c>
      <c r="CU46" s="289">
        <v>0</v>
      </c>
      <c r="CV46" s="289">
        <v>0</v>
      </c>
      <c r="CW46" s="289">
        <v>0</v>
      </c>
      <c r="CX46" s="289">
        <v>0</v>
      </c>
      <c r="CY46" s="289">
        <v>0</v>
      </c>
      <c r="CZ46" s="289">
        <v>0</v>
      </c>
      <c r="DA46" s="289">
        <v>0</v>
      </c>
      <c r="DB46" s="289">
        <v>0</v>
      </c>
      <c r="DC46" s="289">
        <v>0</v>
      </c>
      <c r="DD46" s="289">
        <v>0</v>
      </c>
      <c r="DE46" s="289">
        <v>0</v>
      </c>
      <c r="DF46" s="289">
        <v>0</v>
      </c>
      <c r="DG46" s="289">
        <v>0</v>
      </c>
      <c r="DH46" s="289">
        <v>0</v>
      </c>
      <c r="DI46" s="289">
        <v>165105.51</v>
      </c>
      <c r="DJ46" s="289">
        <v>0</v>
      </c>
      <c r="DK46" s="289">
        <v>0</v>
      </c>
      <c r="DL46" s="289">
        <v>10665.78</v>
      </c>
      <c r="DM46" s="289">
        <v>40409.32</v>
      </c>
      <c r="DN46" s="289">
        <v>0</v>
      </c>
      <c r="DO46" s="289">
        <v>0</v>
      </c>
      <c r="DP46" s="289">
        <v>0</v>
      </c>
      <c r="DQ46" s="289">
        <v>0</v>
      </c>
      <c r="DR46" s="289">
        <v>0</v>
      </c>
      <c r="DS46" s="289">
        <v>0</v>
      </c>
      <c r="DT46" s="289">
        <v>0</v>
      </c>
      <c r="DU46" s="289">
        <v>0</v>
      </c>
      <c r="DV46" s="289">
        <v>0</v>
      </c>
      <c r="DW46" s="289">
        <v>0</v>
      </c>
      <c r="DX46" s="289">
        <v>0</v>
      </c>
      <c r="DY46" s="289">
        <v>0</v>
      </c>
      <c r="DZ46" s="289">
        <v>0</v>
      </c>
      <c r="EA46" s="289">
        <v>0</v>
      </c>
      <c r="EB46" s="289">
        <v>0</v>
      </c>
      <c r="EC46" s="289">
        <v>0</v>
      </c>
      <c r="ED46" s="289">
        <v>32780.020000000004</v>
      </c>
      <c r="EE46" s="289">
        <v>30837.54</v>
      </c>
      <c r="EF46" s="289">
        <v>162467.41</v>
      </c>
      <c r="EG46" s="289">
        <v>164409.89000000001</v>
      </c>
      <c r="EH46" s="289">
        <v>0</v>
      </c>
      <c r="EI46" s="289">
        <v>0</v>
      </c>
      <c r="EJ46" s="289">
        <v>0</v>
      </c>
      <c r="EK46" s="289">
        <v>0</v>
      </c>
      <c r="EL46" s="289">
        <v>0</v>
      </c>
      <c r="EM46" s="289">
        <v>805000</v>
      </c>
      <c r="EN46" s="289">
        <v>0</v>
      </c>
      <c r="EO46" s="289">
        <v>0</v>
      </c>
      <c r="EP46" s="289">
        <v>0</v>
      </c>
      <c r="EQ46" s="289">
        <v>0</v>
      </c>
      <c r="ER46" s="289">
        <v>0</v>
      </c>
      <c r="ES46" s="289">
        <v>0</v>
      </c>
      <c r="ET46" s="289">
        <v>0</v>
      </c>
      <c r="EU46" s="289">
        <v>20819.990000000002</v>
      </c>
      <c r="EV46" s="289">
        <v>17335.95</v>
      </c>
      <c r="EW46" s="289">
        <v>60768.03</v>
      </c>
      <c r="EX46" s="289">
        <v>64252.07</v>
      </c>
      <c r="EY46" s="289">
        <v>0</v>
      </c>
      <c r="EZ46" s="289">
        <v>0</v>
      </c>
      <c r="FA46" s="289">
        <v>0</v>
      </c>
      <c r="FB46" s="289">
        <v>0</v>
      </c>
      <c r="FC46" s="289">
        <v>0</v>
      </c>
      <c r="FD46" s="289">
        <v>0</v>
      </c>
      <c r="FE46" s="289">
        <v>0</v>
      </c>
      <c r="FF46" s="289">
        <v>0</v>
      </c>
      <c r="FG46" s="289">
        <v>0</v>
      </c>
      <c r="FH46" s="289">
        <v>0</v>
      </c>
      <c r="FI46" s="289">
        <v>0</v>
      </c>
      <c r="FJ46" s="289">
        <v>0</v>
      </c>
      <c r="FK46" s="289">
        <v>0</v>
      </c>
    </row>
    <row r="47" spans="1:167" x14ac:dyDescent="0.15">
      <c r="A47" s="287">
        <v>658</v>
      </c>
      <c r="B47" s="287" t="s">
        <v>503</v>
      </c>
      <c r="C47" s="289">
        <v>0</v>
      </c>
      <c r="D47" s="289">
        <v>2102611.19</v>
      </c>
      <c r="E47" s="289">
        <v>0</v>
      </c>
      <c r="F47" s="289">
        <v>0</v>
      </c>
      <c r="G47" s="289">
        <v>27276.75</v>
      </c>
      <c r="H47" s="289">
        <v>2165.9700000000003</v>
      </c>
      <c r="I47" s="289">
        <v>68192.3</v>
      </c>
      <c r="J47" s="289">
        <v>0</v>
      </c>
      <c r="K47" s="289">
        <v>744007</v>
      </c>
      <c r="L47" s="289">
        <v>0</v>
      </c>
      <c r="M47" s="289">
        <v>0</v>
      </c>
      <c r="N47" s="289">
        <v>0</v>
      </c>
      <c r="O47" s="289">
        <v>0</v>
      </c>
      <c r="P47" s="289">
        <v>4897</v>
      </c>
      <c r="Q47" s="289">
        <v>0</v>
      </c>
      <c r="R47" s="289">
        <v>0</v>
      </c>
      <c r="S47" s="289">
        <v>0</v>
      </c>
      <c r="T47" s="289">
        <v>0</v>
      </c>
      <c r="U47" s="289">
        <v>195493.30000000002</v>
      </c>
      <c r="V47" s="289">
        <v>5857666</v>
      </c>
      <c r="W47" s="289">
        <v>8005.16</v>
      </c>
      <c r="X47" s="289">
        <v>0</v>
      </c>
      <c r="Y47" s="289">
        <v>0</v>
      </c>
      <c r="Z47" s="289">
        <v>2157.4</v>
      </c>
      <c r="AA47" s="289">
        <v>43567</v>
      </c>
      <c r="AB47" s="289">
        <v>0</v>
      </c>
      <c r="AC47" s="289">
        <v>0</v>
      </c>
      <c r="AD47" s="289">
        <v>23521</v>
      </c>
      <c r="AE47" s="289">
        <v>79664</v>
      </c>
      <c r="AF47" s="289">
        <v>0</v>
      </c>
      <c r="AG47" s="289">
        <v>0</v>
      </c>
      <c r="AH47" s="289">
        <v>0</v>
      </c>
      <c r="AI47" s="289">
        <v>0</v>
      </c>
      <c r="AJ47" s="289">
        <v>0</v>
      </c>
      <c r="AK47" s="289">
        <v>13570.26</v>
      </c>
      <c r="AL47" s="289">
        <v>0</v>
      </c>
      <c r="AM47" s="289">
        <v>12868.36</v>
      </c>
      <c r="AN47" s="289">
        <v>1463</v>
      </c>
      <c r="AO47" s="289">
        <v>0</v>
      </c>
      <c r="AP47" s="289">
        <v>1600</v>
      </c>
      <c r="AQ47" s="289">
        <v>2222335.8199999998</v>
      </c>
      <c r="AR47" s="289">
        <v>1534115.47</v>
      </c>
      <c r="AS47" s="289">
        <v>388299.85000000003</v>
      </c>
      <c r="AT47" s="289">
        <v>291551.53000000003</v>
      </c>
      <c r="AU47" s="289">
        <v>207852.83000000002</v>
      </c>
      <c r="AV47" s="289">
        <v>85316.180000000008</v>
      </c>
      <c r="AW47" s="289">
        <v>243184.44</v>
      </c>
      <c r="AX47" s="289">
        <v>327095.37</v>
      </c>
      <c r="AY47" s="289">
        <v>294979.60000000003</v>
      </c>
      <c r="AZ47" s="289">
        <v>563896.36</v>
      </c>
      <c r="BA47" s="289">
        <v>1608555.22</v>
      </c>
      <c r="BB47" s="289">
        <v>346601.83</v>
      </c>
      <c r="BC47" s="289">
        <v>87939.88</v>
      </c>
      <c r="BD47" s="289">
        <v>0</v>
      </c>
      <c r="BE47" s="289">
        <v>0</v>
      </c>
      <c r="BF47" s="289">
        <v>788070.08000000007</v>
      </c>
      <c r="BG47" s="289">
        <v>149225</v>
      </c>
      <c r="BH47" s="289">
        <v>0</v>
      </c>
      <c r="BI47" s="289">
        <v>0</v>
      </c>
      <c r="BJ47" s="289">
        <v>0</v>
      </c>
      <c r="BK47" s="289">
        <v>91409.33</v>
      </c>
      <c r="BL47" s="289">
        <v>91409.33</v>
      </c>
      <c r="BM47" s="289">
        <v>0</v>
      </c>
      <c r="BN47" s="289">
        <v>0</v>
      </c>
      <c r="BO47" s="289">
        <v>0</v>
      </c>
      <c r="BP47" s="289">
        <v>0</v>
      </c>
      <c r="BQ47" s="289">
        <v>2237847.21</v>
      </c>
      <c r="BR47" s="289">
        <v>2287553.44</v>
      </c>
      <c r="BS47" s="289">
        <v>2329256.54</v>
      </c>
      <c r="BT47" s="289">
        <v>2378962.77</v>
      </c>
      <c r="BU47" s="289">
        <v>0</v>
      </c>
      <c r="BV47" s="289">
        <v>0</v>
      </c>
      <c r="BW47" s="289">
        <v>788070.08000000007</v>
      </c>
      <c r="BX47" s="289">
        <v>0</v>
      </c>
      <c r="BY47" s="289">
        <v>0</v>
      </c>
      <c r="BZ47" s="289">
        <v>0</v>
      </c>
      <c r="CA47" s="289">
        <v>0</v>
      </c>
      <c r="CB47" s="289">
        <v>0</v>
      </c>
      <c r="CC47" s="289">
        <v>12530.57</v>
      </c>
      <c r="CD47" s="289">
        <v>0</v>
      </c>
      <c r="CE47" s="289">
        <v>0</v>
      </c>
      <c r="CF47" s="289">
        <v>0</v>
      </c>
      <c r="CG47" s="289">
        <v>0</v>
      </c>
      <c r="CH47" s="289">
        <v>17196.59</v>
      </c>
      <c r="CI47" s="289">
        <v>0</v>
      </c>
      <c r="CJ47" s="289">
        <v>0</v>
      </c>
      <c r="CK47" s="289">
        <v>0</v>
      </c>
      <c r="CL47" s="289">
        <v>0</v>
      </c>
      <c r="CM47" s="289">
        <v>273298</v>
      </c>
      <c r="CN47" s="289">
        <v>0</v>
      </c>
      <c r="CO47" s="289">
        <v>0</v>
      </c>
      <c r="CP47" s="289">
        <v>0</v>
      </c>
      <c r="CQ47" s="289">
        <v>0</v>
      </c>
      <c r="CR47" s="289">
        <v>0</v>
      </c>
      <c r="CS47" s="289">
        <v>0</v>
      </c>
      <c r="CT47" s="289">
        <v>209950</v>
      </c>
      <c r="CU47" s="289">
        <v>0</v>
      </c>
      <c r="CV47" s="289">
        <v>0</v>
      </c>
      <c r="CW47" s="289">
        <v>0</v>
      </c>
      <c r="CX47" s="289">
        <v>17812.27</v>
      </c>
      <c r="CY47" s="289">
        <v>0</v>
      </c>
      <c r="CZ47" s="289">
        <v>0</v>
      </c>
      <c r="DA47" s="289">
        <v>0</v>
      </c>
      <c r="DB47" s="289">
        <v>0</v>
      </c>
      <c r="DC47" s="289">
        <v>0</v>
      </c>
      <c r="DD47" s="289">
        <v>0</v>
      </c>
      <c r="DE47" s="289">
        <v>0</v>
      </c>
      <c r="DF47" s="289">
        <v>0</v>
      </c>
      <c r="DG47" s="289">
        <v>0</v>
      </c>
      <c r="DH47" s="289">
        <v>0</v>
      </c>
      <c r="DI47" s="289">
        <v>955646.58000000007</v>
      </c>
      <c r="DJ47" s="289">
        <v>0</v>
      </c>
      <c r="DK47" s="289">
        <v>0</v>
      </c>
      <c r="DL47" s="289">
        <v>155749.01</v>
      </c>
      <c r="DM47" s="289">
        <v>11838.98</v>
      </c>
      <c r="DN47" s="289">
        <v>0</v>
      </c>
      <c r="DO47" s="289">
        <v>0</v>
      </c>
      <c r="DP47" s="289">
        <v>39873.03</v>
      </c>
      <c r="DQ47" s="289">
        <v>0</v>
      </c>
      <c r="DR47" s="289">
        <v>0</v>
      </c>
      <c r="DS47" s="289">
        <v>0</v>
      </c>
      <c r="DT47" s="289">
        <v>0</v>
      </c>
      <c r="DU47" s="289">
        <v>0</v>
      </c>
      <c r="DV47" s="289">
        <v>155749.91</v>
      </c>
      <c r="DW47" s="289">
        <v>0</v>
      </c>
      <c r="DX47" s="289">
        <v>0</v>
      </c>
      <c r="DY47" s="289">
        <v>0</v>
      </c>
      <c r="DZ47" s="289">
        <v>0</v>
      </c>
      <c r="EA47" s="289">
        <v>0</v>
      </c>
      <c r="EB47" s="289">
        <v>0</v>
      </c>
      <c r="EC47" s="289">
        <v>0</v>
      </c>
      <c r="ED47" s="289">
        <v>503658.71</v>
      </c>
      <c r="EE47" s="289">
        <v>488446.7</v>
      </c>
      <c r="EF47" s="289">
        <v>1793640.66</v>
      </c>
      <c r="EG47" s="289">
        <v>1808852.67</v>
      </c>
      <c r="EH47" s="289">
        <v>0</v>
      </c>
      <c r="EI47" s="289">
        <v>0</v>
      </c>
      <c r="EJ47" s="289">
        <v>0</v>
      </c>
      <c r="EK47" s="289">
        <v>0</v>
      </c>
      <c r="EL47" s="289">
        <v>0</v>
      </c>
      <c r="EM47" s="289">
        <v>11960000</v>
      </c>
      <c r="EN47" s="289">
        <v>2377107.92</v>
      </c>
      <c r="EO47" s="289">
        <v>1080633.6399999999</v>
      </c>
      <c r="EP47" s="289">
        <v>971413.87</v>
      </c>
      <c r="EQ47" s="289">
        <v>0</v>
      </c>
      <c r="ER47" s="289">
        <v>2267836.9300000002</v>
      </c>
      <c r="ES47" s="289">
        <v>0</v>
      </c>
      <c r="ET47" s="289">
        <v>51.22</v>
      </c>
      <c r="EU47" s="289">
        <v>213703.55000000002</v>
      </c>
      <c r="EV47" s="289">
        <v>110424.72</v>
      </c>
      <c r="EW47" s="289">
        <v>522600.51</v>
      </c>
      <c r="EX47" s="289">
        <v>625879.34</v>
      </c>
      <c r="EY47" s="289">
        <v>0</v>
      </c>
      <c r="EZ47" s="289">
        <v>163973.74</v>
      </c>
      <c r="FA47" s="289">
        <v>159155.96</v>
      </c>
      <c r="FB47" s="289">
        <v>105276.37</v>
      </c>
      <c r="FC47" s="289">
        <v>0</v>
      </c>
      <c r="FD47" s="289">
        <v>106629.15000000001</v>
      </c>
      <c r="FE47" s="289">
        <v>3465</v>
      </c>
      <c r="FF47" s="289">
        <v>0</v>
      </c>
      <c r="FG47" s="289">
        <v>0</v>
      </c>
      <c r="FH47" s="289">
        <v>0</v>
      </c>
      <c r="FI47" s="289">
        <v>0</v>
      </c>
      <c r="FJ47" s="289">
        <v>0</v>
      </c>
      <c r="FK47" s="289">
        <v>0</v>
      </c>
    </row>
    <row r="48" spans="1:167" x14ac:dyDescent="0.15">
      <c r="A48" s="287">
        <v>665</v>
      </c>
      <c r="B48" s="287" t="s">
        <v>504</v>
      </c>
      <c r="C48" s="289">
        <v>0</v>
      </c>
      <c r="D48" s="289">
        <v>3311913.29</v>
      </c>
      <c r="E48" s="289">
        <v>0</v>
      </c>
      <c r="F48" s="289">
        <v>0</v>
      </c>
      <c r="G48" s="289">
        <v>0</v>
      </c>
      <c r="H48" s="289">
        <v>858.30000000000007</v>
      </c>
      <c r="I48" s="289">
        <v>35895.78</v>
      </c>
      <c r="J48" s="289">
        <v>0</v>
      </c>
      <c r="K48" s="289">
        <v>869814</v>
      </c>
      <c r="L48" s="289">
        <v>0</v>
      </c>
      <c r="M48" s="289">
        <v>0</v>
      </c>
      <c r="N48" s="289">
        <v>0</v>
      </c>
      <c r="O48" s="289">
        <v>0</v>
      </c>
      <c r="P48" s="289">
        <v>1608.92</v>
      </c>
      <c r="Q48" s="289">
        <v>0</v>
      </c>
      <c r="R48" s="289">
        <v>0</v>
      </c>
      <c r="S48" s="289">
        <v>0</v>
      </c>
      <c r="T48" s="289">
        <v>0</v>
      </c>
      <c r="U48" s="289">
        <v>138406.51999999999</v>
      </c>
      <c r="V48" s="289">
        <v>2940003</v>
      </c>
      <c r="W48" s="289">
        <v>8000</v>
      </c>
      <c r="X48" s="289">
        <v>0</v>
      </c>
      <c r="Y48" s="289">
        <v>0</v>
      </c>
      <c r="Z48" s="289">
        <v>0</v>
      </c>
      <c r="AA48" s="289">
        <v>4301</v>
      </c>
      <c r="AB48" s="289">
        <v>0</v>
      </c>
      <c r="AC48" s="289">
        <v>0</v>
      </c>
      <c r="AD48" s="289">
        <v>21439.170000000002</v>
      </c>
      <c r="AE48" s="289">
        <v>52629</v>
      </c>
      <c r="AF48" s="289">
        <v>0</v>
      </c>
      <c r="AG48" s="289">
        <v>0</v>
      </c>
      <c r="AH48" s="289">
        <v>20989.56</v>
      </c>
      <c r="AI48" s="289">
        <v>0</v>
      </c>
      <c r="AJ48" s="289">
        <v>0</v>
      </c>
      <c r="AK48" s="289">
        <v>0</v>
      </c>
      <c r="AL48" s="289">
        <v>0</v>
      </c>
      <c r="AM48" s="289">
        <v>11425.76</v>
      </c>
      <c r="AN48" s="289">
        <v>15397.880000000001</v>
      </c>
      <c r="AO48" s="289">
        <v>0</v>
      </c>
      <c r="AP48" s="289">
        <v>39599.31</v>
      </c>
      <c r="AQ48" s="289">
        <v>2556412.38</v>
      </c>
      <c r="AR48" s="289">
        <v>1127549</v>
      </c>
      <c r="AS48" s="289">
        <v>0</v>
      </c>
      <c r="AT48" s="289">
        <v>237121.55000000002</v>
      </c>
      <c r="AU48" s="289">
        <v>37699.78</v>
      </c>
      <c r="AV48" s="289">
        <v>176.98</v>
      </c>
      <c r="AW48" s="289">
        <v>158167.93</v>
      </c>
      <c r="AX48" s="289">
        <v>452271.48</v>
      </c>
      <c r="AY48" s="289">
        <v>468915.74</v>
      </c>
      <c r="AZ48" s="289">
        <v>260715.29</v>
      </c>
      <c r="BA48" s="289">
        <v>936334.14</v>
      </c>
      <c r="BB48" s="289">
        <v>33464.82</v>
      </c>
      <c r="BC48" s="289">
        <v>55668</v>
      </c>
      <c r="BD48" s="289">
        <v>15646.880000000001</v>
      </c>
      <c r="BE48" s="289">
        <v>288562.69</v>
      </c>
      <c r="BF48" s="289">
        <v>664844.75</v>
      </c>
      <c r="BG48" s="289">
        <v>307495</v>
      </c>
      <c r="BH48" s="289">
        <v>18.72</v>
      </c>
      <c r="BI48" s="289">
        <v>0</v>
      </c>
      <c r="BJ48" s="289">
        <v>0</v>
      </c>
      <c r="BK48" s="289">
        <v>0</v>
      </c>
      <c r="BL48" s="289">
        <v>0</v>
      </c>
      <c r="BM48" s="289">
        <v>1120226.2</v>
      </c>
      <c r="BN48" s="289">
        <v>991442.56</v>
      </c>
      <c r="BO48" s="289">
        <v>0</v>
      </c>
      <c r="BP48" s="289">
        <v>0</v>
      </c>
      <c r="BQ48" s="289">
        <v>2044965.07</v>
      </c>
      <c r="BR48" s="289">
        <v>2044965.07</v>
      </c>
      <c r="BS48" s="289">
        <v>3165191.27</v>
      </c>
      <c r="BT48" s="289">
        <v>3036407.63</v>
      </c>
      <c r="BU48" s="289">
        <v>0</v>
      </c>
      <c r="BV48" s="289">
        <v>0</v>
      </c>
      <c r="BW48" s="289">
        <v>664844.75</v>
      </c>
      <c r="BX48" s="289">
        <v>0</v>
      </c>
      <c r="BY48" s="289">
        <v>0</v>
      </c>
      <c r="BZ48" s="289">
        <v>0</v>
      </c>
      <c r="CA48" s="289">
        <v>0</v>
      </c>
      <c r="CB48" s="289">
        <v>0</v>
      </c>
      <c r="CC48" s="289">
        <v>37573.31</v>
      </c>
      <c r="CD48" s="289">
        <v>0</v>
      </c>
      <c r="CE48" s="289">
        <v>0</v>
      </c>
      <c r="CF48" s="289">
        <v>0</v>
      </c>
      <c r="CG48" s="289">
        <v>0</v>
      </c>
      <c r="CH48" s="289">
        <v>21563.600000000002</v>
      </c>
      <c r="CI48" s="289">
        <v>0</v>
      </c>
      <c r="CJ48" s="289">
        <v>0</v>
      </c>
      <c r="CK48" s="289">
        <v>0</v>
      </c>
      <c r="CL48" s="289">
        <v>0</v>
      </c>
      <c r="CM48" s="289">
        <v>191693</v>
      </c>
      <c r="CN48" s="289">
        <v>0</v>
      </c>
      <c r="CO48" s="289">
        <v>0</v>
      </c>
      <c r="CP48" s="289">
        <v>0</v>
      </c>
      <c r="CQ48" s="289">
        <v>0</v>
      </c>
      <c r="CR48" s="289">
        <v>0</v>
      </c>
      <c r="CS48" s="289">
        <v>0</v>
      </c>
      <c r="CT48" s="289">
        <v>98336.83</v>
      </c>
      <c r="CU48" s="289">
        <v>0</v>
      </c>
      <c r="CV48" s="289">
        <v>0</v>
      </c>
      <c r="CW48" s="289">
        <v>0</v>
      </c>
      <c r="CX48" s="289">
        <v>6477.39</v>
      </c>
      <c r="CY48" s="289">
        <v>0</v>
      </c>
      <c r="CZ48" s="289">
        <v>0</v>
      </c>
      <c r="DA48" s="289">
        <v>0</v>
      </c>
      <c r="DB48" s="289">
        <v>0</v>
      </c>
      <c r="DC48" s="289">
        <v>0</v>
      </c>
      <c r="DD48" s="289">
        <v>0</v>
      </c>
      <c r="DE48" s="289">
        <v>0</v>
      </c>
      <c r="DF48" s="289">
        <v>0</v>
      </c>
      <c r="DG48" s="289">
        <v>0</v>
      </c>
      <c r="DH48" s="289">
        <v>0</v>
      </c>
      <c r="DI48" s="289">
        <v>668406.6</v>
      </c>
      <c r="DJ48" s="289">
        <v>0</v>
      </c>
      <c r="DK48" s="289">
        <v>0</v>
      </c>
      <c r="DL48" s="289">
        <v>89037.98</v>
      </c>
      <c r="DM48" s="289">
        <v>37416.39</v>
      </c>
      <c r="DN48" s="289">
        <v>0</v>
      </c>
      <c r="DO48" s="289">
        <v>0</v>
      </c>
      <c r="DP48" s="289">
        <v>2384.98</v>
      </c>
      <c r="DQ48" s="289">
        <v>568.33000000000004</v>
      </c>
      <c r="DR48" s="289">
        <v>0</v>
      </c>
      <c r="DS48" s="289">
        <v>0</v>
      </c>
      <c r="DT48" s="289">
        <v>0</v>
      </c>
      <c r="DU48" s="289">
        <v>0</v>
      </c>
      <c r="DV48" s="289">
        <v>209192.44</v>
      </c>
      <c r="DW48" s="289">
        <v>13482.16</v>
      </c>
      <c r="DX48" s="289">
        <v>0</v>
      </c>
      <c r="DY48" s="289">
        <v>0</v>
      </c>
      <c r="DZ48" s="289">
        <v>0</v>
      </c>
      <c r="EA48" s="289">
        <v>0</v>
      </c>
      <c r="EB48" s="289">
        <v>0</v>
      </c>
      <c r="EC48" s="289">
        <v>0</v>
      </c>
      <c r="ED48" s="289">
        <v>153906.84</v>
      </c>
      <c r="EE48" s="289">
        <v>151556.84</v>
      </c>
      <c r="EF48" s="289">
        <v>346575</v>
      </c>
      <c r="EG48" s="289">
        <v>348925</v>
      </c>
      <c r="EH48" s="289">
        <v>0</v>
      </c>
      <c r="EI48" s="289">
        <v>0</v>
      </c>
      <c r="EJ48" s="289">
        <v>0</v>
      </c>
      <c r="EK48" s="289">
        <v>0</v>
      </c>
      <c r="EL48" s="289">
        <v>0</v>
      </c>
      <c r="EM48" s="289">
        <v>4722655.62</v>
      </c>
      <c r="EN48" s="289">
        <v>647056.61</v>
      </c>
      <c r="EO48" s="289">
        <v>235553.88</v>
      </c>
      <c r="EP48" s="289">
        <v>43.36</v>
      </c>
      <c r="EQ48" s="289">
        <v>0</v>
      </c>
      <c r="ER48" s="289">
        <v>411546.09</v>
      </c>
      <c r="ES48" s="289">
        <v>0</v>
      </c>
      <c r="ET48" s="289">
        <v>0</v>
      </c>
      <c r="EU48" s="289">
        <v>40440.720000000001</v>
      </c>
      <c r="EV48" s="289">
        <v>18766.170000000002</v>
      </c>
      <c r="EW48" s="289">
        <v>254355.82</v>
      </c>
      <c r="EX48" s="289">
        <v>276030.37</v>
      </c>
      <c r="EY48" s="289">
        <v>0</v>
      </c>
      <c r="EZ48" s="289">
        <v>907.91</v>
      </c>
      <c r="FA48" s="289">
        <v>5253.7300000000005</v>
      </c>
      <c r="FB48" s="289">
        <v>5000</v>
      </c>
      <c r="FC48" s="289">
        <v>654.18000000000006</v>
      </c>
      <c r="FD48" s="289">
        <v>0</v>
      </c>
      <c r="FE48" s="289">
        <v>0</v>
      </c>
      <c r="FF48" s="289">
        <v>0</v>
      </c>
      <c r="FG48" s="289">
        <v>0</v>
      </c>
      <c r="FH48" s="289">
        <v>0</v>
      </c>
      <c r="FI48" s="289">
        <v>0</v>
      </c>
      <c r="FJ48" s="289">
        <v>0</v>
      </c>
      <c r="FK48" s="289">
        <v>0</v>
      </c>
    </row>
    <row r="49" spans="1:167" x14ac:dyDescent="0.15">
      <c r="A49" s="287">
        <v>700</v>
      </c>
      <c r="B49" s="287" t="s">
        <v>505</v>
      </c>
      <c r="C49" s="289">
        <v>0</v>
      </c>
      <c r="D49" s="289">
        <v>3751464.17</v>
      </c>
      <c r="E49" s="289">
        <v>0</v>
      </c>
      <c r="F49" s="289">
        <v>742</v>
      </c>
      <c r="G49" s="289">
        <v>12876</v>
      </c>
      <c r="H49" s="289">
        <v>5069.45</v>
      </c>
      <c r="I49" s="289">
        <v>36467.800000000003</v>
      </c>
      <c r="J49" s="289">
        <v>2831</v>
      </c>
      <c r="K49" s="289">
        <v>427125.33</v>
      </c>
      <c r="L49" s="289">
        <v>0</v>
      </c>
      <c r="M49" s="289">
        <v>0</v>
      </c>
      <c r="N49" s="289">
        <v>0</v>
      </c>
      <c r="O49" s="289">
        <v>0</v>
      </c>
      <c r="P49" s="289">
        <v>2168.63</v>
      </c>
      <c r="Q49" s="289">
        <v>0</v>
      </c>
      <c r="R49" s="289">
        <v>0</v>
      </c>
      <c r="S49" s="289">
        <v>0</v>
      </c>
      <c r="T49" s="289">
        <v>0</v>
      </c>
      <c r="U49" s="289">
        <v>214792.27000000002</v>
      </c>
      <c r="V49" s="289">
        <v>6750474</v>
      </c>
      <c r="W49" s="289">
        <v>11455.5</v>
      </c>
      <c r="X49" s="289">
        <v>0</v>
      </c>
      <c r="Y49" s="289">
        <v>0</v>
      </c>
      <c r="Z49" s="289">
        <v>21022.74</v>
      </c>
      <c r="AA49" s="289">
        <v>6458</v>
      </c>
      <c r="AB49" s="289">
        <v>0</v>
      </c>
      <c r="AC49" s="289">
        <v>0</v>
      </c>
      <c r="AD49" s="289">
        <v>90510.31</v>
      </c>
      <c r="AE49" s="289">
        <v>201938.81</v>
      </c>
      <c r="AF49" s="289">
        <v>0</v>
      </c>
      <c r="AG49" s="289">
        <v>0</v>
      </c>
      <c r="AH49" s="289">
        <v>43658.53</v>
      </c>
      <c r="AI49" s="289">
        <v>0</v>
      </c>
      <c r="AJ49" s="289">
        <v>0</v>
      </c>
      <c r="AK49" s="289">
        <v>0</v>
      </c>
      <c r="AL49" s="289">
        <v>0</v>
      </c>
      <c r="AM49" s="289">
        <v>15544</v>
      </c>
      <c r="AN49" s="289">
        <v>19369.98</v>
      </c>
      <c r="AO49" s="289">
        <v>0</v>
      </c>
      <c r="AP49" s="289">
        <v>1855.5900000000001</v>
      </c>
      <c r="AQ49" s="289">
        <v>2090437.94</v>
      </c>
      <c r="AR49" s="289">
        <v>2739530.57</v>
      </c>
      <c r="AS49" s="289">
        <v>241612.67</v>
      </c>
      <c r="AT49" s="289">
        <v>318177.58</v>
      </c>
      <c r="AU49" s="289">
        <v>185427.39</v>
      </c>
      <c r="AV49" s="289">
        <v>1635.5</v>
      </c>
      <c r="AW49" s="289">
        <v>208670.18</v>
      </c>
      <c r="AX49" s="289">
        <v>266311.51</v>
      </c>
      <c r="AY49" s="289">
        <v>414918</v>
      </c>
      <c r="AZ49" s="289">
        <v>744080.39</v>
      </c>
      <c r="BA49" s="289">
        <v>2206868.2999999998</v>
      </c>
      <c r="BB49" s="289">
        <v>300787.75</v>
      </c>
      <c r="BC49" s="289">
        <v>113024.2</v>
      </c>
      <c r="BD49" s="289">
        <v>0</v>
      </c>
      <c r="BE49" s="289">
        <v>1848</v>
      </c>
      <c r="BF49" s="289">
        <v>1276555.6300000001</v>
      </c>
      <c r="BG49" s="289">
        <v>358441.74</v>
      </c>
      <c r="BH49" s="289">
        <v>0</v>
      </c>
      <c r="BI49" s="289">
        <v>0</v>
      </c>
      <c r="BJ49" s="289">
        <v>0</v>
      </c>
      <c r="BK49" s="289">
        <v>0</v>
      </c>
      <c r="BL49" s="289">
        <v>0</v>
      </c>
      <c r="BM49" s="289">
        <v>0</v>
      </c>
      <c r="BN49" s="289">
        <v>0</v>
      </c>
      <c r="BO49" s="289">
        <v>0</v>
      </c>
      <c r="BP49" s="289">
        <v>0</v>
      </c>
      <c r="BQ49" s="289">
        <v>2849769.02</v>
      </c>
      <c r="BR49" s="289">
        <v>2997265.78</v>
      </c>
      <c r="BS49" s="289">
        <v>2849769.02</v>
      </c>
      <c r="BT49" s="289">
        <v>2997265.78</v>
      </c>
      <c r="BU49" s="289">
        <v>0</v>
      </c>
      <c r="BV49" s="289">
        <v>0</v>
      </c>
      <c r="BW49" s="289">
        <v>1176555.6299999999</v>
      </c>
      <c r="BX49" s="289">
        <v>0</v>
      </c>
      <c r="BY49" s="289">
        <v>0</v>
      </c>
      <c r="BZ49" s="289">
        <v>0</v>
      </c>
      <c r="CA49" s="289">
        <v>1473.48</v>
      </c>
      <c r="CB49" s="289">
        <v>0</v>
      </c>
      <c r="CC49" s="289">
        <v>395</v>
      </c>
      <c r="CD49" s="289">
        <v>0</v>
      </c>
      <c r="CE49" s="289">
        <v>0</v>
      </c>
      <c r="CF49" s="289">
        <v>0</v>
      </c>
      <c r="CG49" s="289">
        <v>0</v>
      </c>
      <c r="CH49" s="289">
        <v>0</v>
      </c>
      <c r="CI49" s="289">
        <v>0</v>
      </c>
      <c r="CJ49" s="289">
        <v>0</v>
      </c>
      <c r="CK49" s="289">
        <v>0</v>
      </c>
      <c r="CL49" s="289">
        <v>0</v>
      </c>
      <c r="CM49" s="289">
        <v>433657</v>
      </c>
      <c r="CN49" s="289">
        <v>9174</v>
      </c>
      <c r="CO49" s="289">
        <v>0</v>
      </c>
      <c r="CP49" s="289">
        <v>0</v>
      </c>
      <c r="CQ49" s="289">
        <v>0</v>
      </c>
      <c r="CR49" s="289">
        <v>1005.76</v>
      </c>
      <c r="CS49" s="289">
        <v>6239</v>
      </c>
      <c r="CT49" s="289">
        <v>227401.77000000002</v>
      </c>
      <c r="CU49" s="289">
        <v>0</v>
      </c>
      <c r="CV49" s="289">
        <v>0</v>
      </c>
      <c r="CW49" s="289">
        <v>0</v>
      </c>
      <c r="CX49" s="289">
        <v>30722.84</v>
      </c>
      <c r="CY49" s="289">
        <v>0</v>
      </c>
      <c r="CZ49" s="289">
        <v>0</v>
      </c>
      <c r="DA49" s="289">
        <v>0</v>
      </c>
      <c r="DB49" s="289">
        <v>0</v>
      </c>
      <c r="DC49" s="289">
        <v>0</v>
      </c>
      <c r="DD49" s="289">
        <v>0</v>
      </c>
      <c r="DE49" s="289">
        <v>0</v>
      </c>
      <c r="DF49" s="289">
        <v>0</v>
      </c>
      <c r="DG49" s="289">
        <v>0</v>
      </c>
      <c r="DH49" s="289">
        <v>0</v>
      </c>
      <c r="DI49" s="289">
        <v>1356676.16</v>
      </c>
      <c r="DJ49" s="289">
        <v>0</v>
      </c>
      <c r="DK49" s="289">
        <v>0</v>
      </c>
      <c r="DL49" s="289">
        <v>244126.16</v>
      </c>
      <c r="DM49" s="289">
        <v>141195.17000000001</v>
      </c>
      <c r="DN49" s="289">
        <v>0</v>
      </c>
      <c r="DO49" s="289">
        <v>0</v>
      </c>
      <c r="DP49" s="289">
        <v>55626.74</v>
      </c>
      <c r="DQ49" s="289">
        <v>0</v>
      </c>
      <c r="DR49" s="289">
        <v>0</v>
      </c>
      <c r="DS49" s="289">
        <v>0</v>
      </c>
      <c r="DT49" s="289">
        <v>0</v>
      </c>
      <c r="DU49" s="289">
        <v>0</v>
      </c>
      <c r="DV49" s="289">
        <v>89000.25</v>
      </c>
      <c r="DW49" s="289">
        <v>0</v>
      </c>
      <c r="DX49" s="289">
        <v>31784.63</v>
      </c>
      <c r="DY49" s="289">
        <v>27490.12</v>
      </c>
      <c r="DZ49" s="289">
        <v>3531.46</v>
      </c>
      <c r="EA49" s="289">
        <v>0</v>
      </c>
      <c r="EB49" s="289">
        <v>7825.97</v>
      </c>
      <c r="EC49" s="289">
        <v>0</v>
      </c>
      <c r="ED49" s="289">
        <v>1251.8600000000001</v>
      </c>
      <c r="EE49" s="289">
        <v>1253.3600000000001</v>
      </c>
      <c r="EF49" s="289">
        <v>159808.36000000002</v>
      </c>
      <c r="EG49" s="289">
        <v>159806.86000000002</v>
      </c>
      <c r="EH49" s="289">
        <v>0</v>
      </c>
      <c r="EI49" s="289">
        <v>0</v>
      </c>
      <c r="EJ49" s="289">
        <v>0</v>
      </c>
      <c r="EK49" s="289">
        <v>0</v>
      </c>
      <c r="EL49" s="289">
        <v>0</v>
      </c>
      <c r="EM49" s="289">
        <v>376392.9</v>
      </c>
      <c r="EN49" s="289">
        <v>39.880000000000003</v>
      </c>
      <c r="EO49" s="289">
        <v>0</v>
      </c>
      <c r="EP49" s="289">
        <v>95100</v>
      </c>
      <c r="EQ49" s="289">
        <v>0</v>
      </c>
      <c r="ER49" s="289">
        <v>95139.88</v>
      </c>
      <c r="ES49" s="289">
        <v>0</v>
      </c>
      <c r="ET49" s="289">
        <v>0</v>
      </c>
      <c r="EU49" s="289">
        <v>12818.66</v>
      </c>
      <c r="EV49" s="289">
        <v>2134.84</v>
      </c>
      <c r="EW49" s="289">
        <v>463470.36</v>
      </c>
      <c r="EX49" s="289">
        <v>474154.18</v>
      </c>
      <c r="EY49" s="289">
        <v>0</v>
      </c>
      <c r="EZ49" s="289">
        <v>65.37</v>
      </c>
      <c r="FA49" s="289">
        <v>23.400000000000002</v>
      </c>
      <c r="FB49" s="289">
        <v>2000</v>
      </c>
      <c r="FC49" s="289">
        <v>2041.97</v>
      </c>
      <c r="FD49" s="289">
        <v>0</v>
      </c>
      <c r="FE49" s="289">
        <v>0</v>
      </c>
      <c r="FF49" s="289">
        <v>0</v>
      </c>
      <c r="FG49" s="289">
        <v>0</v>
      </c>
      <c r="FH49" s="289">
        <v>38122.49</v>
      </c>
      <c r="FI49" s="289">
        <v>29222.49</v>
      </c>
      <c r="FJ49" s="289">
        <v>8900</v>
      </c>
      <c r="FK49" s="289">
        <v>0</v>
      </c>
    </row>
    <row r="50" spans="1:167" x14ac:dyDescent="0.15">
      <c r="A50" s="287">
        <v>721</v>
      </c>
      <c r="B50" s="287" t="s">
        <v>507</v>
      </c>
      <c r="C50" s="289">
        <v>0</v>
      </c>
      <c r="D50" s="289">
        <v>11626636</v>
      </c>
      <c r="E50" s="289">
        <v>109201.89</v>
      </c>
      <c r="F50" s="289">
        <v>329</v>
      </c>
      <c r="G50" s="289">
        <v>15404.050000000001</v>
      </c>
      <c r="H50" s="289">
        <v>3648.01</v>
      </c>
      <c r="I50" s="289">
        <v>91294.59</v>
      </c>
      <c r="J50" s="289">
        <v>0</v>
      </c>
      <c r="K50" s="289">
        <v>778016</v>
      </c>
      <c r="L50" s="289">
        <v>0</v>
      </c>
      <c r="M50" s="289">
        <v>0</v>
      </c>
      <c r="N50" s="289">
        <v>0</v>
      </c>
      <c r="O50" s="289">
        <v>0</v>
      </c>
      <c r="P50" s="289">
        <v>18466.240000000002</v>
      </c>
      <c r="Q50" s="289">
        <v>0</v>
      </c>
      <c r="R50" s="289">
        <v>0</v>
      </c>
      <c r="S50" s="289">
        <v>0</v>
      </c>
      <c r="T50" s="289">
        <v>0</v>
      </c>
      <c r="U50" s="289">
        <v>318458.5</v>
      </c>
      <c r="V50" s="289">
        <v>6159428</v>
      </c>
      <c r="W50" s="289">
        <v>37476.92</v>
      </c>
      <c r="X50" s="289">
        <v>0</v>
      </c>
      <c r="Y50" s="289">
        <v>0</v>
      </c>
      <c r="Z50" s="289">
        <v>0</v>
      </c>
      <c r="AA50" s="289">
        <v>547787</v>
      </c>
      <c r="AB50" s="289">
        <v>0</v>
      </c>
      <c r="AC50" s="289">
        <v>0</v>
      </c>
      <c r="AD50" s="289">
        <v>27831.74</v>
      </c>
      <c r="AE50" s="289">
        <v>235939.94</v>
      </c>
      <c r="AF50" s="289">
        <v>0</v>
      </c>
      <c r="AG50" s="289">
        <v>0</v>
      </c>
      <c r="AH50" s="289">
        <v>26001.22</v>
      </c>
      <c r="AI50" s="289">
        <v>0</v>
      </c>
      <c r="AJ50" s="289">
        <v>0</v>
      </c>
      <c r="AK50" s="289">
        <v>62944.12</v>
      </c>
      <c r="AL50" s="289">
        <v>0</v>
      </c>
      <c r="AM50" s="289">
        <v>12617.710000000001</v>
      </c>
      <c r="AN50" s="289">
        <v>65067.11</v>
      </c>
      <c r="AO50" s="289">
        <v>0</v>
      </c>
      <c r="AP50" s="289">
        <v>9205.0500000000011</v>
      </c>
      <c r="AQ50" s="289">
        <v>3002398.85</v>
      </c>
      <c r="AR50" s="289">
        <v>4415703.7300000004</v>
      </c>
      <c r="AS50" s="289">
        <v>316461.15000000002</v>
      </c>
      <c r="AT50" s="289">
        <v>528132.54</v>
      </c>
      <c r="AU50" s="289">
        <v>418592.89</v>
      </c>
      <c r="AV50" s="289">
        <v>164916.30000000002</v>
      </c>
      <c r="AW50" s="289">
        <v>384752.88</v>
      </c>
      <c r="AX50" s="289">
        <v>615932.86</v>
      </c>
      <c r="AY50" s="289">
        <v>661622.76</v>
      </c>
      <c r="AZ50" s="289">
        <v>1251213.78</v>
      </c>
      <c r="BA50" s="289">
        <v>3700566.06</v>
      </c>
      <c r="BB50" s="289">
        <v>350804.36</v>
      </c>
      <c r="BC50" s="289">
        <v>215936.62</v>
      </c>
      <c r="BD50" s="289">
        <v>96592.51</v>
      </c>
      <c r="BE50" s="289">
        <v>255758.4</v>
      </c>
      <c r="BF50" s="289">
        <v>2213896.48</v>
      </c>
      <c r="BG50" s="289">
        <v>1244050.82</v>
      </c>
      <c r="BH50" s="289">
        <v>22907.170000000002</v>
      </c>
      <c r="BI50" s="289">
        <v>0</v>
      </c>
      <c r="BJ50" s="289">
        <v>0</v>
      </c>
      <c r="BK50" s="289">
        <v>0</v>
      </c>
      <c r="BL50" s="289">
        <v>0</v>
      </c>
      <c r="BM50" s="289">
        <v>0</v>
      </c>
      <c r="BN50" s="289">
        <v>0</v>
      </c>
      <c r="BO50" s="289">
        <v>0</v>
      </c>
      <c r="BP50" s="289">
        <v>20000</v>
      </c>
      <c r="BQ50" s="289">
        <v>2116992.59</v>
      </c>
      <c r="BR50" s="289">
        <v>2382505.52</v>
      </c>
      <c r="BS50" s="289">
        <v>2116992.59</v>
      </c>
      <c r="BT50" s="289">
        <v>2402505.52</v>
      </c>
      <c r="BU50" s="289">
        <v>0</v>
      </c>
      <c r="BV50" s="289">
        <v>0</v>
      </c>
      <c r="BW50" s="289">
        <v>2213896.48</v>
      </c>
      <c r="BX50" s="289">
        <v>0</v>
      </c>
      <c r="BY50" s="289">
        <v>0</v>
      </c>
      <c r="BZ50" s="289">
        <v>0</v>
      </c>
      <c r="CA50" s="289">
        <v>1640</v>
      </c>
      <c r="CB50" s="289">
        <v>0</v>
      </c>
      <c r="CC50" s="289">
        <v>3227.08</v>
      </c>
      <c r="CD50" s="289">
        <v>0</v>
      </c>
      <c r="CE50" s="289">
        <v>0</v>
      </c>
      <c r="CF50" s="289">
        <v>0</v>
      </c>
      <c r="CG50" s="289">
        <v>0</v>
      </c>
      <c r="CH50" s="289">
        <v>45756.49</v>
      </c>
      <c r="CI50" s="289">
        <v>0</v>
      </c>
      <c r="CJ50" s="289">
        <v>0</v>
      </c>
      <c r="CK50" s="289">
        <v>0</v>
      </c>
      <c r="CL50" s="289">
        <v>0</v>
      </c>
      <c r="CM50" s="289">
        <v>727470</v>
      </c>
      <c r="CN50" s="289">
        <v>0</v>
      </c>
      <c r="CO50" s="289">
        <v>0</v>
      </c>
      <c r="CP50" s="289">
        <v>0</v>
      </c>
      <c r="CQ50" s="289">
        <v>0</v>
      </c>
      <c r="CR50" s="289">
        <v>0</v>
      </c>
      <c r="CS50" s="289">
        <v>0</v>
      </c>
      <c r="CT50" s="289">
        <v>247599.08000000002</v>
      </c>
      <c r="CU50" s="289">
        <v>0</v>
      </c>
      <c r="CV50" s="289">
        <v>0</v>
      </c>
      <c r="CW50" s="289">
        <v>0</v>
      </c>
      <c r="CX50" s="289">
        <v>57342.57</v>
      </c>
      <c r="CY50" s="289">
        <v>0</v>
      </c>
      <c r="CZ50" s="289">
        <v>0</v>
      </c>
      <c r="DA50" s="289">
        <v>0</v>
      </c>
      <c r="DB50" s="289">
        <v>0</v>
      </c>
      <c r="DC50" s="289">
        <v>2810.4</v>
      </c>
      <c r="DD50" s="289">
        <v>0</v>
      </c>
      <c r="DE50" s="289">
        <v>0</v>
      </c>
      <c r="DF50" s="289">
        <v>0</v>
      </c>
      <c r="DG50" s="289">
        <v>0</v>
      </c>
      <c r="DH50" s="289">
        <v>0</v>
      </c>
      <c r="DI50" s="289">
        <v>2191864.0499999998</v>
      </c>
      <c r="DJ50" s="289">
        <v>0</v>
      </c>
      <c r="DK50" s="289">
        <v>0</v>
      </c>
      <c r="DL50" s="289">
        <v>301223.95</v>
      </c>
      <c r="DM50" s="289">
        <v>193556.74</v>
      </c>
      <c r="DN50" s="289">
        <v>0</v>
      </c>
      <c r="DO50" s="289">
        <v>0</v>
      </c>
      <c r="DP50" s="289">
        <v>183328.64000000001</v>
      </c>
      <c r="DQ50" s="289">
        <v>0</v>
      </c>
      <c r="DR50" s="289">
        <v>0</v>
      </c>
      <c r="DS50" s="289">
        <v>0</v>
      </c>
      <c r="DT50" s="289">
        <v>64859.020000000004</v>
      </c>
      <c r="DU50" s="289">
        <v>0</v>
      </c>
      <c r="DV50" s="289">
        <v>326857.36</v>
      </c>
      <c r="DW50" s="289">
        <v>38052.340000000004</v>
      </c>
      <c r="DX50" s="289">
        <v>53481.590000000004</v>
      </c>
      <c r="DY50" s="289">
        <v>56891.42</v>
      </c>
      <c r="DZ50" s="289">
        <v>84194.86</v>
      </c>
      <c r="EA50" s="289">
        <v>9950</v>
      </c>
      <c r="EB50" s="289">
        <v>69023.97</v>
      </c>
      <c r="EC50" s="289">
        <v>1811.06</v>
      </c>
      <c r="ED50" s="289">
        <v>533913.66</v>
      </c>
      <c r="EE50" s="289">
        <v>505080.37000000005</v>
      </c>
      <c r="EF50" s="289">
        <v>7418065.8899999997</v>
      </c>
      <c r="EG50" s="289">
        <v>1835847.34</v>
      </c>
      <c r="EH50" s="289">
        <v>5350994.34</v>
      </c>
      <c r="EI50" s="289">
        <v>0</v>
      </c>
      <c r="EJ50" s="289">
        <v>0</v>
      </c>
      <c r="EK50" s="289">
        <v>260057.5</v>
      </c>
      <c r="EL50" s="289">
        <v>0</v>
      </c>
      <c r="EM50" s="289">
        <v>26628178.489999998</v>
      </c>
      <c r="EN50" s="289">
        <v>35992.46</v>
      </c>
      <c r="EO50" s="289">
        <v>264089.65000000002</v>
      </c>
      <c r="EP50" s="289">
        <v>300000</v>
      </c>
      <c r="EQ50" s="289">
        <v>0</v>
      </c>
      <c r="ER50" s="289">
        <v>71902.81</v>
      </c>
      <c r="ES50" s="289">
        <v>0</v>
      </c>
      <c r="ET50" s="289">
        <v>0</v>
      </c>
      <c r="EU50" s="289">
        <v>11853.87</v>
      </c>
      <c r="EV50" s="289">
        <v>13771.14</v>
      </c>
      <c r="EW50" s="289">
        <v>620177.44000000006</v>
      </c>
      <c r="EX50" s="289">
        <v>618260.17000000004</v>
      </c>
      <c r="EY50" s="289">
        <v>0</v>
      </c>
      <c r="EZ50" s="289">
        <v>2821.5</v>
      </c>
      <c r="FA50" s="289">
        <v>13892.67</v>
      </c>
      <c r="FB50" s="289">
        <v>284458.59000000003</v>
      </c>
      <c r="FC50" s="289">
        <v>50092.66</v>
      </c>
      <c r="FD50" s="289">
        <v>223294.76</v>
      </c>
      <c r="FE50" s="289">
        <v>0</v>
      </c>
      <c r="FF50" s="289">
        <v>0</v>
      </c>
      <c r="FG50" s="289">
        <v>0</v>
      </c>
      <c r="FH50" s="289">
        <v>0</v>
      </c>
      <c r="FI50" s="289">
        <v>0</v>
      </c>
      <c r="FJ50" s="289">
        <v>0</v>
      </c>
      <c r="FK50" s="289">
        <v>0</v>
      </c>
    </row>
    <row r="51" spans="1:167" x14ac:dyDescent="0.15">
      <c r="A51" s="287">
        <v>735</v>
      </c>
      <c r="B51" s="287" t="s">
        <v>508</v>
      </c>
      <c r="C51" s="289">
        <v>4507.91</v>
      </c>
      <c r="D51" s="289">
        <v>3106683.38</v>
      </c>
      <c r="E51" s="289">
        <v>0</v>
      </c>
      <c r="F51" s="289">
        <v>2344.92</v>
      </c>
      <c r="G51" s="289">
        <v>7484.1500000000005</v>
      </c>
      <c r="H51" s="289">
        <v>6606.39</v>
      </c>
      <c r="I51" s="289">
        <v>12834.37</v>
      </c>
      <c r="J51" s="289">
        <v>0</v>
      </c>
      <c r="K51" s="289">
        <v>231850.52000000002</v>
      </c>
      <c r="L51" s="289">
        <v>2454.12</v>
      </c>
      <c r="M51" s="289">
        <v>0</v>
      </c>
      <c r="N51" s="289">
        <v>0</v>
      </c>
      <c r="O51" s="289">
        <v>0</v>
      </c>
      <c r="P51" s="289">
        <v>39886.36</v>
      </c>
      <c r="Q51" s="289">
        <v>0</v>
      </c>
      <c r="R51" s="289">
        <v>0</v>
      </c>
      <c r="S51" s="289">
        <v>9598.73</v>
      </c>
      <c r="T51" s="289">
        <v>0</v>
      </c>
      <c r="U51" s="289">
        <v>150448.78</v>
      </c>
      <c r="V51" s="289">
        <v>2485785</v>
      </c>
      <c r="W51" s="289">
        <v>4000</v>
      </c>
      <c r="X51" s="289">
        <v>0</v>
      </c>
      <c r="Y51" s="289">
        <v>175905.71</v>
      </c>
      <c r="Z51" s="289">
        <v>3553.88</v>
      </c>
      <c r="AA51" s="289">
        <v>163865</v>
      </c>
      <c r="AB51" s="289">
        <v>0</v>
      </c>
      <c r="AC51" s="289">
        <v>0</v>
      </c>
      <c r="AD51" s="289">
        <v>0</v>
      </c>
      <c r="AE51" s="289">
        <v>236718.94</v>
      </c>
      <c r="AF51" s="289">
        <v>0</v>
      </c>
      <c r="AG51" s="289">
        <v>0</v>
      </c>
      <c r="AH51" s="289">
        <v>0</v>
      </c>
      <c r="AI51" s="289">
        <v>35415.94</v>
      </c>
      <c r="AJ51" s="289">
        <v>0</v>
      </c>
      <c r="AK51" s="289">
        <v>7878</v>
      </c>
      <c r="AL51" s="289">
        <v>0</v>
      </c>
      <c r="AM51" s="289">
        <v>1484.5</v>
      </c>
      <c r="AN51" s="289">
        <v>74627.64</v>
      </c>
      <c r="AO51" s="289">
        <v>0</v>
      </c>
      <c r="AP51" s="289">
        <v>5868.42</v>
      </c>
      <c r="AQ51" s="289">
        <v>1149974.1299999999</v>
      </c>
      <c r="AR51" s="289">
        <v>1269028.8400000001</v>
      </c>
      <c r="AS51" s="289">
        <v>263223.09000000003</v>
      </c>
      <c r="AT51" s="289">
        <v>195867.06</v>
      </c>
      <c r="AU51" s="289">
        <v>137971.24</v>
      </c>
      <c r="AV51" s="289">
        <v>121.65</v>
      </c>
      <c r="AW51" s="289">
        <v>104949.59</v>
      </c>
      <c r="AX51" s="289">
        <v>335999.65</v>
      </c>
      <c r="AY51" s="289">
        <v>213533.77000000002</v>
      </c>
      <c r="AZ51" s="289">
        <v>334150.68</v>
      </c>
      <c r="BA51" s="289">
        <v>1130613.5</v>
      </c>
      <c r="BB51" s="289">
        <v>68209.63</v>
      </c>
      <c r="BC51" s="289">
        <v>109746.84</v>
      </c>
      <c r="BD51" s="289">
        <v>7.5</v>
      </c>
      <c r="BE51" s="289">
        <v>156452.79</v>
      </c>
      <c r="BF51" s="289">
        <v>483656.44</v>
      </c>
      <c r="BG51" s="289">
        <v>619807.88</v>
      </c>
      <c r="BH51" s="289">
        <v>0</v>
      </c>
      <c r="BI51" s="289">
        <v>0</v>
      </c>
      <c r="BJ51" s="289">
        <v>0</v>
      </c>
      <c r="BK51" s="289">
        <v>0</v>
      </c>
      <c r="BL51" s="289">
        <v>0</v>
      </c>
      <c r="BM51" s="289">
        <v>0</v>
      </c>
      <c r="BN51" s="289">
        <v>0</v>
      </c>
      <c r="BO51" s="289">
        <v>90034.559999999998</v>
      </c>
      <c r="BP51" s="289">
        <v>264041.46000000002</v>
      </c>
      <c r="BQ51" s="289">
        <v>2472684.37</v>
      </c>
      <c r="BR51" s="289">
        <v>2495165.85</v>
      </c>
      <c r="BS51" s="289">
        <v>2562718.9300000002</v>
      </c>
      <c r="BT51" s="289">
        <v>2759207.31</v>
      </c>
      <c r="BU51" s="289">
        <v>0</v>
      </c>
      <c r="BV51" s="289">
        <v>0</v>
      </c>
      <c r="BW51" s="289">
        <v>353187.44</v>
      </c>
      <c r="BX51" s="289">
        <v>0</v>
      </c>
      <c r="BY51" s="289">
        <v>0</v>
      </c>
      <c r="BZ51" s="289">
        <v>0</v>
      </c>
      <c r="CA51" s="289">
        <v>0</v>
      </c>
      <c r="CB51" s="289">
        <v>4943.8</v>
      </c>
      <c r="CC51" s="289">
        <v>9867.8700000000008</v>
      </c>
      <c r="CD51" s="289">
        <v>0</v>
      </c>
      <c r="CE51" s="289">
        <v>0</v>
      </c>
      <c r="CF51" s="289">
        <v>0</v>
      </c>
      <c r="CG51" s="289">
        <v>0</v>
      </c>
      <c r="CH51" s="289">
        <v>24160</v>
      </c>
      <c r="CI51" s="289">
        <v>0</v>
      </c>
      <c r="CJ51" s="289">
        <v>0</v>
      </c>
      <c r="CK51" s="289">
        <v>14293.130000000001</v>
      </c>
      <c r="CL51" s="289">
        <v>0</v>
      </c>
      <c r="CM51" s="289">
        <v>123925</v>
      </c>
      <c r="CN51" s="289">
        <v>9196</v>
      </c>
      <c r="CO51" s="289">
        <v>0</v>
      </c>
      <c r="CP51" s="289">
        <v>0</v>
      </c>
      <c r="CQ51" s="289">
        <v>0</v>
      </c>
      <c r="CR51" s="289">
        <v>0</v>
      </c>
      <c r="CS51" s="289">
        <v>6255</v>
      </c>
      <c r="CT51" s="289">
        <v>124904.71</v>
      </c>
      <c r="CU51" s="289">
        <v>0</v>
      </c>
      <c r="CV51" s="289">
        <v>0</v>
      </c>
      <c r="CW51" s="289">
        <v>0</v>
      </c>
      <c r="CX51" s="289">
        <v>0</v>
      </c>
      <c r="CY51" s="289">
        <v>0</v>
      </c>
      <c r="CZ51" s="289">
        <v>0</v>
      </c>
      <c r="DA51" s="289">
        <v>0</v>
      </c>
      <c r="DB51" s="289">
        <v>0</v>
      </c>
      <c r="DC51" s="289">
        <v>0</v>
      </c>
      <c r="DD51" s="289">
        <v>0</v>
      </c>
      <c r="DE51" s="289">
        <v>0</v>
      </c>
      <c r="DF51" s="289">
        <v>0</v>
      </c>
      <c r="DG51" s="289">
        <v>0</v>
      </c>
      <c r="DH51" s="289">
        <v>0</v>
      </c>
      <c r="DI51" s="289">
        <v>359237.17</v>
      </c>
      <c r="DJ51" s="289">
        <v>0</v>
      </c>
      <c r="DK51" s="289">
        <v>0</v>
      </c>
      <c r="DL51" s="289">
        <v>49605.130000000005</v>
      </c>
      <c r="DM51" s="289">
        <v>52586</v>
      </c>
      <c r="DN51" s="289">
        <v>0</v>
      </c>
      <c r="DO51" s="289">
        <v>0</v>
      </c>
      <c r="DP51" s="289">
        <v>14232.24</v>
      </c>
      <c r="DQ51" s="289">
        <v>0</v>
      </c>
      <c r="DR51" s="289">
        <v>0</v>
      </c>
      <c r="DS51" s="289">
        <v>0</v>
      </c>
      <c r="DT51" s="289">
        <v>0</v>
      </c>
      <c r="DU51" s="289">
        <v>0</v>
      </c>
      <c r="DV51" s="289">
        <v>189058.69</v>
      </c>
      <c r="DW51" s="289">
        <v>1505.81</v>
      </c>
      <c r="DX51" s="289">
        <v>17000</v>
      </c>
      <c r="DY51" s="289">
        <v>0</v>
      </c>
      <c r="DZ51" s="289">
        <v>17000</v>
      </c>
      <c r="EA51" s="289">
        <v>0</v>
      </c>
      <c r="EB51" s="289">
        <v>34000</v>
      </c>
      <c r="EC51" s="289">
        <v>0</v>
      </c>
      <c r="ED51" s="289">
        <v>32792.81</v>
      </c>
      <c r="EE51" s="289">
        <v>32882.129999999997</v>
      </c>
      <c r="EF51" s="289">
        <v>130558.32</v>
      </c>
      <c r="EG51" s="289">
        <v>0</v>
      </c>
      <c r="EH51" s="289">
        <v>0</v>
      </c>
      <c r="EI51" s="289">
        <v>0</v>
      </c>
      <c r="EJ51" s="289">
        <v>0</v>
      </c>
      <c r="EK51" s="289">
        <v>130469</v>
      </c>
      <c r="EL51" s="289">
        <v>0</v>
      </c>
      <c r="EM51" s="289">
        <v>511748.08</v>
      </c>
      <c r="EN51" s="289">
        <v>5000</v>
      </c>
      <c r="EO51" s="289">
        <v>5022.59</v>
      </c>
      <c r="EP51" s="289">
        <v>22.59</v>
      </c>
      <c r="EQ51" s="289">
        <v>0</v>
      </c>
      <c r="ER51" s="289">
        <v>0</v>
      </c>
      <c r="ES51" s="289">
        <v>0</v>
      </c>
      <c r="ET51" s="289">
        <v>0</v>
      </c>
      <c r="EU51" s="289">
        <v>49115.090000000004</v>
      </c>
      <c r="EV51" s="289">
        <v>56903.42</v>
      </c>
      <c r="EW51" s="289">
        <v>306427.12</v>
      </c>
      <c r="EX51" s="289">
        <v>298638.78999999998</v>
      </c>
      <c r="EY51" s="289">
        <v>0</v>
      </c>
      <c r="EZ51" s="289">
        <v>864.84</v>
      </c>
      <c r="FA51" s="289">
        <v>5394.57</v>
      </c>
      <c r="FB51" s="289">
        <v>33525</v>
      </c>
      <c r="FC51" s="289">
        <v>5105.43</v>
      </c>
      <c r="FD51" s="289">
        <v>23889.84</v>
      </c>
      <c r="FE51" s="289">
        <v>0</v>
      </c>
      <c r="FF51" s="289">
        <v>0</v>
      </c>
      <c r="FG51" s="289">
        <v>0</v>
      </c>
      <c r="FH51" s="289">
        <v>0</v>
      </c>
      <c r="FI51" s="289">
        <v>0</v>
      </c>
      <c r="FJ51" s="289">
        <v>0</v>
      </c>
      <c r="FK51" s="289">
        <v>0</v>
      </c>
    </row>
    <row r="52" spans="1:167" x14ac:dyDescent="0.15">
      <c r="A52" s="287">
        <v>777</v>
      </c>
      <c r="B52" s="287" t="s">
        <v>509</v>
      </c>
      <c r="C52" s="289">
        <v>0</v>
      </c>
      <c r="D52" s="289">
        <v>18614847.010000002</v>
      </c>
      <c r="E52" s="289">
        <v>764.71</v>
      </c>
      <c r="F52" s="289">
        <v>36528.980000000003</v>
      </c>
      <c r="G52" s="289">
        <v>22845.279999999999</v>
      </c>
      <c r="H52" s="289">
        <v>8467.82</v>
      </c>
      <c r="I52" s="289">
        <v>608041.43000000005</v>
      </c>
      <c r="J52" s="289">
        <v>0</v>
      </c>
      <c r="K52" s="289">
        <v>728063.78</v>
      </c>
      <c r="L52" s="289">
        <v>0</v>
      </c>
      <c r="M52" s="289">
        <v>0</v>
      </c>
      <c r="N52" s="289">
        <v>0</v>
      </c>
      <c r="O52" s="289">
        <v>0</v>
      </c>
      <c r="P52" s="289">
        <v>0</v>
      </c>
      <c r="Q52" s="289">
        <v>0</v>
      </c>
      <c r="R52" s="289">
        <v>0</v>
      </c>
      <c r="S52" s="289">
        <v>0</v>
      </c>
      <c r="T52" s="289">
        <v>0</v>
      </c>
      <c r="U52" s="289">
        <v>761504.53</v>
      </c>
      <c r="V52" s="289">
        <v>15863441</v>
      </c>
      <c r="W52" s="289">
        <v>273652.91000000003</v>
      </c>
      <c r="X52" s="289">
        <v>0</v>
      </c>
      <c r="Y52" s="289">
        <v>0</v>
      </c>
      <c r="Z52" s="289">
        <v>83993.05</v>
      </c>
      <c r="AA52" s="289">
        <v>48492.200000000004</v>
      </c>
      <c r="AB52" s="289">
        <v>0</v>
      </c>
      <c r="AC52" s="289">
        <v>0</v>
      </c>
      <c r="AD52" s="289">
        <v>99247.89</v>
      </c>
      <c r="AE52" s="289">
        <v>461072</v>
      </c>
      <c r="AF52" s="289">
        <v>0</v>
      </c>
      <c r="AG52" s="289">
        <v>0</v>
      </c>
      <c r="AH52" s="289">
        <v>49559.21</v>
      </c>
      <c r="AI52" s="289">
        <v>0</v>
      </c>
      <c r="AJ52" s="289">
        <v>0</v>
      </c>
      <c r="AK52" s="289">
        <v>7600</v>
      </c>
      <c r="AL52" s="289">
        <v>0</v>
      </c>
      <c r="AM52" s="289">
        <v>18252</v>
      </c>
      <c r="AN52" s="289">
        <v>29267.16</v>
      </c>
      <c r="AO52" s="289">
        <v>0</v>
      </c>
      <c r="AP52" s="289">
        <v>69814.680000000008</v>
      </c>
      <c r="AQ52" s="289">
        <v>6597661.6500000004</v>
      </c>
      <c r="AR52" s="289">
        <v>8202200.75</v>
      </c>
      <c r="AS52" s="289">
        <v>774575.11</v>
      </c>
      <c r="AT52" s="289">
        <v>889074.15</v>
      </c>
      <c r="AU52" s="289">
        <v>817612.32000000007</v>
      </c>
      <c r="AV52" s="289">
        <v>5934.21</v>
      </c>
      <c r="AW52" s="289">
        <v>1097611.3400000001</v>
      </c>
      <c r="AX52" s="289">
        <v>943857.74</v>
      </c>
      <c r="AY52" s="289">
        <v>406979.7</v>
      </c>
      <c r="AZ52" s="289">
        <v>1998653.3800000001</v>
      </c>
      <c r="BA52" s="289">
        <v>5510210.9699999997</v>
      </c>
      <c r="BB52" s="289">
        <v>8640.98</v>
      </c>
      <c r="BC52" s="289">
        <v>312444.3</v>
      </c>
      <c r="BD52" s="289">
        <v>609003.98</v>
      </c>
      <c r="BE52" s="289">
        <v>592603.42000000004</v>
      </c>
      <c r="BF52" s="289">
        <v>5102558.29</v>
      </c>
      <c r="BG52" s="289">
        <v>2492222.25</v>
      </c>
      <c r="BH52" s="289">
        <v>4358.5</v>
      </c>
      <c r="BI52" s="289">
        <v>148893.12</v>
      </c>
      <c r="BJ52" s="289">
        <v>160888.19</v>
      </c>
      <c r="BK52" s="289">
        <v>0</v>
      </c>
      <c r="BL52" s="289">
        <v>0</v>
      </c>
      <c r="BM52" s="289">
        <v>0</v>
      </c>
      <c r="BN52" s="289">
        <v>0</v>
      </c>
      <c r="BO52" s="289">
        <v>0</v>
      </c>
      <c r="BP52" s="289">
        <v>0</v>
      </c>
      <c r="BQ52" s="289">
        <v>3608132.18</v>
      </c>
      <c r="BR52" s="289">
        <v>5015389.71</v>
      </c>
      <c r="BS52" s="289">
        <v>3757025.3</v>
      </c>
      <c r="BT52" s="289">
        <v>5176277.9000000004</v>
      </c>
      <c r="BU52" s="289">
        <v>0</v>
      </c>
      <c r="BV52" s="289">
        <v>0</v>
      </c>
      <c r="BW52" s="289">
        <v>4804398.29</v>
      </c>
      <c r="BX52" s="289">
        <v>0</v>
      </c>
      <c r="BY52" s="289">
        <v>0</v>
      </c>
      <c r="BZ52" s="289">
        <v>0</v>
      </c>
      <c r="CA52" s="289">
        <v>0</v>
      </c>
      <c r="CB52" s="289">
        <v>150183.42000000001</v>
      </c>
      <c r="CC52" s="289">
        <v>18182.45</v>
      </c>
      <c r="CD52" s="289">
        <v>0</v>
      </c>
      <c r="CE52" s="289">
        <v>0</v>
      </c>
      <c r="CF52" s="289">
        <v>0</v>
      </c>
      <c r="CG52" s="289">
        <v>0</v>
      </c>
      <c r="CH52" s="289">
        <v>0</v>
      </c>
      <c r="CI52" s="289">
        <v>0</v>
      </c>
      <c r="CJ52" s="289">
        <v>0</v>
      </c>
      <c r="CK52" s="289">
        <v>0</v>
      </c>
      <c r="CL52" s="289">
        <v>0</v>
      </c>
      <c r="CM52" s="289">
        <v>1469539</v>
      </c>
      <c r="CN52" s="289">
        <v>0</v>
      </c>
      <c r="CO52" s="289">
        <v>0</v>
      </c>
      <c r="CP52" s="289">
        <v>0</v>
      </c>
      <c r="CQ52" s="289">
        <v>0</v>
      </c>
      <c r="CR52" s="289">
        <v>650</v>
      </c>
      <c r="CS52" s="289">
        <v>0</v>
      </c>
      <c r="CT52" s="289">
        <v>548680.77</v>
      </c>
      <c r="CU52" s="289">
        <v>0</v>
      </c>
      <c r="CV52" s="289">
        <v>0</v>
      </c>
      <c r="CW52" s="289">
        <v>0</v>
      </c>
      <c r="CX52" s="289">
        <v>42757.66</v>
      </c>
      <c r="CY52" s="289">
        <v>0</v>
      </c>
      <c r="CZ52" s="289">
        <v>0</v>
      </c>
      <c r="DA52" s="289">
        <v>0</v>
      </c>
      <c r="DB52" s="289">
        <v>0</v>
      </c>
      <c r="DC52" s="289">
        <v>0</v>
      </c>
      <c r="DD52" s="289">
        <v>0</v>
      </c>
      <c r="DE52" s="289">
        <v>0</v>
      </c>
      <c r="DF52" s="289">
        <v>0</v>
      </c>
      <c r="DG52" s="289">
        <v>0</v>
      </c>
      <c r="DH52" s="289">
        <v>0</v>
      </c>
      <c r="DI52" s="289">
        <v>5113235.5999999996</v>
      </c>
      <c r="DJ52" s="289">
        <v>0</v>
      </c>
      <c r="DK52" s="289">
        <v>0</v>
      </c>
      <c r="DL52" s="289">
        <v>759173.14</v>
      </c>
      <c r="DM52" s="289">
        <v>379636.89</v>
      </c>
      <c r="DN52" s="289">
        <v>0</v>
      </c>
      <c r="DO52" s="289">
        <v>0</v>
      </c>
      <c r="DP52" s="289">
        <v>498311.02</v>
      </c>
      <c r="DQ52" s="289">
        <v>0</v>
      </c>
      <c r="DR52" s="289">
        <v>0</v>
      </c>
      <c r="DS52" s="289">
        <v>0</v>
      </c>
      <c r="DT52" s="289">
        <v>10744.09</v>
      </c>
      <c r="DU52" s="289">
        <v>0</v>
      </c>
      <c r="DV52" s="289">
        <v>269804.14</v>
      </c>
      <c r="DW52" s="289">
        <v>3486.71</v>
      </c>
      <c r="DX52" s="289">
        <v>127559.2</v>
      </c>
      <c r="DY52" s="289">
        <v>110525.09</v>
      </c>
      <c r="DZ52" s="289">
        <v>125416.68000000001</v>
      </c>
      <c r="EA52" s="289">
        <v>140944.19</v>
      </c>
      <c r="EB52" s="289">
        <v>1506.6000000000001</v>
      </c>
      <c r="EC52" s="289">
        <v>0</v>
      </c>
      <c r="ED52" s="289">
        <v>108868.07</v>
      </c>
      <c r="EE52" s="289">
        <v>166776.59999999998</v>
      </c>
      <c r="EF52" s="289">
        <v>2806853.18</v>
      </c>
      <c r="EG52" s="289">
        <v>2158661.66</v>
      </c>
      <c r="EH52" s="289">
        <v>0</v>
      </c>
      <c r="EI52" s="289">
        <v>0</v>
      </c>
      <c r="EJ52" s="289">
        <v>0</v>
      </c>
      <c r="EK52" s="289">
        <v>590282.99</v>
      </c>
      <c r="EL52" s="289">
        <v>0</v>
      </c>
      <c r="EM52" s="289">
        <v>11004569.289999999</v>
      </c>
      <c r="EN52" s="289">
        <v>0</v>
      </c>
      <c r="EO52" s="289">
        <v>0</v>
      </c>
      <c r="EP52" s="289">
        <v>0</v>
      </c>
      <c r="EQ52" s="289">
        <v>0</v>
      </c>
      <c r="ER52" s="289">
        <v>0</v>
      </c>
      <c r="ES52" s="289">
        <v>0</v>
      </c>
      <c r="ET52" s="289">
        <v>0</v>
      </c>
      <c r="EU52" s="289">
        <v>657358.4</v>
      </c>
      <c r="EV52" s="289">
        <v>777058</v>
      </c>
      <c r="EW52" s="289">
        <v>1140681.23</v>
      </c>
      <c r="EX52" s="289">
        <v>1020981.63</v>
      </c>
      <c r="EY52" s="289">
        <v>0</v>
      </c>
      <c r="EZ52" s="289">
        <v>-80046.240000000005</v>
      </c>
      <c r="FA52" s="289">
        <v>-52728.05</v>
      </c>
      <c r="FB52" s="289">
        <v>220285.77000000002</v>
      </c>
      <c r="FC52" s="289">
        <v>0</v>
      </c>
      <c r="FD52" s="289">
        <v>192967.58000000002</v>
      </c>
      <c r="FE52" s="289">
        <v>0</v>
      </c>
      <c r="FF52" s="289">
        <v>0</v>
      </c>
      <c r="FG52" s="289">
        <v>0</v>
      </c>
      <c r="FH52" s="289">
        <v>234252.1</v>
      </c>
      <c r="FI52" s="289">
        <v>220587.18</v>
      </c>
      <c r="FJ52" s="289">
        <v>13664.92</v>
      </c>
      <c r="FK52" s="289">
        <v>0</v>
      </c>
    </row>
    <row r="53" spans="1:167" x14ac:dyDescent="0.15">
      <c r="A53" s="287">
        <v>840</v>
      </c>
      <c r="B53" s="287" t="s">
        <v>510</v>
      </c>
      <c r="C53" s="289">
        <v>0</v>
      </c>
      <c r="D53" s="289">
        <v>1046466.66</v>
      </c>
      <c r="E53" s="289">
        <v>0</v>
      </c>
      <c r="F53" s="289">
        <v>1731.7</v>
      </c>
      <c r="G53" s="289">
        <v>7500.6900000000005</v>
      </c>
      <c r="H53" s="289">
        <v>592.71</v>
      </c>
      <c r="I53" s="289">
        <v>426626.83</v>
      </c>
      <c r="J53" s="289">
        <v>0</v>
      </c>
      <c r="K53" s="289">
        <v>278613</v>
      </c>
      <c r="L53" s="289">
        <v>0</v>
      </c>
      <c r="M53" s="289">
        <v>0</v>
      </c>
      <c r="N53" s="289">
        <v>0</v>
      </c>
      <c r="O53" s="289">
        <v>0</v>
      </c>
      <c r="P53" s="289">
        <v>11064.550000000001</v>
      </c>
      <c r="Q53" s="289">
        <v>0</v>
      </c>
      <c r="R53" s="289">
        <v>0</v>
      </c>
      <c r="S53" s="289">
        <v>1316.83</v>
      </c>
      <c r="T53" s="289">
        <v>0</v>
      </c>
      <c r="U53" s="289">
        <v>54827.75</v>
      </c>
      <c r="V53" s="289">
        <v>1011638</v>
      </c>
      <c r="W53" s="289">
        <v>3240</v>
      </c>
      <c r="X53" s="289">
        <v>0</v>
      </c>
      <c r="Y53" s="289">
        <v>80351.990000000005</v>
      </c>
      <c r="Z53" s="289">
        <v>2362.42</v>
      </c>
      <c r="AA53" s="289">
        <v>60781</v>
      </c>
      <c r="AB53" s="289">
        <v>0</v>
      </c>
      <c r="AC53" s="289">
        <v>0</v>
      </c>
      <c r="AD53" s="289">
        <v>20222</v>
      </c>
      <c r="AE53" s="289">
        <v>50249</v>
      </c>
      <c r="AF53" s="289">
        <v>0</v>
      </c>
      <c r="AG53" s="289">
        <v>0</v>
      </c>
      <c r="AH53" s="289">
        <v>55831.770000000004</v>
      </c>
      <c r="AI53" s="289">
        <v>15179</v>
      </c>
      <c r="AJ53" s="289">
        <v>0</v>
      </c>
      <c r="AK53" s="289">
        <v>0</v>
      </c>
      <c r="AL53" s="289">
        <v>0</v>
      </c>
      <c r="AM53" s="289">
        <v>25</v>
      </c>
      <c r="AN53" s="289">
        <v>32998.080000000002</v>
      </c>
      <c r="AO53" s="289">
        <v>0</v>
      </c>
      <c r="AP53" s="289">
        <v>612.80000000000007</v>
      </c>
      <c r="AQ53" s="289">
        <v>717644.64</v>
      </c>
      <c r="AR53" s="289">
        <v>473892.24</v>
      </c>
      <c r="AS53" s="289">
        <v>98228.08</v>
      </c>
      <c r="AT53" s="289">
        <v>57103.880000000005</v>
      </c>
      <c r="AU53" s="289">
        <v>73168.820000000007</v>
      </c>
      <c r="AV53" s="289">
        <v>71.100000000000009</v>
      </c>
      <c r="AW53" s="289">
        <v>64336.71</v>
      </c>
      <c r="AX53" s="289">
        <v>100602.08</v>
      </c>
      <c r="AY53" s="289">
        <v>152028.05000000002</v>
      </c>
      <c r="AZ53" s="289">
        <v>125485.27</v>
      </c>
      <c r="BA53" s="289">
        <v>579096.01</v>
      </c>
      <c r="BB53" s="289">
        <v>131074.34</v>
      </c>
      <c r="BC53" s="289">
        <v>26096.82</v>
      </c>
      <c r="BD53" s="289">
        <v>28637.010000000002</v>
      </c>
      <c r="BE53" s="289">
        <v>16447.95</v>
      </c>
      <c r="BF53" s="289">
        <v>205362.14</v>
      </c>
      <c r="BG53" s="289">
        <v>312956.64</v>
      </c>
      <c r="BH53" s="289">
        <v>0</v>
      </c>
      <c r="BI53" s="289">
        <v>36509.49</v>
      </c>
      <c r="BJ53" s="289">
        <v>1313.53</v>
      </c>
      <c r="BK53" s="289">
        <v>0</v>
      </c>
      <c r="BL53" s="289">
        <v>0</v>
      </c>
      <c r="BM53" s="289">
        <v>0</v>
      </c>
      <c r="BN53" s="289">
        <v>0</v>
      </c>
      <c r="BO53" s="289">
        <v>5098.72</v>
      </c>
      <c r="BP53" s="289">
        <v>5655.22</v>
      </c>
      <c r="BQ53" s="289">
        <v>610140.39</v>
      </c>
      <c r="BR53" s="289">
        <v>644779.85</v>
      </c>
      <c r="BS53" s="289">
        <v>651748.6</v>
      </c>
      <c r="BT53" s="289">
        <v>651748.6</v>
      </c>
      <c r="BU53" s="289">
        <v>0</v>
      </c>
      <c r="BV53" s="289">
        <v>0</v>
      </c>
      <c r="BW53" s="289">
        <v>205362.14</v>
      </c>
      <c r="BX53" s="289">
        <v>0</v>
      </c>
      <c r="BY53" s="289">
        <v>0</v>
      </c>
      <c r="BZ53" s="289">
        <v>0</v>
      </c>
      <c r="CA53" s="289">
        <v>0</v>
      </c>
      <c r="CB53" s="289">
        <v>0</v>
      </c>
      <c r="CC53" s="289">
        <v>0</v>
      </c>
      <c r="CD53" s="289">
        <v>0</v>
      </c>
      <c r="CE53" s="289">
        <v>0</v>
      </c>
      <c r="CF53" s="289">
        <v>0</v>
      </c>
      <c r="CG53" s="289">
        <v>0</v>
      </c>
      <c r="CH53" s="289">
        <v>1704</v>
      </c>
      <c r="CI53" s="289">
        <v>0</v>
      </c>
      <c r="CJ53" s="289">
        <v>0</v>
      </c>
      <c r="CK53" s="289">
        <v>0</v>
      </c>
      <c r="CL53" s="289">
        <v>0</v>
      </c>
      <c r="CM53" s="289">
        <v>83641</v>
      </c>
      <c r="CN53" s="289">
        <v>0</v>
      </c>
      <c r="CO53" s="289">
        <v>0</v>
      </c>
      <c r="CP53" s="289">
        <v>0</v>
      </c>
      <c r="CQ53" s="289">
        <v>0</v>
      </c>
      <c r="CR53" s="289">
        <v>52</v>
      </c>
      <c r="CS53" s="289">
        <v>0</v>
      </c>
      <c r="CT53" s="289">
        <v>37888.49</v>
      </c>
      <c r="CU53" s="289">
        <v>0</v>
      </c>
      <c r="CV53" s="289">
        <v>0</v>
      </c>
      <c r="CW53" s="289">
        <v>0</v>
      </c>
      <c r="CX53" s="289">
        <v>3458.35</v>
      </c>
      <c r="CY53" s="289">
        <v>0</v>
      </c>
      <c r="CZ53" s="289">
        <v>0</v>
      </c>
      <c r="DA53" s="289">
        <v>0</v>
      </c>
      <c r="DB53" s="289">
        <v>0</v>
      </c>
      <c r="DC53" s="289">
        <v>0</v>
      </c>
      <c r="DD53" s="289">
        <v>0</v>
      </c>
      <c r="DE53" s="289">
        <v>0</v>
      </c>
      <c r="DF53" s="289">
        <v>0</v>
      </c>
      <c r="DG53" s="289">
        <v>0</v>
      </c>
      <c r="DH53" s="289">
        <v>0</v>
      </c>
      <c r="DI53" s="289">
        <v>190372.08000000002</v>
      </c>
      <c r="DJ53" s="289">
        <v>0</v>
      </c>
      <c r="DK53" s="289">
        <v>0</v>
      </c>
      <c r="DL53" s="289">
        <v>24482.05</v>
      </c>
      <c r="DM53" s="289">
        <v>60928.85</v>
      </c>
      <c r="DN53" s="289">
        <v>0</v>
      </c>
      <c r="DO53" s="289">
        <v>0</v>
      </c>
      <c r="DP53" s="289">
        <v>1190</v>
      </c>
      <c r="DQ53" s="289">
        <v>0</v>
      </c>
      <c r="DR53" s="289">
        <v>0</v>
      </c>
      <c r="DS53" s="289">
        <v>0</v>
      </c>
      <c r="DT53" s="289">
        <v>0</v>
      </c>
      <c r="DU53" s="289">
        <v>0</v>
      </c>
      <c r="DV53" s="289">
        <v>55133</v>
      </c>
      <c r="DW53" s="289">
        <v>0</v>
      </c>
      <c r="DX53" s="289">
        <v>49212.89</v>
      </c>
      <c r="DY53" s="289">
        <v>21294.74</v>
      </c>
      <c r="DZ53" s="289">
        <v>20550.21</v>
      </c>
      <c r="EA53" s="289">
        <v>41457.870000000003</v>
      </c>
      <c r="EB53" s="289">
        <v>7010.49</v>
      </c>
      <c r="EC53" s="289">
        <v>0</v>
      </c>
      <c r="ED53" s="289">
        <v>0</v>
      </c>
      <c r="EE53" s="289">
        <v>0</v>
      </c>
      <c r="EF53" s="289">
        <v>0</v>
      </c>
      <c r="EG53" s="289">
        <v>0</v>
      </c>
      <c r="EH53" s="289">
        <v>0</v>
      </c>
      <c r="EI53" s="289">
        <v>0</v>
      </c>
      <c r="EJ53" s="289">
        <v>0</v>
      </c>
      <c r="EK53" s="289">
        <v>0</v>
      </c>
      <c r="EL53" s="289">
        <v>0</v>
      </c>
      <c r="EM53" s="289">
        <v>28434.38</v>
      </c>
      <c r="EN53" s="289">
        <v>0</v>
      </c>
      <c r="EO53" s="289">
        <v>0</v>
      </c>
      <c r="EP53" s="289">
        <v>0</v>
      </c>
      <c r="EQ53" s="289">
        <v>0</v>
      </c>
      <c r="ER53" s="289">
        <v>0</v>
      </c>
      <c r="ES53" s="289">
        <v>0</v>
      </c>
      <c r="ET53" s="289">
        <v>0</v>
      </c>
      <c r="EU53" s="289">
        <v>27304.52</v>
      </c>
      <c r="EV53" s="289">
        <v>11059.56</v>
      </c>
      <c r="EW53" s="289">
        <v>106209.63</v>
      </c>
      <c r="EX53" s="289">
        <v>122454.59</v>
      </c>
      <c r="EY53" s="289">
        <v>0</v>
      </c>
      <c r="EZ53" s="289">
        <v>6754.56</v>
      </c>
      <c r="FA53" s="289">
        <v>3288.57</v>
      </c>
      <c r="FB53" s="289">
        <v>25000</v>
      </c>
      <c r="FC53" s="289">
        <v>0</v>
      </c>
      <c r="FD53" s="289">
        <v>28465.99</v>
      </c>
      <c r="FE53" s="289">
        <v>0</v>
      </c>
      <c r="FF53" s="289">
        <v>0</v>
      </c>
      <c r="FG53" s="289">
        <v>0</v>
      </c>
      <c r="FH53" s="289">
        <v>0</v>
      </c>
      <c r="FI53" s="289">
        <v>0</v>
      </c>
      <c r="FJ53" s="289">
        <v>0</v>
      </c>
      <c r="FK53" s="289">
        <v>0</v>
      </c>
    </row>
    <row r="54" spans="1:167" x14ac:dyDescent="0.15">
      <c r="A54" s="287">
        <v>870</v>
      </c>
      <c r="B54" s="287" t="s">
        <v>511</v>
      </c>
      <c r="C54" s="289">
        <v>0</v>
      </c>
      <c r="D54" s="289">
        <v>2728352.85</v>
      </c>
      <c r="E54" s="289">
        <v>0</v>
      </c>
      <c r="F54" s="289">
        <v>1383.33</v>
      </c>
      <c r="G54" s="289">
        <v>32655.96</v>
      </c>
      <c r="H54" s="289">
        <v>2524.48</v>
      </c>
      <c r="I54" s="289">
        <v>22186.41</v>
      </c>
      <c r="J54" s="289">
        <v>0</v>
      </c>
      <c r="K54" s="289">
        <v>262532</v>
      </c>
      <c r="L54" s="289">
        <v>0</v>
      </c>
      <c r="M54" s="289">
        <v>0</v>
      </c>
      <c r="N54" s="289">
        <v>0</v>
      </c>
      <c r="O54" s="289">
        <v>0</v>
      </c>
      <c r="P54" s="289">
        <v>47672</v>
      </c>
      <c r="Q54" s="289">
        <v>0</v>
      </c>
      <c r="R54" s="289">
        <v>0</v>
      </c>
      <c r="S54" s="289">
        <v>14756.630000000001</v>
      </c>
      <c r="T54" s="289">
        <v>0</v>
      </c>
      <c r="U54" s="289">
        <v>196771.27000000002</v>
      </c>
      <c r="V54" s="289">
        <v>5594747</v>
      </c>
      <c r="W54" s="289">
        <v>6080</v>
      </c>
      <c r="X54" s="289">
        <v>0</v>
      </c>
      <c r="Y54" s="289">
        <v>234540.95</v>
      </c>
      <c r="Z54" s="289">
        <v>19107.79</v>
      </c>
      <c r="AA54" s="289">
        <v>9899</v>
      </c>
      <c r="AB54" s="289">
        <v>0</v>
      </c>
      <c r="AC54" s="289">
        <v>0</v>
      </c>
      <c r="AD54" s="289">
        <v>0</v>
      </c>
      <c r="AE54" s="289">
        <v>175623.61000000002</v>
      </c>
      <c r="AF54" s="289">
        <v>0</v>
      </c>
      <c r="AG54" s="289">
        <v>0</v>
      </c>
      <c r="AH54" s="289">
        <v>0</v>
      </c>
      <c r="AI54" s="289">
        <v>0</v>
      </c>
      <c r="AJ54" s="289">
        <v>0</v>
      </c>
      <c r="AK54" s="289">
        <v>0</v>
      </c>
      <c r="AL54" s="289">
        <v>0</v>
      </c>
      <c r="AM54" s="289">
        <v>0</v>
      </c>
      <c r="AN54" s="289">
        <v>30143.83</v>
      </c>
      <c r="AO54" s="289">
        <v>0</v>
      </c>
      <c r="AP54" s="289">
        <v>9839</v>
      </c>
      <c r="AQ54" s="289">
        <v>2027786.33</v>
      </c>
      <c r="AR54" s="289">
        <v>1544639.55</v>
      </c>
      <c r="AS54" s="289">
        <v>310004.63</v>
      </c>
      <c r="AT54" s="289">
        <v>221219.14</v>
      </c>
      <c r="AU54" s="289">
        <v>226299.73</v>
      </c>
      <c r="AV54" s="289">
        <v>22983.77</v>
      </c>
      <c r="AW54" s="289">
        <v>242206.08000000002</v>
      </c>
      <c r="AX54" s="289">
        <v>471232.28</v>
      </c>
      <c r="AY54" s="289">
        <v>249940.62</v>
      </c>
      <c r="AZ54" s="289">
        <v>490205.95</v>
      </c>
      <c r="BA54" s="289">
        <v>1856027.92</v>
      </c>
      <c r="BB54" s="289">
        <v>66019.03</v>
      </c>
      <c r="BC54" s="289">
        <v>136774.37</v>
      </c>
      <c r="BD54" s="289">
        <v>0</v>
      </c>
      <c r="BE54" s="289">
        <v>2484</v>
      </c>
      <c r="BF54" s="289">
        <v>990547.57000000007</v>
      </c>
      <c r="BG54" s="289">
        <v>508314.68</v>
      </c>
      <c r="BH54" s="289">
        <v>22130.46</v>
      </c>
      <c r="BI54" s="289">
        <v>0</v>
      </c>
      <c r="BJ54" s="289">
        <v>0</v>
      </c>
      <c r="BK54" s="289">
        <v>0</v>
      </c>
      <c r="BL54" s="289">
        <v>0</v>
      </c>
      <c r="BM54" s="289">
        <v>0</v>
      </c>
      <c r="BN54" s="289">
        <v>0</v>
      </c>
      <c r="BO54" s="289">
        <v>-23279.49</v>
      </c>
      <c r="BP54" s="289">
        <v>0</v>
      </c>
      <c r="BQ54" s="289">
        <v>1666304.74</v>
      </c>
      <c r="BR54" s="289">
        <v>1643025.25</v>
      </c>
      <c r="BS54" s="289">
        <v>1643025.25</v>
      </c>
      <c r="BT54" s="289">
        <v>1643025.25</v>
      </c>
      <c r="BU54" s="289">
        <v>0</v>
      </c>
      <c r="BV54" s="289">
        <v>0</v>
      </c>
      <c r="BW54" s="289">
        <v>893070.76</v>
      </c>
      <c r="BX54" s="289">
        <v>0</v>
      </c>
      <c r="BY54" s="289">
        <v>0</v>
      </c>
      <c r="BZ54" s="289">
        <v>0</v>
      </c>
      <c r="CA54" s="289">
        <v>0</v>
      </c>
      <c r="CB54" s="289">
        <v>0</v>
      </c>
      <c r="CC54" s="289">
        <v>2475</v>
      </c>
      <c r="CD54" s="289">
        <v>0</v>
      </c>
      <c r="CE54" s="289">
        <v>0</v>
      </c>
      <c r="CF54" s="289">
        <v>0</v>
      </c>
      <c r="CG54" s="289">
        <v>0</v>
      </c>
      <c r="CH54" s="289">
        <v>325589</v>
      </c>
      <c r="CI54" s="289">
        <v>0</v>
      </c>
      <c r="CJ54" s="289">
        <v>1169535.29</v>
      </c>
      <c r="CK54" s="289">
        <v>85717.57</v>
      </c>
      <c r="CL54" s="289">
        <v>0</v>
      </c>
      <c r="CM54" s="289">
        <v>9307</v>
      </c>
      <c r="CN54" s="289">
        <v>4492</v>
      </c>
      <c r="CO54" s="289">
        <v>0</v>
      </c>
      <c r="CP54" s="289">
        <v>0</v>
      </c>
      <c r="CQ54" s="289">
        <v>0</v>
      </c>
      <c r="CR54" s="289">
        <v>0</v>
      </c>
      <c r="CS54" s="289">
        <v>3055</v>
      </c>
      <c r="CT54" s="289">
        <v>224957</v>
      </c>
      <c r="CU54" s="289">
        <v>0</v>
      </c>
      <c r="CV54" s="289">
        <v>0</v>
      </c>
      <c r="CW54" s="289">
        <v>0</v>
      </c>
      <c r="CX54" s="289">
        <v>0</v>
      </c>
      <c r="CY54" s="289">
        <v>0</v>
      </c>
      <c r="CZ54" s="289">
        <v>0</v>
      </c>
      <c r="DA54" s="289">
        <v>0</v>
      </c>
      <c r="DB54" s="289">
        <v>0</v>
      </c>
      <c r="DC54" s="289">
        <v>0</v>
      </c>
      <c r="DD54" s="289">
        <v>35</v>
      </c>
      <c r="DE54" s="289">
        <v>0</v>
      </c>
      <c r="DF54" s="289">
        <v>0</v>
      </c>
      <c r="DG54" s="289">
        <v>0</v>
      </c>
      <c r="DH54" s="289">
        <v>0</v>
      </c>
      <c r="DI54" s="289">
        <v>1233581.29</v>
      </c>
      <c r="DJ54" s="289">
        <v>0</v>
      </c>
      <c r="DK54" s="289">
        <v>0</v>
      </c>
      <c r="DL54" s="289">
        <v>180529.1</v>
      </c>
      <c r="DM54" s="289">
        <v>144370.07</v>
      </c>
      <c r="DN54" s="289">
        <v>0</v>
      </c>
      <c r="DO54" s="289">
        <v>0</v>
      </c>
      <c r="DP54" s="289">
        <v>31587.84</v>
      </c>
      <c r="DQ54" s="289">
        <v>0</v>
      </c>
      <c r="DR54" s="289">
        <v>1307.1100000000001</v>
      </c>
      <c r="DS54" s="289">
        <v>0</v>
      </c>
      <c r="DT54" s="289">
        <v>0</v>
      </c>
      <c r="DU54" s="289">
        <v>0</v>
      </c>
      <c r="DV54" s="289">
        <v>1120196.45</v>
      </c>
      <c r="DW54" s="289">
        <v>6661.76</v>
      </c>
      <c r="DX54" s="289">
        <v>32142.5</v>
      </c>
      <c r="DY54" s="289">
        <v>32203.57</v>
      </c>
      <c r="DZ54" s="289">
        <v>61.07</v>
      </c>
      <c r="EA54" s="289">
        <v>0</v>
      </c>
      <c r="EB54" s="289">
        <v>0</v>
      </c>
      <c r="EC54" s="289">
        <v>0</v>
      </c>
      <c r="ED54" s="289">
        <v>173772.28999999998</v>
      </c>
      <c r="EE54" s="289">
        <v>193148.98</v>
      </c>
      <c r="EF54" s="289">
        <v>878395.97</v>
      </c>
      <c r="EG54" s="289">
        <v>719746.4</v>
      </c>
      <c r="EH54" s="289">
        <v>4486.6000000000004</v>
      </c>
      <c r="EI54" s="289">
        <v>0</v>
      </c>
      <c r="EJ54" s="289">
        <v>0</v>
      </c>
      <c r="EK54" s="289">
        <v>134786.28</v>
      </c>
      <c r="EL54" s="289">
        <v>0</v>
      </c>
      <c r="EM54" s="289">
        <v>11494444</v>
      </c>
      <c r="EN54" s="289">
        <v>461557.03</v>
      </c>
      <c r="EO54" s="289">
        <v>239735.80000000002</v>
      </c>
      <c r="EP54" s="289">
        <v>97974.35</v>
      </c>
      <c r="EQ54" s="289">
        <v>0</v>
      </c>
      <c r="ER54" s="289">
        <v>0</v>
      </c>
      <c r="ES54" s="289">
        <v>0</v>
      </c>
      <c r="ET54" s="289">
        <v>319795.58</v>
      </c>
      <c r="EU54" s="289">
        <v>171117.56</v>
      </c>
      <c r="EV54" s="289">
        <v>166124.69</v>
      </c>
      <c r="EW54" s="289">
        <v>447741.48</v>
      </c>
      <c r="EX54" s="289">
        <v>452734.35000000003</v>
      </c>
      <c r="EY54" s="289">
        <v>0</v>
      </c>
      <c r="EZ54" s="289">
        <v>13398.52</v>
      </c>
      <c r="FA54" s="289">
        <v>16709.71</v>
      </c>
      <c r="FB54" s="289">
        <v>8290</v>
      </c>
      <c r="FC54" s="289">
        <v>0</v>
      </c>
      <c r="FD54" s="289">
        <v>4978.8100000000004</v>
      </c>
      <c r="FE54" s="289">
        <v>0</v>
      </c>
      <c r="FF54" s="289">
        <v>0</v>
      </c>
      <c r="FG54" s="289">
        <v>0</v>
      </c>
      <c r="FH54" s="289">
        <v>0</v>
      </c>
      <c r="FI54" s="289">
        <v>0</v>
      </c>
      <c r="FJ54" s="289">
        <v>0</v>
      </c>
      <c r="FK54" s="289">
        <v>0</v>
      </c>
    </row>
    <row r="55" spans="1:167" x14ac:dyDescent="0.15">
      <c r="A55" s="287">
        <v>882</v>
      </c>
      <c r="B55" s="287" t="s">
        <v>512</v>
      </c>
      <c r="C55" s="289">
        <v>0</v>
      </c>
      <c r="D55" s="289">
        <v>1993673</v>
      </c>
      <c r="E55" s="289">
        <v>0</v>
      </c>
      <c r="F55" s="289">
        <v>2234.48</v>
      </c>
      <c r="G55" s="289">
        <v>19160.400000000001</v>
      </c>
      <c r="H55" s="289">
        <v>1037.48</v>
      </c>
      <c r="I55" s="289">
        <v>22963.850000000002</v>
      </c>
      <c r="J55" s="289">
        <v>0</v>
      </c>
      <c r="K55" s="289">
        <v>193825.66</v>
      </c>
      <c r="L55" s="289">
        <v>0</v>
      </c>
      <c r="M55" s="289">
        <v>0</v>
      </c>
      <c r="N55" s="289">
        <v>0</v>
      </c>
      <c r="O55" s="289">
        <v>0</v>
      </c>
      <c r="P55" s="289">
        <v>4600</v>
      </c>
      <c r="Q55" s="289">
        <v>0</v>
      </c>
      <c r="R55" s="289">
        <v>0</v>
      </c>
      <c r="S55" s="289">
        <v>0</v>
      </c>
      <c r="T55" s="289">
        <v>0</v>
      </c>
      <c r="U55" s="289">
        <v>93630.25</v>
      </c>
      <c r="V55" s="289">
        <v>2201476</v>
      </c>
      <c r="W55" s="289">
        <v>28680</v>
      </c>
      <c r="X55" s="289">
        <v>0</v>
      </c>
      <c r="Y55" s="289">
        <v>123785.5</v>
      </c>
      <c r="Z55" s="289">
        <v>5378.02</v>
      </c>
      <c r="AA55" s="289">
        <v>131446</v>
      </c>
      <c r="AB55" s="289">
        <v>0</v>
      </c>
      <c r="AC55" s="289">
        <v>0</v>
      </c>
      <c r="AD55" s="289">
        <v>17146</v>
      </c>
      <c r="AE55" s="289">
        <v>80349.58</v>
      </c>
      <c r="AF55" s="289">
        <v>0</v>
      </c>
      <c r="AG55" s="289">
        <v>0</v>
      </c>
      <c r="AH55" s="289">
        <v>883.87</v>
      </c>
      <c r="AI55" s="289">
        <v>26090.82</v>
      </c>
      <c r="AJ55" s="289">
        <v>0</v>
      </c>
      <c r="AK55" s="289">
        <v>0</v>
      </c>
      <c r="AL55" s="289">
        <v>0</v>
      </c>
      <c r="AM55" s="289">
        <v>11423.9</v>
      </c>
      <c r="AN55" s="289">
        <v>0</v>
      </c>
      <c r="AO55" s="289">
        <v>0</v>
      </c>
      <c r="AP55" s="289">
        <v>16728.36</v>
      </c>
      <c r="AQ55" s="289">
        <v>943670.63</v>
      </c>
      <c r="AR55" s="289">
        <v>1144260.6299999999</v>
      </c>
      <c r="AS55" s="289">
        <v>134481.17000000001</v>
      </c>
      <c r="AT55" s="289">
        <v>185402.63</v>
      </c>
      <c r="AU55" s="289">
        <v>173350.79</v>
      </c>
      <c r="AV55" s="289">
        <v>0</v>
      </c>
      <c r="AW55" s="289">
        <v>77102.210000000006</v>
      </c>
      <c r="AX55" s="289">
        <v>183783.11000000002</v>
      </c>
      <c r="AY55" s="289">
        <v>253276.42</v>
      </c>
      <c r="AZ55" s="289">
        <v>143318.08000000002</v>
      </c>
      <c r="BA55" s="289">
        <v>675099.48</v>
      </c>
      <c r="BB55" s="289">
        <v>102874.46</v>
      </c>
      <c r="BC55" s="289">
        <v>70383.8</v>
      </c>
      <c r="BD55" s="289">
        <v>120.29</v>
      </c>
      <c r="BE55" s="289">
        <v>76312.59</v>
      </c>
      <c r="BF55" s="289">
        <v>269508.7</v>
      </c>
      <c r="BG55" s="289">
        <v>250135.65</v>
      </c>
      <c r="BH55" s="289">
        <v>1235.02</v>
      </c>
      <c r="BI55" s="289">
        <v>0</v>
      </c>
      <c r="BJ55" s="289">
        <v>0</v>
      </c>
      <c r="BK55" s="289">
        <v>0</v>
      </c>
      <c r="BL55" s="289">
        <v>0</v>
      </c>
      <c r="BM55" s="289">
        <v>0</v>
      </c>
      <c r="BN55" s="289">
        <v>0</v>
      </c>
      <c r="BO55" s="289">
        <v>552005.53</v>
      </c>
      <c r="BP55" s="289">
        <v>622930.18000000005</v>
      </c>
      <c r="BQ55" s="289">
        <v>367163.14</v>
      </c>
      <c r="BR55" s="289">
        <v>586436</v>
      </c>
      <c r="BS55" s="289">
        <v>919168.67</v>
      </c>
      <c r="BT55" s="289">
        <v>1209366.18</v>
      </c>
      <c r="BU55" s="289">
        <v>0</v>
      </c>
      <c r="BV55" s="289">
        <v>0</v>
      </c>
      <c r="BW55" s="289">
        <v>267008.7</v>
      </c>
      <c r="BX55" s="289">
        <v>0</v>
      </c>
      <c r="BY55" s="289">
        <v>0</v>
      </c>
      <c r="BZ55" s="289">
        <v>0</v>
      </c>
      <c r="CA55" s="289">
        <v>0</v>
      </c>
      <c r="CB55" s="289">
        <v>0</v>
      </c>
      <c r="CC55" s="289">
        <v>42285.69</v>
      </c>
      <c r="CD55" s="289">
        <v>0</v>
      </c>
      <c r="CE55" s="289">
        <v>0</v>
      </c>
      <c r="CF55" s="289">
        <v>0</v>
      </c>
      <c r="CG55" s="289">
        <v>0</v>
      </c>
      <c r="CH55" s="289">
        <v>34440.840000000004</v>
      </c>
      <c r="CI55" s="289">
        <v>0</v>
      </c>
      <c r="CJ55" s="289">
        <v>3284.88</v>
      </c>
      <c r="CK55" s="289">
        <v>0</v>
      </c>
      <c r="CL55" s="289">
        <v>0</v>
      </c>
      <c r="CM55" s="289">
        <v>82615</v>
      </c>
      <c r="CN55" s="289">
        <v>0</v>
      </c>
      <c r="CO55" s="289">
        <v>0</v>
      </c>
      <c r="CP55" s="289">
        <v>0</v>
      </c>
      <c r="CQ55" s="289">
        <v>0</v>
      </c>
      <c r="CR55" s="289">
        <v>0</v>
      </c>
      <c r="CS55" s="289">
        <v>0</v>
      </c>
      <c r="CT55" s="289">
        <v>71322.44</v>
      </c>
      <c r="CU55" s="289">
        <v>0</v>
      </c>
      <c r="CV55" s="289">
        <v>0</v>
      </c>
      <c r="CW55" s="289">
        <v>0</v>
      </c>
      <c r="CX55" s="289">
        <v>16915.189999999999</v>
      </c>
      <c r="CY55" s="289">
        <v>0</v>
      </c>
      <c r="CZ55" s="289">
        <v>0</v>
      </c>
      <c r="DA55" s="289">
        <v>0</v>
      </c>
      <c r="DB55" s="289">
        <v>0</v>
      </c>
      <c r="DC55" s="289">
        <v>0</v>
      </c>
      <c r="DD55" s="289">
        <v>0</v>
      </c>
      <c r="DE55" s="289">
        <v>0</v>
      </c>
      <c r="DF55" s="289">
        <v>0</v>
      </c>
      <c r="DG55" s="289">
        <v>0</v>
      </c>
      <c r="DH55" s="289">
        <v>0</v>
      </c>
      <c r="DI55" s="289">
        <v>343214.28</v>
      </c>
      <c r="DJ55" s="289">
        <v>0</v>
      </c>
      <c r="DK55" s="289">
        <v>0</v>
      </c>
      <c r="DL55" s="289">
        <v>31558.71</v>
      </c>
      <c r="DM55" s="289">
        <v>46576.63</v>
      </c>
      <c r="DN55" s="289">
        <v>0</v>
      </c>
      <c r="DO55" s="289">
        <v>0</v>
      </c>
      <c r="DP55" s="289">
        <v>12449.710000000001</v>
      </c>
      <c r="DQ55" s="289">
        <v>1750</v>
      </c>
      <c r="DR55" s="289">
        <v>0</v>
      </c>
      <c r="DS55" s="289">
        <v>0</v>
      </c>
      <c r="DT55" s="289">
        <v>0</v>
      </c>
      <c r="DU55" s="289">
        <v>0</v>
      </c>
      <c r="DV55" s="289">
        <v>75148</v>
      </c>
      <c r="DW55" s="289">
        <v>7175.41</v>
      </c>
      <c r="DX55" s="289">
        <v>33377.840000000004</v>
      </c>
      <c r="DY55" s="289">
        <v>32957.919999999998</v>
      </c>
      <c r="DZ55" s="289">
        <v>80.08</v>
      </c>
      <c r="EA55" s="289">
        <v>0</v>
      </c>
      <c r="EB55" s="289">
        <v>500</v>
      </c>
      <c r="EC55" s="289">
        <v>0</v>
      </c>
      <c r="ED55" s="289">
        <v>27761.23</v>
      </c>
      <c r="EE55" s="289">
        <v>35148.67</v>
      </c>
      <c r="EF55" s="289">
        <v>191141.44</v>
      </c>
      <c r="EG55" s="289">
        <v>183754</v>
      </c>
      <c r="EH55" s="289">
        <v>0</v>
      </c>
      <c r="EI55" s="289">
        <v>0</v>
      </c>
      <c r="EJ55" s="289">
        <v>0</v>
      </c>
      <c r="EK55" s="289">
        <v>0</v>
      </c>
      <c r="EL55" s="289">
        <v>0</v>
      </c>
      <c r="EM55" s="289">
        <v>500000</v>
      </c>
      <c r="EN55" s="289">
        <v>0</v>
      </c>
      <c r="EO55" s="289">
        <v>0</v>
      </c>
      <c r="EP55" s="289">
        <v>0</v>
      </c>
      <c r="EQ55" s="289">
        <v>0</v>
      </c>
      <c r="ER55" s="289">
        <v>0</v>
      </c>
      <c r="ES55" s="289">
        <v>0</v>
      </c>
      <c r="ET55" s="289">
        <v>0</v>
      </c>
      <c r="EU55" s="289">
        <v>64200.71</v>
      </c>
      <c r="EV55" s="289">
        <v>51698.98</v>
      </c>
      <c r="EW55" s="289">
        <v>195630.27000000002</v>
      </c>
      <c r="EX55" s="289">
        <v>208132</v>
      </c>
      <c r="EY55" s="289">
        <v>0</v>
      </c>
      <c r="EZ55" s="289">
        <v>0</v>
      </c>
      <c r="FA55" s="289">
        <v>-20006.13</v>
      </c>
      <c r="FB55" s="289">
        <v>110394.04000000001</v>
      </c>
      <c r="FC55" s="289">
        <v>130400.17</v>
      </c>
      <c r="FD55" s="289">
        <v>0</v>
      </c>
      <c r="FE55" s="289">
        <v>0</v>
      </c>
      <c r="FF55" s="289">
        <v>0</v>
      </c>
      <c r="FG55" s="289">
        <v>0</v>
      </c>
      <c r="FH55" s="289">
        <v>0</v>
      </c>
      <c r="FI55" s="289">
        <v>0</v>
      </c>
      <c r="FJ55" s="289">
        <v>0</v>
      </c>
      <c r="FK55" s="289">
        <v>0</v>
      </c>
    </row>
    <row r="56" spans="1:167" x14ac:dyDescent="0.15">
      <c r="A56" s="287">
        <v>896</v>
      </c>
      <c r="B56" s="287" t="s">
        <v>513</v>
      </c>
      <c r="C56" s="289">
        <v>0</v>
      </c>
      <c r="D56" s="289">
        <v>6381502.75</v>
      </c>
      <c r="E56" s="289">
        <v>0</v>
      </c>
      <c r="F56" s="289">
        <v>0</v>
      </c>
      <c r="G56" s="289">
        <v>16826</v>
      </c>
      <c r="H56" s="289">
        <v>6822.57</v>
      </c>
      <c r="I56" s="289">
        <v>124668.41</v>
      </c>
      <c r="J56" s="289">
        <v>5983.59</v>
      </c>
      <c r="K56" s="289">
        <v>516827.39</v>
      </c>
      <c r="L56" s="289">
        <v>0</v>
      </c>
      <c r="M56" s="289">
        <v>1000</v>
      </c>
      <c r="N56" s="289">
        <v>0</v>
      </c>
      <c r="O56" s="289">
        <v>0</v>
      </c>
      <c r="P56" s="289">
        <v>0</v>
      </c>
      <c r="Q56" s="289">
        <v>0</v>
      </c>
      <c r="R56" s="289">
        <v>0</v>
      </c>
      <c r="S56" s="289">
        <v>0</v>
      </c>
      <c r="T56" s="289">
        <v>0</v>
      </c>
      <c r="U56" s="289">
        <v>177061.07</v>
      </c>
      <c r="V56" s="289">
        <v>3422770</v>
      </c>
      <c r="W56" s="289">
        <v>21049.24</v>
      </c>
      <c r="X56" s="289">
        <v>0</v>
      </c>
      <c r="Y56" s="289">
        <v>0</v>
      </c>
      <c r="Z56" s="289">
        <v>36136.31</v>
      </c>
      <c r="AA56" s="289">
        <v>3252</v>
      </c>
      <c r="AB56" s="289">
        <v>0</v>
      </c>
      <c r="AC56" s="289">
        <v>0</v>
      </c>
      <c r="AD56" s="289">
        <v>33121</v>
      </c>
      <c r="AE56" s="289">
        <v>69165.48</v>
      </c>
      <c r="AF56" s="289">
        <v>0</v>
      </c>
      <c r="AG56" s="289">
        <v>0</v>
      </c>
      <c r="AH56" s="289">
        <v>5795.6900000000005</v>
      </c>
      <c r="AI56" s="289">
        <v>0</v>
      </c>
      <c r="AJ56" s="289">
        <v>0</v>
      </c>
      <c r="AK56" s="289">
        <v>0</v>
      </c>
      <c r="AL56" s="289">
        <v>0</v>
      </c>
      <c r="AM56" s="289">
        <v>0</v>
      </c>
      <c r="AN56" s="289">
        <v>0</v>
      </c>
      <c r="AO56" s="289">
        <v>0</v>
      </c>
      <c r="AP56" s="289">
        <v>10942.19</v>
      </c>
      <c r="AQ56" s="289">
        <v>1844120.52</v>
      </c>
      <c r="AR56" s="289">
        <v>1893217.1</v>
      </c>
      <c r="AS56" s="289">
        <v>405745.87</v>
      </c>
      <c r="AT56" s="289">
        <v>209480.31</v>
      </c>
      <c r="AU56" s="289">
        <v>312585.01</v>
      </c>
      <c r="AV56" s="289">
        <v>51403.56</v>
      </c>
      <c r="AW56" s="289">
        <v>232286.05000000002</v>
      </c>
      <c r="AX56" s="289">
        <v>459742.36</v>
      </c>
      <c r="AY56" s="289">
        <v>328773.14</v>
      </c>
      <c r="AZ56" s="289">
        <v>644213.57999999996</v>
      </c>
      <c r="BA56" s="289">
        <v>2111956.33</v>
      </c>
      <c r="BB56" s="289">
        <v>249805.56</v>
      </c>
      <c r="BC56" s="289">
        <v>130871.86</v>
      </c>
      <c r="BD56" s="289">
        <v>29516.49</v>
      </c>
      <c r="BE56" s="289">
        <v>325790</v>
      </c>
      <c r="BF56" s="289">
        <v>1311054.9099999999</v>
      </c>
      <c r="BG56" s="289">
        <v>433290.52</v>
      </c>
      <c r="BH56" s="289">
        <v>0</v>
      </c>
      <c r="BI56" s="289">
        <v>0</v>
      </c>
      <c r="BJ56" s="289">
        <v>0</v>
      </c>
      <c r="BK56" s="289">
        <v>0</v>
      </c>
      <c r="BL56" s="289">
        <v>0</v>
      </c>
      <c r="BM56" s="289">
        <v>0</v>
      </c>
      <c r="BN56" s="289">
        <v>0</v>
      </c>
      <c r="BO56" s="289">
        <v>1963431.1</v>
      </c>
      <c r="BP56" s="289">
        <v>1822501.62</v>
      </c>
      <c r="BQ56" s="289">
        <v>0</v>
      </c>
      <c r="BR56" s="289">
        <v>0</v>
      </c>
      <c r="BS56" s="289">
        <v>1963431.1</v>
      </c>
      <c r="BT56" s="289">
        <v>1822501.62</v>
      </c>
      <c r="BU56" s="289">
        <v>0</v>
      </c>
      <c r="BV56" s="289">
        <v>0</v>
      </c>
      <c r="BW56" s="289">
        <v>1230327.24</v>
      </c>
      <c r="BX56" s="289">
        <v>0</v>
      </c>
      <c r="BY56" s="289">
        <v>0</v>
      </c>
      <c r="BZ56" s="289">
        <v>0</v>
      </c>
      <c r="CA56" s="289">
        <v>0</v>
      </c>
      <c r="CB56" s="289">
        <v>1419.55</v>
      </c>
      <c r="CC56" s="289">
        <v>40247.57</v>
      </c>
      <c r="CD56" s="289">
        <v>0</v>
      </c>
      <c r="CE56" s="289">
        <v>0</v>
      </c>
      <c r="CF56" s="289">
        <v>0</v>
      </c>
      <c r="CG56" s="289">
        <v>0</v>
      </c>
      <c r="CH56" s="289">
        <v>0</v>
      </c>
      <c r="CI56" s="289">
        <v>0</v>
      </c>
      <c r="CJ56" s="289">
        <v>0</v>
      </c>
      <c r="CK56" s="289">
        <v>0</v>
      </c>
      <c r="CL56" s="289">
        <v>0</v>
      </c>
      <c r="CM56" s="289">
        <v>412299</v>
      </c>
      <c r="CN56" s="289">
        <v>0</v>
      </c>
      <c r="CO56" s="289">
        <v>0</v>
      </c>
      <c r="CP56" s="289">
        <v>0</v>
      </c>
      <c r="CQ56" s="289">
        <v>0</v>
      </c>
      <c r="CR56" s="289">
        <v>0</v>
      </c>
      <c r="CS56" s="289">
        <v>0</v>
      </c>
      <c r="CT56" s="289">
        <v>214035.04</v>
      </c>
      <c r="CU56" s="289">
        <v>0</v>
      </c>
      <c r="CV56" s="289">
        <v>0</v>
      </c>
      <c r="CW56" s="289">
        <v>0</v>
      </c>
      <c r="CX56" s="289">
        <v>36864.94</v>
      </c>
      <c r="CY56" s="289">
        <v>0</v>
      </c>
      <c r="CZ56" s="289">
        <v>0</v>
      </c>
      <c r="DA56" s="289">
        <v>0</v>
      </c>
      <c r="DB56" s="289">
        <v>0</v>
      </c>
      <c r="DC56" s="289">
        <v>0</v>
      </c>
      <c r="DD56" s="289">
        <v>0</v>
      </c>
      <c r="DE56" s="289">
        <v>0</v>
      </c>
      <c r="DF56" s="289">
        <v>0</v>
      </c>
      <c r="DG56" s="289">
        <v>0</v>
      </c>
      <c r="DH56" s="289">
        <v>0</v>
      </c>
      <c r="DI56" s="289">
        <v>1193339.42</v>
      </c>
      <c r="DJ56" s="289">
        <v>0</v>
      </c>
      <c r="DK56" s="289">
        <v>0</v>
      </c>
      <c r="DL56" s="289">
        <v>320025.40000000002</v>
      </c>
      <c r="DM56" s="289">
        <v>134387.11000000002</v>
      </c>
      <c r="DN56" s="289">
        <v>0</v>
      </c>
      <c r="DO56" s="289">
        <v>0</v>
      </c>
      <c r="DP56" s="289">
        <v>99396.010000000009</v>
      </c>
      <c r="DQ56" s="289">
        <v>0</v>
      </c>
      <c r="DR56" s="289">
        <v>0</v>
      </c>
      <c r="DS56" s="289">
        <v>0</v>
      </c>
      <c r="DT56" s="289">
        <v>0</v>
      </c>
      <c r="DU56" s="289">
        <v>0</v>
      </c>
      <c r="DV56" s="289">
        <v>177477.4</v>
      </c>
      <c r="DW56" s="289">
        <v>10568</v>
      </c>
      <c r="DX56" s="289">
        <v>11915.51</v>
      </c>
      <c r="DY56" s="289">
        <v>14194.66</v>
      </c>
      <c r="DZ56" s="289">
        <v>2879.15</v>
      </c>
      <c r="EA56" s="289">
        <v>0</v>
      </c>
      <c r="EB56" s="289">
        <v>600</v>
      </c>
      <c r="EC56" s="289">
        <v>0</v>
      </c>
      <c r="ED56" s="289">
        <v>36737.990000000005</v>
      </c>
      <c r="EE56" s="289">
        <v>35992.33</v>
      </c>
      <c r="EF56" s="289">
        <v>490186.09</v>
      </c>
      <c r="EG56" s="289">
        <v>490931.75</v>
      </c>
      <c r="EH56" s="289">
        <v>0</v>
      </c>
      <c r="EI56" s="289">
        <v>0</v>
      </c>
      <c r="EJ56" s="289">
        <v>0</v>
      </c>
      <c r="EK56" s="289">
        <v>0</v>
      </c>
      <c r="EL56" s="289">
        <v>0</v>
      </c>
      <c r="EM56" s="289">
        <v>3999867.31</v>
      </c>
      <c r="EN56" s="289">
        <v>242372.30000000002</v>
      </c>
      <c r="EO56" s="289">
        <v>468259.48</v>
      </c>
      <c r="EP56" s="289">
        <v>225887.18</v>
      </c>
      <c r="EQ56" s="289">
        <v>0</v>
      </c>
      <c r="ER56" s="289">
        <v>0</v>
      </c>
      <c r="ES56" s="289">
        <v>0</v>
      </c>
      <c r="ET56" s="289">
        <v>0</v>
      </c>
      <c r="EU56" s="289">
        <v>0</v>
      </c>
      <c r="EV56" s="289">
        <v>0</v>
      </c>
      <c r="EW56" s="289">
        <v>346490.22000000003</v>
      </c>
      <c r="EX56" s="289">
        <v>346490.22000000003</v>
      </c>
      <c r="EY56" s="289">
        <v>0</v>
      </c>
      <c r="EZ56" s="289">
        <v>653.93000000000006</v>
      </c>
      <c r="FA56" s="289">
        <v>12048.78</v>
      </c>
      <c r="FB56" s="289">
        <v>442500</v>
      </c>
      <c r="FC56" s="289">
        <v>52065.85</v>
      </c>
      <c r="FD56" s="289">
        <v>379039.3</v>
      </c>
      <c r="FE56" s="289">
        <v>0</v>
      </c>
      <c r="FF56" s="289">
        <v>0</v>
      </c>
      <c r="FG56" s="289">
        <v>0</v>
      </c>
      <c r="FH56" s="289">
        <v>0</v>
      </c>
      <c r="FI56" s="289">
        <v>0</v>
      </c>
      <c r="FJ56" s="289">
        <v>0</v>
      </c>
      <c r="FK56" s="289">
        <v>0</v>
      </c>
    </row>
    <row r="57" spans="1:167" x14ac:dyDescent="0.15">
      <c r="A57" s="287">
        <v>903</v>
      </c>
      <c r="B57" s="287" t="s">
        <v>514</v>
      </c>
      <c r="C57" s="289">
        <v>0</v>
      </c>
      <c r="D57" s="289">
        <v>1987373.71</v>
      </c>
      <c r="E57" s="289">
        <v>0</v>
      </c>
      <c r="F57" s="289">
        <v>7913.09</v>
      </c>
      <c r="G57" s="289">
        <v>26773.5</v>
      </c>
      <c r="H57" s="289">
        <v>1245.8700000000001</v>
      </c>
      <c r="I57" s="289">
        <v>9965</v>
      </c>
      <c r="J57" s="289">
        <v>0</v>
      </c>
      <c r="K57" s="289">
        <v>1852596</v>
      </c>
      <c r="L57" s="289">
        <v>0</v>
      </c>
      <c r="M57" s="289">
        <v>0</v>
      </c>
      <c r="N57" s="289">
        <v>0</v>
      </c>
      <c r="O57" s="289">
        <v>0</v>
      </c>
      <c r="P57" s="289">
        <v>5125.3500000000004</v>
      </c>
      <c r="Q57" s="289">
        <v>0</v>
      </c>
      <c r="R57" s="289">
        <v>0</v>
      </c>
      <c r="S57" s="289">
        <v>0</v>
      </c>
      <c r="T57" s="289">
        <v>0</v>
      </c>
      <c r="U57" s="289">
        <v>187843.07</v>
      </c>
      <c r="V57" s="289">
        <v>6261200</v>
      </c>
      <c r="W57" s="289">
        <v>6960</v>
      </c>
      <c r="X57" s="289">
        <v>0</v>
      </c>
      <c r="Y57" s="289">
        <v>347468.08</v>
      </c>
      <c r="Z57" s="289">
        <v>0</v>
      </c>
      <c r="AA57" s="289">
        <v>3637</v>
      </c>
      <c r="AB57" s="289">
        <v>0</v>
      </c>
      <c r="AC57" s="289">
        <v>0</v>
      </c>
      <c r="AD57" s="289">
        <v>28649</v>
      </c>
      <c r="AE57" s="289">
        <v>139441</v>
      </c>
      <c r="AF57" s="289">
        <v>0</v>
      </c>
      <c r="AG57" s="289">
        <v>0</v>
      </c>
      <c r="AH57" s="289">
        <v>11573.87</v>
      </c>
      <c r="AI57" s="289">
        <v>0</v>
      </c>
      <c r="AJ57" s="289">
        <v>0</v>
      </c>
      <c r="AK57" s="289">
        <v>91539.22</v>
      </c>
      <c r="AL57" s="289">
        <v>287894</v>
      </c>
      <c r="AM57" s="289">
        <v>0</v>
      </c>
      <c r="AN57" s="289">
        <v>44767.3</v>
      </c>
      <c r="AO57" s="289">
        <v>0</v>
      </c>
      <c r="AP57" s="289">
        <v>0</v>
      </c>
      <c r="AQ57" s="289">
        <v>2538654.17</v>
      </c>
      <c r="AR57" s="289">
        <v>2149408.06</v>
      </c>
      <c r="AS57" s="289">
        <v>318257.5</v>
      </c>
      <c r="AT57" s="289">
        <v>170227.30000000002</v>
      </c>
      <c r="AU57" s="289">
        <v>220405.99</v>
      </c>
      <c r="AV57" s="289">
        <v>0</v>
      </c>
      <c r="AW57" s="289">
        <v>198682.77000000002</v>
      </c>
      <c r="AX57" s="289">
        <v>1258830.19</v>
      </c>
      <c r="AY57" s="289">
        <v>213341.07</v>
      </c>
      <c r="AZ57" s="289">
        <v>538963.01</v>
      </c>
      <c r="BA57" s="289">
        <v>1534771.85</v>
      </c>
      <c r="BB57" s="289">
        <v>95456.89</v>
      </c>
      <c r="BC57" s="289">
        <v>155018.92000000001</v>
      </c>
      <c r="BD57" s="289">
        <v>100270.17</v>
      </c>
      <c r="BE57" s="289">
        <v>174276.35</v>
      </c>
      <c r="BF57" s="289">
        <v>1177496.8799999999</v>
      </c>
      <c r="BG57" s="289">
        <v>487430.88</v>
      </c>
      <c r="BH57" s="289">
        <v>0</v>
      </c>
      <c r="BI57" s="289">
        <v>0</v>
      </c>
      <c r="BJ57" s="289">
        <v>0</v>
      </c>
      <c r="BK57" s="289">
        <v>0</v>
      </c>
      <c r="BL57" s="289">
        <v>0</v>
      </c>
      <c r="BM57" s="289">
        <v>0</v>
      </c>
      <c r="BN57" s="289">
        <v>0</v>
      </c>
      <c r="BO57" s="289">
        <v>0</v>
      </c>
      <c r="BP57" s="289">
        <v>0</v>
      </c>
      <c r="BQ57" s="289">
        <v>2124614.9500000002</v>
      </c>
      <c r="BR57" s="289">
        <v>2095088.01</v>
      </c>
      <c r="BS57" s="289">
        <v>2124614.9500000002</v>
      </c>
      <c r="BT57" s="289">
        <v>2095088.01</v>
      </c>
      <c r="BU57" s="289">
        <v>0</v>
      </c>
      <c r="BV57" s="289">
        <v>0</v>
      </c>
      <c r="BW57" s="289">
        <v>886241.70000000007</v>
      </c>
      <c r="BX57" s="289">
        <v>0</v>
      </c>
      <c r="BY57" s="289">
        <v>0</v>
      </c>
      <c r="BZ57" s="289">
        <v>0</v>
      </c>
      <c r="CA57" s="289">
        <v>0</v>
      </c>
      <c r="CB57" s="289">
        <v>0</v>
      </c>
      <c r="CC57" s="289">
        <v>27481</v>
      </c>
      <c r="CD57" s="289">
        <v>0</v>
      </c>
      <c r="CE57" s="289">
        <v>0</v>
      </c>
      <c r="CF57" s="289">
        <v>0</v>
      </c>
      <c r="CG57" s="289">
        <v>0</v>
      </c>
      <c r="CH57" s="289">
        <v>14257</v>
      </c>
      <c r="CI57" s="289">
        <v>0</v>
      </c>
      <c r="CJ57" s="289">
        <v>0</v>
      </c>
      <c r="CK57" s="289">
        <v>0</v>
      </c>
      <c r="CL57" s="289">
        <v>0</v>
      </c>
      <c r="CM57" s="289">
        <v>355000</v>
      </c>
      <c r="CN57" s="289">
        <v>14968</v>
      </c>
      <c r="CO57" s="289">
        <v>0</v>
      </c>
      <c r="CP57" s="289">
        <v>0</v>
      </c>
      <c r="CQ57" s="289">
        <v>0</v>
      </c>
      <c r="CR57" s="289">
        <v>0</v>
      </c>
      <c r="CS57" s="289">
        <v>10180</v>
      </c>
      <c r="CT57" s="289">
        <v>139394.92000000001</v>
      </c>
      <c r="CU57" s="289">
        <v>0</v>
      </c>
      <c r="CV57" s="289">
        <v>0</v>
      </c>
      <c r="CW57" s="289">
        <v>0</v>
      </c>
      <c r="CX57" s="289">
        <v>11797.28</v>
      </c>
      <c r="CY57" s="289">
        <v>0</v>
      </c>
      <c r="CZ57" s="289">
        <v>0</v>
      </c>
      <c r="DA57" s="289">
        <v>0</v>
      </c>
      <c r="DB57" s="289">
        <v>0</v>
      </c>
      <c r="DC57" s="289">
        <v>0</v>
      </c>
      <c r="DD57" s="289">
        <v>0</v>
      </c>
      <c r="DE57" s="289">
        <v>0</v>
      </c>
      <c r="DF57" s="289">
        <v>0</v>
      </c>
      <c r="DG57" s="289">
        <v>0</v>
      </c>
      <c r="DH57" s="289">
        <v>0</v>
      </c>
      <c r="DI57" s="289">
        <v>1066341.03</v>
      </c>
      <c r="DJ57" s="289">
        <v>0</v>
      </c>
      <c r="DK57" s="289">
        <v>0</v>
      </c>
      <c r="DL57" s="289">
        <v>77780.59</v>
      </c>
      <c r="DM57" s="289">
        <v>106610.3</v>
      </c>
      <c r="DN57" s="289">
        <v>0</v>
      </c>
      <c r="DO57" s="289">
        <v>0</v>
      </c>
      <c r="DP57" s="289">
        <v>31901.920000000002</v>
      </c>
      <c r="DQ57" s="289">
        <v>1408</v>
      </c>
      <c r="DR57" s="289">
        <v>0</v>
      </c>
      <c r="DS57" s="289">
        <v>0</v>
      </c>
      <c r="DT57" s="289">
        <v>0</v>
      </c>
      <c r="DU57" s="289">
        <v>0</v>
      </c>
      <c r="DV57" s="289">
        <v>175278.06</v>
      </c>
      <c r="DW57" s="289">
        <v>0</v>
      </c>
      <c r="DX57" s="289">
        <v>0</v>
      </c>
      <c r="DY57" s="289">
        <v>0</v>
      </c>
      <c r="DZ57" s="289">
        <v>0</v>
      </c>
      <c r="EA57" s="289">
        <v>0</v>
      </c>
      <c r="EB57" s="289">
        <v>0</v>
      </c>
      <c r="EC57" s="289">
        <v>0</v>
      </c>
      <c r="ED57" s="289">
        <v>558550.82000000007</v>
      </c>
      <c r="EE57" s="289">
        <v>595748.96</v>
      </c>
      <c r="EF57" s="289">
        <v>1766874.46</v>
      </c>
      <c r="EG57" s="289">
        <v>1729676.32</v>
      </c>
      <c r="EH57" s="289">
        <v>0</v>
      </c>
      <c r="EI57" s="289">
        <v>0</v>
      </c>
      <c r="EJ57" s="289">
        <v>0</v>
      </c>
      <c r="EK57" s="289">
        <v>0</v>
      </c>
      <c r="EL57" s="289">
        <v>0</v>
      </c>
      <c r="EM57" s="289">
        <v>24513101.600000001</v>
      </c>
      <c r="EN57" s="289">
        <v>2684648.75</v>
      </c>
      <c r="EO57" s="289">
        <v>9500.2000000000007</v>
      </c>
      <c r="EP57" s="289">
        <v>149747.08000000002</v>
      </c>
      <c r="EQ57" s="289">
        <v>0</v>
      </c>
      <c r="ER57" s="289">
        <v>2824895.63</v>
      </c>
      <c r="ES57" s="289">
        <v>0</v>
      </c>
      <c r="ET57" s="289">
        <v>0</v>
      </c>
      <c r="EU57" s="289">
        <v>0</v>
      </c>
      <c r="EV57" s="289">
        <v>0</v>
      </c>
      <c r="EW57" s="289">
        <v>461409.07</v>
      </c>
      <c r="EX57" s="289">
        <v>461409.07</v>
      </c>
      <c r="EY57" s="289">
        <v>0</v>
      </c>
      <c r="EZ57" s="289">
        <v>83912.960000000006</v>
      </c>
      <c r="FA57" s="289">
        <v>23336.38</v>
      </c>
      <c r="FB57" s="289">
        <v>86872</v>
      </c>
      <c r="FC57" s="289">
        <v>2781.26</v>
      </c>
      <c r="FD57" s="289">
        <v>144667.32</v>
      </c>
      <c r="FE57" s="289">
        <v>0</v>
      </c>
      <c r="FF57" s="289">
        <v>0</v>
      </c>
      <c r="FG57" s="289">
        <v>0</v>
      </c>
      <c r="FH57" s="289">
        <v>282955.21000000002</v>
      </c>
      <c r="FI57" s="289">
        <v>229258.71</v>
      </c>
      <c r="FJ57" s="289">
        <v>53696.5</v>
      </c>
      <c r="FK57" s="289">
        <v>0</v>
      </c>
    </row>
    <row r="58" spans="1:167" x14ac:dyDescent="0.15">
      <c r="A58" s="287">
        <v>910</v>
      </c>
      <c r="B58" s="287" t="s">
        <v>515</v>
      </c>
      <c r="C58" s="289">
        <v>0</v>
      </c>
      <c r="D58" s="289">
        <v>7794938.7199999997</v>
      </c>
      <c r="E58" s="289">
        <v>0</v>
      </c>
      <c r="F58" s="289">
        <v>5254.82</v>
      </c>
      <c r="G58" s="289">
        <v>19376.12</v>
      </c>
      <c r="H58" s="289">
        <v>648.16999999999996</v>
      </c>
      <c r="I58" s="289">
        <v>69656.790000000008</v>
      </c>
      <c r="J58" s="289">
        <v>0</v>
      </c>
      <c r="K58" s="289">
        <v>455768.52</v>
      </c>
      <c r="L58" s="289">
        <v>0</v>
      </c>
      <c r="M58" s="289">
        <v>1023.85</v>
      </c>
      <c r="N58" s="289">
        <v>0</v>
      </c>
      <c r="O58" s="289">
        <v>0</v>
      </c>
      <c r="P58" s="289">
        <v>7721</v>
      </c>
      <c r="Q58" s="289">
        <v>0</v>
      </c>
      <c r="R58" s="289">
        <v>150</v>
      </c>
      <c r="S58" s="289">
        <v>0</v>
      </c>
      <c r="T58" s="289">
        <v>0</v>
      </c>
      <c r="U58" s="289">
        <v>383160.19</v>
      </c>
      <c r="V58" s="289">
        <v>6326290</v>
      </c>
      <c r="W58" s="289">
        <v>16453.240000000002</v>
      </c>
      <c r="X58" s="289">
        <v>0</v>
      </c>
      <c r="Y58" s="289">
        <v>0</v>
      </c>
      <c r="Z58" s="289">
        <v>43365.42</v>
      </c>
      <c r="AA58" s="289">
        <v>8439.6</v>
      </c>
      <c r="AB58" s="289">
        <v>0</v>
      </c>
      <c r="AC58" s="289">
        <v>0</v>
      </c>
      <c r="AD58" s="289">
        <v>32756.690000000002</v>
      </c>
      <c r="AE58" s="289">
        <v>152104.43</v>
      </c>
      <c r="AF58" s="289">
        <v>0</v>
      </c>
      <c r="AG58" s="289">
        <v>0</v>
      </c>
      <c r="AH58" s="289">
        <v>44707.85</v>
      </c>
      <c r="AI58" s="289">
        <v>0</v>
      </c>
      <c r="AJ58" s="289">
        <v>0</v>
      </c>
      <c r="AK58" s="289">
        <v>0</v>
      </c>
      <c r="AL58" s="289">
        <v>0</v>
      </c>
      <c r="AM58" s="289">
        <v>0.01</v>
      </c>
      <c r="AN58" s="289">
        <v>0</v>
      </c>
      <c r="AO58" s="289">
        <v>0</v>
      </c>
      <c r="AP58" s="289">
        <v>6042.71</v>
      </c>
      <c r="AQ58" s="289">
        <v>2660837.71</v>
      </c>
      <c r="AR58" s="289">
        <v>2771122.0100000002</v>
      </c>
      <c r="AS58" s="289">
        <v>570987.74</v>
      </c>
      <c r="AT58" s="289">
        <v>404484.37</v>
      </c>
      <c r="AU58" s="289">
        <v>274071.83</v>
      </c>
      <c r="AV58" s="289">
        <v>147349.42000000001</v>
      </c>
      <c r="AW58" s="289">
        <v>453335.95</v>
      </c>
      <c r="AX58" s="289">
        <v>428805.10000000003</v>
      </c>
      <c r="AY58" s="289">
        <v>318827.78999999998</v>
      </c>
      <c r="AZ58" s="289">
        <v>753512.22</v>
      </c>
      <c r="BA58" s="289">
        <v>2802397.5</v>
      </c>
      <c r="BB58" s="289">
        <v>543049.41</v>
      </c>
      <c r="BC58" s="289">
        <v>150224.09</v>
      </c>
      <c r="BD58" s="289">
        <v>0</v>
      </c>
      <c r="BE58" s="289">
        <v>100829.53</v>
      </c>
      <c r="BF58" s="289">
        <v>1648173.36</v>
      </c>
      <c r="BG58" s="289">
        <v>921360.39</v>
      </c>
      <c r="BH58" s="289">
        <v>3633.77</v>
      </c>
      <c r="BI58" s="289">
        <v>0</v>
      </c>
      <c r="BJ58" s="289">
        <v>0</v>
      </c>
      <c r="BK58" s="289">
        <v>0</v>
      </c>
      <c r="BL58" s="289">
        <v>0</v>
      </c>
      <c r="BM58" s="289">
        <v>3207514.62</v>
      </c>
      <c r="BN58" s="289">
        <v>3622370.56</v>
      </c>
      <c r="BO58" s="289">
        <v>0</v>
      </c>
      <c r="BP58" s="289">
        <v>0</v>
      </c>
      <c r="BQ58" s="289">
        <v>0</v>
      </c>
      <c r="BR58" s="289">
        <v>0</v>
      </c>
      <c r="BS58" s="289">
        <v>3207514.62</v>
      </c>
      <c r="BT58" s="289">
        <v>3622370.56</v>
      </c>
      <c r="BU58" s="289">
        <v>0</v>
      </c>
      <c r="BV58" s="289">
        <v>0</v>
      </c>
      <c r="BW58" s="289">
        <v>1648173.36</v>
      </c>
      <c r="BX58" s="289">
        <v>0</v>
      </c>
      <c r="BY58" s="289">
        <v>0</v>
      </c>
      <c r="BZ58" s="289">
        <v>0</v>
      </c>
      <c r="CA58" s="289">
        <v>0</v>
      </c>
      <c r="CB58" s="289">
        <v>0</v>
      </c>
      <c r="CC58" s="289">
        <v>32294</v>
      </c>
      <c r="CD58" s="289">
        <v>0</v>
      </c>
      <c r="CE58" s="289">
        <v>0</v>
      </c>
      <c r="CF58" s="289">
        <v>0</v>
      </c>
      <c r="CG58" s="289">
        <v>0</v>
      </c>
      <c r="CH58" s="289">
        <v>36545.090000000004</v>
      </c>
      <c r="CI58" s="289">
        <v>0</v>
      </c>
      <c r="CJ58" s="289">
        <v>0</v>
      </c>
      <c r="CK58" s="289">
        <v>0</v>
      </c>
      <c r="CL58" s="289">
        <v>0</v>
      </c>
      <c r="CM58" s="289">
        <v>480276</v>
      </c>
      <c r="CN58" s="289">
        <v>0</v>
      </c>
      <c r="CO58" s="289">
        <v>0</v>
      </c>
      <c r="CP58" s="289">
        <v>0</v>
      </c>
      <c r="CQ58" s="289">
        <v>0</v>
      </c>
      <c r="CR58" s="289">
        <v>0</v>
      </c>
      <c r="CS58" s="289">
        <v>0</v>
      </c>
      <c r="CT58" s="289">
        <v>284773.58</v>
      </c>
      <c r="CU58" s="289">
        <v>0</v>
      </c>
      <c r="CV58" s="289">
        <v>0</v>
      </c>
      <c r="CW58" s="289">
        <v>0</v>
      </c>
      <c r="CX58" s="289">
        <v>107477.38</v>
      </c>
      <c r="CY58" s="289">
        <v>0</v>
      </c>
      <c r="CZ58" s="289">
        <v>0</v>
      </c>
      <c r="DA58" s="289">
        <v>0</v>
      </c>
      <c r="DB58" s="289">
        <v>0</v>
      </c>
      <c r="DC58" s="289">
        <v>0</v>
      </c>
      <c r="DD58" s="289">
        <v>0</v>
      </c>
      <c r="DE58" s="289">
        <v>0</v>
      </c>
      <c r="DF58" s="289">
        <v>0</v>
      </c>
      <c r="DG58" s="289">
        <v>0</v>
      </c>
      <c r="DH58" s="289">
        <v>0</v>
      </c>
      <c r="DI58" s="289">
        <v>1798824.47</v>
      </c>
      <c r="DJ58" s="289">
        <v>0</v>
      </c>
      <c r="DK58" s="289">
        <v>0</v>
      </c>
      <c r="DL58" s="289">
        <v>229819.75</v>
      </c>
      <c r="DM58" s="289">
        <v>165710.46</v>
      </c>
      <c r="DN58" s="289">
        <v>0</v>
      </c>
      <c r="DO58" s="289">
        <v>0</v>
      </c>
      <c r="DP58" s="289">
        <v>270889.5</v>
      </c>
      <c r="DQ58" s="289">
        <v>0</v>
      </c>
      <c r="DR58" s="289">
        <v>2960</v>
      </c>
      <c r="DS58" s="289">
        <v>0</v>
      </c>
      <c r="DT58" s="289">
        <v>0</v>
      </c>
      <c r="DU58" s="289">
        <v>0</v>
      </c>
      <c r="DV58" s="289">
        <v>121335.23</v>
      </c>
      <c r="DW58" s="289">
        <v>0</v>
      </c>
      <c r="DX58" s="289">
        <v>13444.75</v>
      </c>
      <c r="DY58" s="289">
        <v>37782.82</v>
      </c>
      <c r="DZ58" s="289">
        <v>59498.62</v>
      </c>
      <c r="EA58" s="289">
        <v>1443.38</v>
      </c>
      <c r="EB58" s="289">
        <v>30288.99</v>
      </c>
      <c r="EC58" s="289">
        <v>3428.1800000000003</v>
      </c>
      <c r="ED58" s="289">
        <v>162837.07</v>
      </c>
      <c r="EE58" s="289">
        <v>63747.570000000007</v>
      </c>
      <c r="EF58" s="289">
        <v>1412391</v>
      </c>
      <c r="EG58" s="289">
        <v>1511480.5</v>
      </c>
      <c r="EH58" s="289">
        <v>0</v>
      </c>
      <c r="EI58" s="289">
        <v>0</v>
      </c>
      <c r="EJ58" s="289">
        <v>0</v>
      </c>
      <c r="EK58" s="289">
        <v>0</v>
      </c>
      <c r="EL58" s="289">
        <v>0</v>
      </c>
      <c r="EM58" s="289">
        <v>5711200</v>
      </c>
      <c r="EN58" s="289">
        <v>286891.75</v>
      </c>
      <c r="EO58" s="289">
        <v>406941.75</v>
      </c>
      <c r="EP58" s="289">
        <v>120050</v>
      </c>
      <c r="EQ58" s="289">
        <v>0</v>
      </c>
      <c r="ER58" s="289">
        <v>0</v>
      </c>
      <c r="ES58" s="289">
        <v>0</v>
      </c>
      <c r="ET58" s="289">
        <v>0</v>
      </c>
      <c r="EU58" s="289">
        <v>71959.520000000004</v>
      </c>
      <c r="EV58" s="289">
        <v>119282.88</v>
      </c>
      <c r="EW58" s="289">
        <v>516530.91000000003</v>
      </c>
      <c r="EX58" s="289">
        <v>469207.55</v>
      </c>
      <c r="EY58" s="289">
        <v>0</v>
      </c>
      <c r="EZ58" s="289">
        <v>0</v>
      </c>
      <c r="FA58" s="289">
        <v>0</v>
      </c>
      <c r="FB58" s="289">
        <v>0</v>
      </c>
      <c r="FC58" s="289">
        <v>0</v>
      </c>
      <c r="FD58" s="289">
        <v>0</v>
      </c>
      <c r="FE58" s="289">
        <v>0</v>
      </c>
      <c r="FF58" s="289">
        <v>0</v>
      </c>
      <c r="FG58" s="289">
        <v>0</v>
      </c>
      <c r="FH58" s="289">
        <v>0</v>
      </c>
      <c r="FI58" s="289">
        <v>0</v>
      </c>
      <c r="FJ58" s="289">
        <v>0</v>
      </c>
      <c r="FK58" s="289">
        <v>0</v>
      </c>
    </row>
    <row r="59" spans="1:167" x14ac:dyDescent="0.15">
      <c r="A59" s="287">
        <v>980</v>
      </c>
      <c r="B59" s="287" t="s">
        <v>516</v>
      </c>
      <c r="C59" s="289">
        <v>0</v>
      </c>
      <c r="D59" s="289">
        <v>1034135.75</v>
      </c>
      <c r="E59" s="289">
        <v>0</v>
      </c>
      <c r="F59" s="289">
        <v>9923.83</v>
      </c>
      <c r="G59" s="289">
        <v>23405.119999999999</v>
      </c>
      <c r="H59" s="289">
        <v>2185.16</v>
      </c>
      <c r="I59" s="289">
        <v>2307</v>
      </c>
      <c r="J59" s="289">
        <v>0</v>
      </c>
      <c r="K59" s="289">
        <v>335748.5</v>
      </c>
      <c r="L59" s="289">
        <v>0</v>
      </c>
      <c r="M59" s="289">
        <v>1608</v>
      </c>
      <c r="N59" s="289">
        <v>0</v>
      </c>
      <c r="O59" s="289">
        <v>0</v>
      </c>
      <c r="P59" s="289">
        <v>7022.66</v>
      </c>
      <c r="Q59" s="289">
        <v>0</v>
      </c>
      <c r="R59" s="289">
        <v>400</v>
      </c>
      <c r="S59" s="289">
        <v>0</v>
      </c>
      <c r="T59" s="289">
        <v>4452.5</v>
      </c>
      <c r="U59" s="289">
        <v>152085.94</v>
      </c>
      <c r="V59" s="289">
        <v>4177671</v>
      </c>
      <c r="W59" s="289">
        <v>0</v>
      </c>
      <c r="X59" s="289">
        <v>0</v>
      </c>
      <c r="Y59" s="289">
        <v>136815.56</v>
      </c>
      <c r="Z59" s="289">
        <v>2276.11</v>
      </c>
      <c r="AA59" s="289">
        <v>176480</v>
      </c>
      <c r="AB59" s="289">
        <v>0</v>
      </c>
      <c r="AC59" s="289">
        <v>0</v>
      </c>
      <c r="AD59" s="289">
        <v>64384</v>
      </c>
      <c r="AE59" s="289">
        <v>384980.41000000003</v>
      </c>
      <c r="AF59" s="289">
        <v>0</v>
      </c>
      <c r="AG59" s="289">
        <v>0</v>
      </c>
      <c r="AH59" s="289">
        <v>0</v>
      </c>
      <c r="AI59" s="289">
        <v>0</v>
      </c>
      <c r="AJ59" s="289">
        <v>0</v>
      </c>
      <c r="AK59" s="289">
        <v>4913.95</v>
      </c>
      <c r="AL59" s="289">
        <v>0</v>
      </c>
      <c r="AM59" s="289">
        <v>0</v>
      </c>
      <c r="AN59" s="289">
        <v>24023.420000000002</v>
      </c>
      <c r="AO59" s="289">
        <v>0</v>
      </c>
      <c r="AP59" s="289">
        <v>500</v>
      </c>
      <c r="AQ59" s="289">
        <v>1755728.73</v>
      </c>
      <c r="AR59" s="289">
        <v>1178456.6100000001</v>
      </c>
      <c r="AS59" s="289">
        <v>196346.91</v>
      </c>
      <c r="AT59" s="289">
        <v>127183.23</v>
      </c>
      <c r="AU59" s="289">
        <v>243745.9</v>
      </c>
      <c r="AV59" s="289">
        <v>8956.7800000000007</v>
      </c>
      <c r="AW59" s="289">
        <v>100021.11</v>
      </c>
      <c r="AX59" s="289">
        <v>242301.25</v>
      </c>
      <c r="AY59" s="289">
        <v>192535.86000000002</v>
      </c>
      <c r="AZ59" s="289">
        <v>393939.31</v>
      </c>
      <c r="BA59" s="289">
        <v>1072176.22</v>
      </c>
      <c r="BB59" s="289">
        <v>52437.74</v>
      </c>
      <c r="BC59" s="289">
        <v>81508.040000000008</v>
      </c>
      <c r="BD59" s="289">
        <v>690.41</v>
      </c>
      <c r="BE59" s="289">
        <v>8800.25</v>
      </c>
      <c r="BF59" s="289">
        <v>624459.36</v>
      </c>
      <c r="BG59" s="289">
        <v>233763.73</v>
      </c>
      <c r="BH59" s="289">
        <v>353.76</v>
      </c>
      <c r="BI59" s="289">
        <v>0</v>
      </c>
      <c r="BJ59" s="289">
        <v>0</v>
      </c>
      <c r="BK59" s="289">
        <v>0</v>
      </c>
      <c r="BL59" s="289">
        <v>0</v>
      </c>
      <c r="BM59" s="289">
        <v>0</v>
      </c>
      <c r="BN59" s="289">
        <v>0</v>
      </c>
      <c r="BO59" s="289">
        <v>0</v>
      </c>
      <c r="BP59" s="289">
        <v>0</v>
      </c>
      <c r="BQ59" s="289">
        <v>1634712.77</v>
      </c>
      <c r="BR59" s="289">
        <v>1666626.48</v>
      </c>
      <c r="BS59" s="289">
        <v>1634712.77</v>
      </c>
      <c r="BT59" s="289">
        <v>1666626.48</v>
      </c>
      <c r="BU59" s="289">
        <v>0</v>
      </c>
      <c r="BV59" s="289">
        <v>0</v>
      </c>
      <c r="BW59" s="289">
        <v>534459.36</v>
      </c>
      <c r="BX59" s="289">
        <v>0</v>
      </c>
      <c r="BY59" s="289">
        <v>0</v>
      </c>
      <c r="BZ59" s="289">
        <v>5240.71</v>
      </c>
      <c r="CA59" s="289">
        <v>0</v>
      </c>
      <c r="CB59" s="289">
        <v>0</v>
      </c>
      <c r="CC59" s="289">
        <v>15066.220000000001</v>
      </c>
      <c r="CD59" s="289">
        <v>0</v>
      </c>
      <c r="CE59" s="289">
        <v>0</v>
      </c>
      <c r="CF59" s="289">
        <v>0</v>
      </c>
      <c r="CG59" s="289">
        <v>0</v>
      </c>
      <c r="CH59" s="289">
        <v>7641.62</v>
      </c>
      <c r="CI59" s="289">
        <v>0</v>
      </c>
      <c r="CJ59" s="289">
        <v>0</v>
      </c>
      <c r="CK59" s="289">
        <v>0</v>
      </c>
      <c r="CL59" s="289">
        <v>0</v>
      </c>
      <c r="CM59" s="289">
        <v>163161</v>
      </c>
      <c r="CN59" s="289">
        <v>0</v>
      </c>
      <c r="CO59" s="289">
        <v>0</v>
      </c>
      <c r="CP59" s="289">
        <v>0</v>
      </c>
      <c r="CQ59" s="289">
        <v>0</v>
      </c>
      <c r="CR59" s="289">
        <v>0</v>
      </c>
      <c r="CS59" s="289">
        <v>0</v>
      </c>
      <c r="CT59" s="289">
        <v>199554.94</v>
      </c>
      <c r="CU59" s="289">
        <v>0</v>
      </c>
      <c r="CV59" s="289">
        <v>0</v>
      </c>
      <c r="CW59" s="289">
        <v>0</v>
      </c>
      <c r="CX59" s="289">
        <v>0</v>
      </c>
      <c r="CY59" s="289">
        <v>0</v>
      </c>
      <c r="CZ59" s="289">
        <v>0</v>
      </c>
      <c r="DA59" s="289">
        <v>0</v>
      </c>
      <c r="DB59" s="289">
        <v>0</v>
      </c>
      <c r="DC59" s="289">
        <v>0</v>
      </c>
      <c r="DD59" s="289">
        <v>0</v>
      </c>
      <c r="DE59" s="289">
        <v>0</v>
      </c>
      <c r="DF59" s="289">
        <v>0</v>
      </c>
      <c r="DG59" s="289">
        <v>0</v>
      </c>
      <c r="DH59" s="289">
        <v>0</v>
      </c>
      <c r="DI59" s="289">
        <v>661416.29</v>
      </c>
      <c r="DJ59" s="289">
        <v>0</v>
      </c>
      <c r="DK59" s="289">
        <v>0</v>
      </c>
      <c r="DL59" s="289">
        <v>115374.16</v>
      </c>
      <c r="DM59" s="289">
        <v>22098.49</v>
      </c>
      <c r="DN59" s="289">
        <v>0</v>
      </c>
      <c r="DO59" s="289">
        <v>0</v>
      </c>
      <c r="DP59" s="289">
        <v>67619.06</v>
      </c>
      <c r="DQ59" s="289">
        <v>0</v>
      </c>
      <c r="DR59" s="289">
        <v>0</v>
      </c>
      <c r="DS59" s="289">
        <v>0</v>
      </c>
      <c r="DT59" s="289">
        <v>0</v>
      </c>
      <c r="DU59" s="289">
        <v>0</v>
      </c>
      <c r="DV59" s="289">
        <v>58615.85</v>
      </c>
      <c r="DW59" s="289">
        <v>0</v>
      </c>
      <c r="DX59" s="289">
        <v>36820.75</v>
      </c>
      <c r="DY59" s="289">
        <v>50343.53</v>
      </c>
      <c r="DZ59" s="289">
        <v>163935.43</v>
      </c>
      <c r="EA59" s="289">
        <v>0</v>
      </c>
      <c r="EB59" s="289">
        <v>7977.22</v>
      </c>
      <c r="EC59" s="289">
        <v>142435.43</v>
      </c>
      <c r="ED59" s="289">
        <v>234721.33000000002</v>
      </c>
      <c r="EE59" s="289">
        <v>228370.30000000002</v>
      </c>
      <c r="EF59" s="289">
        <v>903816.22</v>
      </c>
      <c r="EG59" s="289">
        <v>910167.25</v>
      </c>
      <c r="EH59" s="289">
        <v>0</v>
      </c>
      <c r="EI59" s="289">
        <v>0</v>
      </c>
      <c r="EJ59" s="289">
        <v>0</v>
      </c>
      <c r="EK59" s="289">
        <v>0</v>
      </c>
      <c r="EL59" s="289">
        <v>0</v>
      </c>
      <c r="EM59" s="289">
        <v>11690000</v>
      </c>
      <c r="EN59" s="289">
        <v>2576929.33</v>
      </c>
      <c r="EO59" s="289">
        <v>924220.76</v>
      </c>
      <c r="EP59" s="289">
        <v>90124.159999999989</v>
      </c>
      <c r="EQ59" s="289">
        <v>0</v>
      </c>
      <c r="ER59" s="289">
        <v>1742832.73</v>
      </c>
      <c r="ES59" s="289">
        <v>0</v>
      </c>
      <c r="ET59" s="289">
        <v>0</v>
      </c>
      <c r="EU59" s="289">
        <v>94041.32</v>
      </c>
      <c r="EV59" s="289">
        <v>124589.88</v>
      </c>
      <c r="EW59" s="289">
        <v>313494.49</v>
      </c>
      <c r="EX59" s="289">
        <v>282945.93</v>
      </c>
      <c r="EY59" s="289">
        <v>0</v>
      </c>
      <c r="EZ59" s="289">
        <v>25858.98</v>
      </c>
      <c r="FA59" s="289">
        <v>26285.34</v>
      </c>
      <c r="FB59" s="289">
        <v>34516.5</v>
      </c>
      <c r="FC59" s="289">
        <v>1750.88</v>
      </c>
      <c r="FD59" s="289">
        <v>32339.260000000002</v>
      </c>
      <c r="FE59" s="289">
        <v>0</v>
      </c>
      <c r="FF59" s="289">
        <v>0</v>
      </c>
      <c r="FG59" s="289">
        <v>0</v>
      </c>
      <c r="FH59" s="289">
        <v>0</v>
      </c>
      <c r="FI59" s="289">
        <v>0</v>
      </c>
      <c r="FJ59" s="289">
        <v>0</v>
      </c>
      <c r="FK59" s="289">
        <v>0</v>
      </c>
    </row>
    <row r="60" spans="1:167" x14ac:dyDescent="0.15">
      <c r="A60" s="287">
        <v>994</v>
      </c>
      <c r="B60" s="287" t="s">
        <v>517</v>
      </c>
      <c r="C60" s="289">
        <v>0</v>
      </c>
      <c r="D60" s="289">
        <v>2179514.84</v>
      </c>
      <c r="E60" s="289">
        <v>0</v>
      </c>
      <c r="F60" s="289">
        <v>722.25</v>
      </c>
      <c r="G60" s="289">
        <v>21804.5</v>
      </c>
      <c r="H60" s="289">
        <v>638.70000000000005</v>
      </c>
      <c r="I60" s="289">
        <v>13663.45</v>
      </c>
      <c r="J60" s="289">
        <v>0</v>
      </c>
      <c r="K60" s="289">
        <v>75529</v>
      </c>
      <c r="L60" s="289">
        <v>0</v>
      </c>
      <c r="M60" s="289">
        <v>0</v>
      </c>
      <c r="N60" s="289">
        <v>0</v>
      </c>
      <c r="O60" s="289">
        <v>0</v>
      </c>
      <c r="P60" s="289">
        <v>9448.85</v>
      </c>
      <c r="Q60" s="289">
        <v>0</v>
      </c>
      <c r="R60" s="289">
        <v>0</v>
      </c>
      <c r="S60" s="289">
        <v>0</v>
      </c>
      <c r="T60" s="289">
        <v>0</v>
      </c>
      <c r="U60" s="289">
        <v>79910.78</v>
      </c>
      <c r="V60" s="289">
        <v>935949</v>
      </c>
      <c r="W60" s="289">
        <v>7042.58</v>
      </c>
      <c r="X60" s="289">
        <v>0</v>
      </c>
      <c r="Y60" s="289">
        <v>0</v>
      </c>
      <c r="Z60" s="289">
        <v>3162.39</v>
      </c>
      <c r="AA60" s="289">
        <v>68966</v>
      </c>
      <c r="AB60" s="289">
        <v>0</v>
      </c>
      <c r="AC60" s="289">
        <v>0</v>
      </c>
      <c r="AD60" s="289">
        <v>18052.240000000002</v>
      </c>
      <c r="AE60" s="289">
        <v>93839.24</v>
      </c>
      <c r="AF60" s="289">
        <v>0</v>
      </c>
      <c r="AG60" s="289">
        <v>0</v>
      </c>
      <c r="AH60" s="289">
        <v>4835.8100000000004</v>
      </c>
      <c r="AI60" s="289">
        <v>0</v>
      </c>
      <c r="AJ60" s="289">
        <v>0</v>
      </c>
      <c r="AK60" s="289">
        <v>0</v>
      </c>
      <c r="AL60" s="289">
        <v>0</v>
      </c>
      <c r="AM60" s="289">
        <v>7488.56</v>
      </c>
      <c r="AN60" s="289">
        <v>23048.53</v>
      </c>
      <c r="AO60" s="289">
        <v>0</v>
      </c>
      <c r="AP60" s="289">
        <v>744.77</v>
      </c>
      <c r="AQ60" s="289">
        <v>656550.68000000005</v>
      </c>
      <c r="AR60" s="289">
        <v>727104.66</v>
      </c>
      <c r="AS60" s="289">
        <v>159804.69</v>
      </c>
      <c r="AT60" s="289">
        <v>107716.65000000001</v>
      </c>
      <c r="AU60" s="289">
        <v>92855.71</v>
      </c>
      <c r="AV60" s="289">
        <v>0</v>
      </c>
      <c r="AW60" s="289">
        <v>67077.23</v>
      </c>
      <c r="AX60" s="289">
        <v>67899.78</v>
      </c>
      <c r="AY60" s="289">
        <v>144698.70000000001</v>
      </c>
      <c r="AZ60" s="289">
        <v>115680.67</v>
      </c>
      <c r="BA60" s="289">
        <v>649911.32999999996</v>
      </c>
      <c r="BB60" s="289">
        <v>66464.290000000008</v>
      </c>
      <c r="BC60" s="289">
        <v>49001</v>
      </c>
      <c r="BD60" s="289">
        <v>2382.0300000000002</v>
      </c>
      <c r="BE60" s="289">
        <v>7444.6</v>
      </c>
      <c r="BF60" s="289">
        <v>166410.82</v>
      </c>
      <c r="BG60" s="289">
        <v>226886.85</v>
      </c>
      <c r="BH60" s="289">
        <v>1477.31</v>
      </c>
      <c r="BI60" s="289">
        <v>0</v>
      </c>
      <c r="BJ60" s="289">
        <v>0</v>
      </c>
      <c r="BK60" s="289">
        <v>0</v>
      </c>
      <c r="BL60" s="289">
        <v>0</v>
      </c>
      <c r="BM60" s="289">
        <v>0</v>
      </c>
      <c r="BN60" s="289">
        <v>0</v>
      </c>
      <c r="BO60" s="289">
        <v>532557.49</v>
      </c>
      <c r="BP60" s="289">
        <v>767551.98</v>
      </c>
      <c r="BQ60" s="289">
        <v>0</v>
      </c>
      <c r="BR60" s="289">
        <v>0</v>
      </c>
      <c r="BS60" s="289">
        <v>532557.49</v>
      </c>
      <c r="BT60" s="289">
        <v>767551.98</v>
      </c>
      <c r="BU60" s="289">
        <v>0</v>
      </c>
      <c r="BV60" s="289">
        <v>0</v>
      </c>
      <c r="BW60" s="289">
        <v>166410.82</v>
      </c>
      <c r="BX60" s="289">
        <v>0</v>
      </c>
      <c r="BY60" s="289">
        <v>0</v>
      </c>
      <c r="BZ60" s="289">
        <v>0</v>
      </c>
      <c r="CA60" s="289">
        <v>0</v>
      </c>
      <c r="CB60" s="289">
        <v>0</v>
      </c>
      <c r="CC60" s="289">
        <v>0</v>
      </c>
      <c r="CD60" s="289">
        <v>0</v>
      </c>
      <c r="CE60" s="289">
        <v>0</v>
      </c>
      <c r="CF60" s="289">
        <v>0</v>
      </c>
      <c r="CG60" s="289">
        <v>0</v>
      </c>
      <c r="CH60" s="289">
        <v>9782.23</v>
      </c>
      <c r="CI60" s="289">
        <v>0</v>
      </c>
      <c r="CJ60" s="289">
        <v>0</v>
      </c>
      <c r="CK60" s="289">
        <v>0</v>
      </c>
      <c r="CL60" s="289">
        <v>0</v>
      </c>
      <c r="CM60" s="289">
        <v>45100</v>
      </c>
      <c r="CN60" s="289">
        <v>0</v>
      </c>
      <c r="CO60" s="289">
        <v>0</v>
      </c>
      <c r="CP60" s="289">
        <v>0</v>
      </c>
      <c r="CQ60" s="289">
        <v>0</v>
      </c>
      <c r="CR60" s="289">
        <v>0</v>
      </c>
      <c r="CS60" s="289">
        <v>0</v>
      </c>
      <c r="CT60" s="289">
        <v>67286.03</v>
      </c>
      <c r="CU60" s="289">
        <v>0</v>
      </c>
      <c r="CV60" s="289">
        <v>0</v>
      </c>
      <c r="CW60" s="289">
        <v>0</v>
      </c>
      <c r="CX60" s="289">
        <v>7590.82</v>
      </c>
      <c r="CY60" s="289">
        <v>0</v>
      </c>
      <c r="CZ60" s="289">
        <v>0</v>
      </c>
      <c r="DA60" s="289">
        <v>0</v>
      </c>
      <c r="DB60" s="289">
        <v>0</v>
      </c>
      <c r="DC60" s="289">
        <v>0</v>
      </c>
      <c r="DD60" s="289">
        <v>0</v>
      </c>
      <c r="DE60" s="289">
        <v>0</v>
      </c>
      <c r="DF60" s="289">
        <v>0</v>
      </c>
      <c r="DG60" s="289">
        <v>0</v>
      </c>
      <c r="DH60" s="289">
        <v>0</v>
      </c>
      <c r="DI60" s="289">
        <v>195035.96</v>
      </c>
      <c r="DJ60" s="289">
        <v>0</v>
      </c>
      <c r="DK60" s="289">
        <v>0</v>
      </c>
      <c r="DL60" s="289">
        <v>39516.26</v>
      </c>
      <c r="DM60" s="289">
        <v>26875</v>
      </c>
      <c r="DN60" s="289">
        <v>0</v>
      </c>
      <c r="DO60" s="289">
        <v>0</v>
      </c>
      <c r="DP60" s="289">
        <v>31142.68</v>
      </c>
      <c r="DQ60" s="289">
        <v>100</v>
      </c>
      <c r="DR60" s="289">
        <v>0</v>
      </c>
      <c r="DS60" s="289">
        <v>0</v>
      </c>
      <c r="DT60" s="289">
        <v>0</v>
      </c>
      <c r="DU60" s="289">
        <v>0</v>
      </c>
      <c r="DV60" s="289">
        <v>3500</v>
      </c>
      <c r="DW60" s="289">
        <v>0</v>
      </c>
      <c r="DX60" s="289">
        <v>33988.120000000003</v>
      </c>
      <c r="DY60" s="289">
        <v>53376.630000000005</v>
      </c>
      <c r="DZ60" s="289">
        <v>86520.2</v>
      </c>
      <c r="EA60" s="289">
        <v>67131.69</v>
      </c>
      <c r="EB60" s="289">
        <v>0</v>
      </c>
      <c r="EC60" s="289">
        <v>0</v>
      </c>
      <c r="ED60" s="289">
        <v>0</v>
      </c>
      <c r="EE60" s="289">
        <v>0</v>
      </c>
      <c r="EF60" s="289">
        <v>0</v>
      </c>
      <c r="EG60" s="289">
        <v>0</v>
      </c>
      <c r="EH60" s="289">
        <v>0</v>
      </c>
      <c r="EI60" s="289">
        <v>0</v>
      </c>
      <c r="EJ60" s="289">
        <v>0</v>
      </c>
      <c r="EK60" s="289">
        <v>0</v>
      </c>
      <c r="EL60" s="289">
        <v>0</v>
      </c>
      <c r="EM60" s="289">
        <v>3477.11</v>
      </c>
      <c r="EN60" s="289">
        <v>0</v>
      </c>
      <c r="EO60" s="289">
        <v>0</v>
      </c>
      <c r="EP60" s="289">
        <v>0</v>
      </c>
      <c r="EQ60" s="289">
        <v>0</v>
      </c>
      <c r="ER60" s="289">
        <v>0</v>
      </c>
      <c r="ES60" s="289">
        <v>0</v>
      </c>
      <c r="ET60" s="289">
        <v>0</v>
      </c>
      <c r="EU60" s="289">
        <v>49712.61</v>
      </c>
      <c r="EV60" s="289">
        <v>35414.83</v>
      </c>
      <c r="EW60" s="289">
        <v>139375.11000000002</v>
      </c>
      <c r="EX60" s="289">
        <v>153672.89000000001</v>
      </c>
      <c r="EY60" s="289">
        <v>0</v>
      </c>
      <c r="EZ60" s="289">
        <v>30402.49</v>
      </c>
      <c r="FA60" s="289">
        <v>46536.590000000004</v>
      </c>
      <c r="FB60" s="289">
        <v>36380.6</v>
      </c>
      <c r="FC60" s="289">
        <v>3618.66</v>
      </c>
      <c r="FD60" s="289">
        <v>16627.84</v>
      </c>
      <c r="FE60" s="289">
        <v>0</v>
      </c>
      <c r="FF60" s="289">
        <v>0</v>
      </c>
      <c r="FG60" s="289">
        <v>0</v>
      </c>
      <c r="FH60" s="289">
        <v>0</v>
      </c>
      <c r="FI60" s="289">
        <v>0</v>
      </c>
      <c r="FJ60" s="289">
        <v>0</v>
      </c>
      <c r="FK60" s="289">
        <v>0</v>
      </c>
    </row>
    <row r="61" spans="1:167" x14ac:dyDescent="0.15">
      <c r="A61" s="287">
        <v>1029</v>
      </c>
      <c r="B61" s="287" t="s">
        <v>519</v>
      </c>
      <c r="C61" s="289">
        <v>0</v>
      </c>
      <c r="D61" s="289">
        <v>4709967</v>
      </c>
      <c r="E61" s="289">
        <v>0</v>
      </c>
      <c r="F61" s="289">
        <v>31602.2</v>
      </c>
      <c r="G61" s="289">
        <v>42835.520000000004</v>
      </c>
      <c r="H61" s="289">
        <v>8966.18</v>
      </c>
      <c r="I61" s="289">
        <v>60794.68</v>
      </c>
      <c r="J61" s="289">
        <v>0</v>
      </c>
      <c r="K61" s="289">
        <v>357504.14</v>
      </c>
      <c r="L61" s="289">
        <v>0</v>
      </c>
      <c r="M61" s="289">
        <v>0</v>
      </c>
      <c r="N61" s="289">
        <v>0</v>
      </c>
      <c r="O61" s="289">
        <v>0</v>
      </c>
      <c r="P61" s="289">
        <v>0</v>
      </c>
      <c r="Q61" s="289">
        <v>0</v>
      </c>
      <c r="R61" s="289">
        <v>0</v>
      </c>
      <c r="S61" s="289">
        <v>0</v>
      </c>
      <c r="T61" s="289">
        <v>0</v>
      </c>
      <c r="U61" s="289">
        <v>243964.67</v>
      </c>
      <c r="V61" s="289">
        <v>5851654</v>
      </c>
      <c r="W61" s="289">
        <v>7815</v>
      </c>
      <c r="X61" s="289">
        <v>0</v>
      </c>
      <c r="Y61" s="289">
        <v>0</v>
      </c>
      <c r="Z61" s="289">
        <v>7401.24</v>
      </c>
      <c r="AA61" s="289">
        <v>3223</v>
      </c>
      <c r="AB61" s="289">
        <v>0</v>
      </c>
      <c r="AC61" s="289">
        <v>0</v>
      </c>
      <c r="AD61" s="289">
        <v>50916</v>
      </c>
      <c r="AE61" s="289">
        <v>58098</v>
      </c>
      <c r="AF61" s="289">
        <v>0</v>
      </c>
      <c r="AG61" s="289">
        <v>0</v>
      </c>
      <c r="AH61" s="289">
        <v>35694.85</v>
      </c>
      <c r="AI61" s="289">
        <v>238.49</v>
      </c>
      <c r="AJ61" s="289">
        <v>0</v>
      </c>
      <c r="AK61" s="289">
        <v>0</v>
      </c>
      <c r="AL61" s="289">
        <v>0</v>
      </c>
      <c r="AM61" s="289">
        <v>7351</v>
      </c>
      <c r="AN61" s="289">
        <v>9454.31</v>
      </c>
      <c r="AO61" s="289">
        <v>0</v>
      </c>
      <c r="AP61" s="289">
        <v>4758.18</v>
      </c>
      <c r="AQ61" s="289">
        <v>1960976.42</v>
      </c>
      <c r="AR61" s="289">
        <v>2907359.67</v>
      </c>
      <c r="AS61" s="289">
        <v>349941.08</v>
      </c>
      <c r="AT61" s="289">
        <v>268415.57</v>
      </c>
      <c r="AU61" s="289">
        <v>214140.08000000002</v>
      </c>
      <c r="AV61" s="289">
        <v>2088.75</v>
      </c>
      <c r="AW61" s="289">
        <v>206941.94</v>
      </c>
      <c r="AX61" s="289">
        <v>237366.79</v>
      </c>
      <c r="AY61" s="289">
        <v>273292.71000000002</v>
      </c>
      <c r="AZ61" s="289">
        <v>527917.6</v>
      </c>
      <c r="BA61" s="289">
        <v>2793052.94</v>
      </c>
      <c r="BB61" s="289">
        <v>474582.66000000003</v>
      </c>
      <c r="BC61" s="289">
        <v>121573</v>
      </c>
      <c r="BD61" s="289">
        <v>0</v>
      </c>
      <c r="BE61" s="289">
        <v>44734.16</v>
      </c>
      <c r="BF61" s="289">
        <v>1388966</v>
      </c>
      <c r="BG61" s="289">
        <v>430217.04000000004</v>
      </c>
      <c r="BH61" s="289">
        <v>11216.39</v>
      </c>
      <c r="BI61" s="289">
        <v>5062.34</v>
      </c>
      <c r="BJ61" s="289">
        <v>2247.44</v>
      </c>
      <c r="BK61" s="289">
        <v>0</v>
      </c>
      <c r="BL61" s="289">
        <v>0</v>
      </c>
      <c r="BM61" s="289">
        <v>750000</v>
      </c>
      <c r="BN61" s="289">
        <v>0</v>
      </c>
      <c r="BO61" s="289">
        <v>450000</v>
      </c>
      <c r="BP61" s="289">
        <v>0</v>
      </c>
      <c r="BQ61" s="289">
        <v>2545159.5299999998</v>
      </c>
      <c r="BR61" s="289">
        <v>3027430.09</v>
      </c>
      <c r="BS61" s="289">
        <v>3750221.87</v>
      </c>
      <c r="BT61" s="289">
        <v>3029677.53</v>
      </c>
      <c r="BU61" s="289">
        <v>0</v>
      </c>
      <c r="BV61" s="289">
        <v>0</v>
      </c>
      <c r="BW61" s="289">
        <v>723270</v>
      </c>
      <c r="BX61" s="289">
        <v>0</v>
      </c>
      <c r="BY61" s="289">
        <v>0</v>
      </c>
      <c r="BZ61" s="289">
        <v>0</v>
      </c>
      <c r="CA61" s="289">
        <v>0</v>
      </c>
      <c r="CB61" s="289">
        <v>0</v>
      </c>
      <c r="CC61" s="289">
        <v>49684.09</v>
      </c>
      <c r="CD61" s="289">
        <v>0</v>
      </c>
      <c r="CE61" s="289">
        <v>0</v>
      </c>
      <c r="CF61" s="289">
        <v>0</v>
      </c>
      <c r="CG61" s="289">
        <v>0</v>
      </c>
      <c r="CH61" s="289">
        <v>189</v>
      </c>
      <c r="CI61" s="289">
        <v>0</v>
      </c>
      <c r="CJ61" s="289">
        <v>0</v>
      </c>
      <c r="CK61" s="289">
        <v>0</v>
      </c>
      <c r="CL61" s="289">
        <v>0</v>
      </c>
      <c r="CM61" s="289">
        <v>269424</v>
      </c>
      <c r="CN61" s="289">
        <v>0</v>
      </c>
      <c r="CO61" s="289">
        <v>0</v>
      </c>
      <c r="CP61" s="289">
        <v>0</v>
      </c>
      <c r="CQ61" s="289">
        <v>0</v>
      </c>
      <c r="CR61" s="289">
        <v>0</v>
      </c>
      <c r="CS61" s="289">
        <v>0</v>
      </c>
      <c r="CT61" s="289">
        <v>115820.15000000001</v>
      </c>
      <c r="CU61" s="289">
        <v>0</v>
      </c>
      <c r="CV61" s="289">
        <v>0</v>
      </c>
      <c r="CW61" s="289">
        <v>0</v>
      </c>
      <c r="CX61" s="289">
        <v>14851.960000000001</v>
      </c>
      <c r="CY61" s="289">
        <v>0</v>
      </c>
      <c r="CZ61" s="289">
        <v>0</v>
      </c>
      <c r="DA61" s="289">
        <v>0</v>
      </c>
      <c r="DB61" s="289">
        <v>0</v>
      </c>
      <c r="DC61" s="289">
        <v>0</v>
      </c>
      <c r="DD61" s="289">
        <v>0</v>
      </c>
      <c r="DE61" s="289">
        <v>0</v>
      </c>
      <c r="DF61" s="289">
        <v>0</v>
      </c>
      <c r="DG61" s="289">
        <v>1159</v>
      </c>
      <c r="DH61" s="289">
        <v>0</v>
      </c>
      <c r="DI61" s="289">
        <v>802087.57000000007</v>
      </c>
      <c r="DJ61" s="289">
        <v>0</v>
      </c>
      <c r="DK61" s="289">
        <v>0</v>
      </c>
      <c r="DL61" s="289">
        <v>136737.74</v>
      </c>
      <c r="DM61" s="289">
        <v>134050.79999999999</v>
      </c>
      <c r="DN61" s="289">
        <v>0</v>
      </c>
      <c r="DO61" s="289">
        <v>0</v>
      </c>
      <c r="DP61" s="289">
        <v>3783</v>
      </c>
      <c r="DQ61" s="289">
        <v>0</v>
      </c>
      <c r="DR61" s="289">
        <v>0</v>
      </c>
      <c r="DS61" s="289">
        <v>0</v>
      </c>
      <c r="DT61" s="289">
        <v>0</v>
      </c>
      <c r="DU61" s="289">
        <v>0</v>
      </c>
      <c r="DV61" s="289">
        <v>89705.39</v>
      </c>
      <c r="DW61" s="289">
        <v>5715.7</v>
      </c>
      <c r="DX61" s="289">
        <v>15258.960000000001</v>
      </c>
      <c r="DY61" s="289">
        <v>64044.630000000005</v>
      </c>
      <c r="DZ61" s="289">
        <v>100329.46</v>
      </c>
      <c r="EA61" s="289">
        <v>14725.44</v>
      </c>
      <c r="EB61" s="289">
        <v>36818.35</v>
      </c>
      <c r="EC61" s="289">
        <v>0</v>
      </c>
      <c r="ED61" s="289">
        <v>131763.31</v>
      </c>
      <c r="EE61" s="289">
        <v>116218.41</v>
      </c>
      <c r="EF61" s="289">
        <v>1541931.6</v>
      </c>
      <c r="EG61" s="289">
        <v>1557476.5</v>
      </c>
      <c r="EH61" s="289">
        <v>0</v>
      </c>
      <c r="EI61" s="289">
        <v>0</v>
      </c>
      <c r="EJ61" s="289">
        <v>0</v>
      </c>
      <c r="EK61" s="289">
        <v>0</v>
      </c>
      <c r="EL61" s="289">
        <v>0</v>
      </c>
      <c r="EM61" s="289">
        <v>7360000</v>
      </c>
      <c r="EN61" s="289">
        <v>5000</v>
      </c>
      <c r="EO61" s="289">
        <v>5000</v>
      </c>
      <c r="EP61" s="289">
        <v>1000000</v>
      </c>
      <c r="EQ61" s="289">
        <v>0</v>
      </c>
      <c r="ER61" s="289">
        <v>1000000</v>
      </c>
      <c r="ES61" s="289">
        <v>0</v>
      </c>
      <c r="ET61" s="289">
        <v>0</v>
      </c>
      <c r="EU61" s="289">
        <v>78654.650000000009</v>
      </c>
      <c r="EV61" s="289">
        <v>75173.710000000006</v>
      </c>
      <c r="EW61" s="289">
        <v>352008.87</v>
      </c>
      <c r="EX61" s="289">
        <v>355489.81</v>
      </c>
      <c r="EY61" s="289">
        <v>0</v>
      </c>
      <c r="EZ61" s="289">
        <v>69217.31</v>
      </c>
      <c r="FA61" s="289">
        <v>131355.24</v>
      </c>
      <c r="FB61" s="289">
        <v>131717.61000000002</v>
      </c>
      <c r="FC61" s="289">
        <v>0</v>
      </c>
      <c r="FD61" s="289">
        <v>69579.680000000008</v>
      </c>
      <c r="FE61" s="289">
        <v>0</v>
      </c>
      <c r="FF61" s="289">
        <v>0</v>
      </c>
      <c r="FG61" s="289">
        <v>0</v>
      </c>
      <c r="FH61" s="289">
        <v>0</v>
      </c>
      <c r="FI61" s="289">
        <v>0</v>
      </c>
      <c r="FJ61" s="289">
        <v>0</v>
      </c>
      <c r="FK61" s="289">
        <v>0</v>
      </c>
    </row>
    <row r="62" spans="1:167" x14ac:dyDescent="0.15">
      <c r="A62" s="287">
        <v>1015</v>
      </c>
      <c r="B62" s="287" t="s">
        <v>518</v>
      </c>
      <c r="C62" s="289">
        <v>0</v>
      </c>
      <c r="D62" s="289">
        <v>19416126</v>
      </c>
      <c r="E62" s="289">
        <v>11319.5</v>
      </c>
      <c r="F62" s="289">
        <v>81230.759999999995</v>
      </c>
      <c r="G62" s="289">
        <v>91914.94</v>
      </c>
      <c r="H62" s="289">
        <v>8759.4</v>
      </c>
      <c r="I62" s="289">
        <v>350897</v>
      </c>
      <c r="J62" s="289">
        <v>12500</v>
      </c>
      <c r="K62" s="289">
        <v>1037147.34</v>
      </c>
      <c r="L62" s="289">
        <v>0</v>
      </c>
      <c r="M62" s="289">
        <v>0</v>
      </c>
      <c r="N62" s="289">
        <v>0</v>
      </c>
      <c r="O62" s="289">
        <v>0</v>
      </c>
      <c r="P62" s="289">
        <v>16343.31</v>
      </c>
      <c r="Q62" s="289">
        <v>0</v>
      </c>
      <c r="R62" s="289">
        <v>0</v>
      </c>
      <c r="S62" s="289">
        <v>0</v>
      </c>
      <c r="T62" s="289">
        <v>0</v>
      </c>
      <c r="U62" s="289">
        <v>592723.34</v>
      </c>
      <c r="V62" s="289">
        <v>8776601</v>
      </c>
      <c r="W62" s="289">
        <v>38147.15</v>
      </c>
      <c r="X62" s="289">
        <v>0</v>
      </c>
      <c r="Y62" s="289">
        <v>0</v>
      </c>
      <c r="Z62" s="289">
        <v>0</v>
      </c>
      <c r="AA62" s="289">
        <v>37901</v>
      </c>
      <c r="AB62" s="289">
        <v>0</v>
      </c>
      <c r="AC62" s="289">
        <v>0</v>
      </c>
      <c r="AD62" s="289">
        <v>118234.84</v>
      </c>
      <c r="AE62" s="289">
        <v>76028.009999999995</v>
      </c>
      <c r="AF62" s="289">
        <v>0</v>
      </c>
      <c r="AG62" s="289">
        <v>0</v>
      </c>
      <c r="AH62" s="289">
        <v>17429.71</v>
      </c>
      <c r="AI62" s="289">
        <v>0</v>
      </c>
      <c r="AJ62" s="289">
        <v>0</v>
      </c>
      <c r="AK62" s="289">
        <v>22837</v>
      </c>
      <c r="AL62" s="289">
        <v>0</v>
      </c>
      <c r="AM62" s="289">
        <v>5502.07</v>
      </c>
      <c r="AN62" s="289">
        <v>18461</v>
      </c>
      <c r="AO62" s="289">
        <v>0</v>
      </c>
      <c r="AP62" s="289">
        <v>78546.540000000008</v>
      </c>
      <c r="AQ62" s="289">
        <v>7315735.5999999996</v>
      </c>
      <c r="AR62" s="289">
        <v>5942151.5999999996</v>
      </c>
      <c r="AS62" s="289">
        <v>918789.62</v>
      </c>
      <c r="AT62" s="289">
        <v>719787.26</v>
      </c>
      <c r="AU62" s="289">
        <v>516196.5</v>
      </c>
      <c r="AV62" s="289">
        <v>142269.36000000002</v>
      </c>
      <c r="AW62" s="289">
        <v>862444.83000000007</v>
      </c>
      <c r="AX62" s="289">
        <v>1522010.97</v>
      </c>
      <c r="AY62" s="289">
        <v>639107.87</v>
      </c>
      <c r="AZ62" s="289">
        <v>1521264.85</v>
      </c>
      <c r="BA62" s="289">
        <v>5205252.57</v>
      </c>
      <c r="BB62" s="289">
        <v>1045819.76</v>
      </c>
      <c r="BC62" s="289">
        <v>316801.78000000003</v>
      </c>
      <c r="BD62" s="289">
        <v>9677.77</v>
      </c>
      <c r="BE62" s="289">
        <v>152080.13</v>
      </c>
      <c r="BF62" s="289">
        <v>2905944.78</v>
      </c>
      <c r="BG62" s="289">
        <v>649272.82000000007</v>
      </c>
      <c r="BH62" s="289">
        <v>22682.16</v>
      </c>
      <c r="BI62" s="289">
        <v>60905.279999999999</v>
      </c>
      <c r="BJ62" s="289">
        <v>71321.790000000008</v>
      </c>
      <c r="BK62" s="289">
        <v>0</v>
      </c>
      <c r="BL62" s="289">
        <v>0</v>
      </c>
      <c r="BM62" s="289">
        <v>668180</v>
      </c>
      <c r="BN62" s="289">
        <v>593842</v>
      </c>
      <c r="BO62" s="289">
        <v>186612.68</v>
      </c>
      <c r="BP62" s="289">
        <v>0</v>
      </c>
      <c r="BQ62" s="289">
        <v>7591540.9100000001</v>
      </c>
      <c r="BR62" s="289">
        <v>8243434.7599999998</v>
      </c>
      <c r="BS62" s="289">
        <v>8507238.8699999992</v>
      </c>
      <c r="BT62" s="289">
        <v>8908598.5500000007</v>
      </c>
      <c r="BU62" s="289">
        <v>0</v>
      </c>
      <c r="BV62" s="289">
        <v>0</v>
      </c>
      <c r="BW62" s="289">
        <v>2905944.78</v>
      </c>
      <c r="BX62" s="289">
        <v>0</v>
      </c>
      <c r="BY62" s="289">
        <v>0</v>
      </c>
      <c r="BZ62" s="289">
        <v>0</v>
      </c>
      <c r="CA62" s="289">
        <v>0</v>
      </c>
      <c r="CB62" s="289">
        <v>0</v>
      </c>
      <c r="CC62" s="289">
        <v>9230</v>
      </c>
      <c r="CD62" s="289">
        <v>0</v>
      </c>
      <c r="CE62" s="289">
        <v>0</v>
      </c>
      <c r="CF62" s="289">
        <v>0</v>
      </c>
      <c r="CG62" s="289">
        <v>0</v>
      </c>
      <c r="CH62" s="289">
        <v>575.66999999999996</v>
      </c>
      <c r="CI62" s="289">
        <v>0</v>
      </c>
      <c r="CJ62" s="289">
        <v>0</v>
      </c>
      <c r="CK62" s="289">
        <v>0</v>
      </c>
      <c r="CL62" s="289">
        <v>0</v>
      </c>
      <c r="CM62" s="289">
        <v>1052902</v>
      </c>
      <c r="CN62" s="289">
        <v>5988</v>
      </c>
      <c r="CO62" s="289">
        <v>0</v>
      </c>
      <c r="CP62" s="289">
        <v>0</v>
      </c>
      <c r="CQ62" s="289">
        <v>0</v>
      </c>
      <c r="CR62" s="289">
        <v>0</v>
      </c>
      <c r="CS62" s="289">
        <v>4073</v>
      </c>
      <c r="CT62" s="289">
        <v>545684.26</v>
      </c>
      <c r="CU62" s="289">
        <v>0</v>
      </c>
      <c r="CV62" s="289">
        <v>0</v>
      </c>
      <c r="CW62" s="289">
        <v>0</v>
      </c>
      <c r="CX62" s="289">
        <v>71160.960000000006</v>
      </c>
      <c r="CY62" s="289">
        <v>0</v>
      </c>
      <c r="CZ62" s="289">
        <v>0</v>
      </c>
      <c r="DA62" s="289">
        <v>0</v>
      </c>
      <c r="DB62" s="289">
        <v>0</v>
      </c>
      <c r="DC62" s="289">
        <v>2457.96</v>
      </c>
      <c r="DD62" s="289">
        <v>208</v>
      </c>
      <c r="DE62" s="289">
        <v>0</v>
      </c>
      <c r="DF62" s="289">
        <v>0</v>
      </c>
      <c r="DG62" s="289">
        <v>61.89</v>
      </c>
      <c r="DH62" s="289">
        <v>0</v>
      </c>
      <c r="DI62" s="289">
        <v>3120467</v>
      </c>
      <c r="DJ62" s="289">
        <v>2281.37</v>
      </c>
      <c r="DK62" s="289">
        <v>0</v>
      </c>
      <c r="DL62" s="289">
        <v>601557.12</v>
      </c>
      <c r="DM62" s="289">
        <v>263236.56</v>
      </c>
      <c r="DN62" s="289">
        <v>0</v>
      </c>
      <c r="DO62" s="289">
        <v>0</v>
      </c>
      <c r="DP62" s="289">
        <v>227010.55000000002</v>
      </c>
      <c r="DQ62" s="289">
        <v>0</v>
      </c>
      <c r="DR62" s="289">
        <v>0</v>
      </c>
      <c r="DS62" s="289">
        <v>0</v>
      </c>
      <c r="DT62" s="289">
        <v>0</v>
      </c>
      <c r="DU62" s="289">
        <v>0</v>
      </c>
      <c r="DV62" s="289">
        <v>366269.41000000003</v>
      </c>
      <c r="DW62" s="289">
        <v>17340.73</v>
      </c>
      <c r="DX62" s="289">
        <v>117787.73</v>
      </c>
      <c r="DY62" s="289">
        <v>82494.44</v>
      </c>
      <c r="DZ62" s="289">
        <v>51015.75</v>
      </c>
      <c r="EA62" s="289">
        <v>68456.490000000005</v>
      </c>
      <c r="EB62" s="289">
        <v>17852.55</v>
      </c>
      <c r="EC62" s="289">
        <v>0</v>
      </c>
      <c r="ED62" s="289">
        <v>92211.709999999992</v>
      </c>
      <c r="EE62" s="289">
        <v>382779.2</v>
      </c>
      <c r="EF62" s="289">
        <v>2220787.4900000002</v>
      </c>
      <c r="EG62" s="289">
        <v>1689967.75</v>
      </c>
      <c r="EH62" s="289">
        <v>0</v>
      </c>
      <c r="EI62" s="289">
        <v>0</v>
      </c>
      <c r="EJ62" s="289">
        <v>0</v>
      </c>
      <c r="EK62" s="289">
        <v>240252.25</v>
      </c>
      <c r="EL62" s="289">
        <v>0</v>
      </c>
      <c r="EM62" s="289">
        <v>10010000</v>
      </c>
      <c r="EN62" s="289">
        <v>-245000</v>
      </c>
      <c r="EO62" s="289">
        <v>-215000</v>
      </c>
      <c r="EP62" s="289">
        <v>30000</v>
      </c>
      <c r="EQ62" s="289">
        <v>0</v>
      </c>
      <c r="ER62" s="289">
        <v>0</v>
      </c>
      <c r="ES62" s="289">
        <v>0</v>
      </c>
      <c r="ET62" s="289">
        <v>0</v>
      </c>
      <c r="EU62" s="289">
        <v>414395.56</v>
      </c>
      <c r="EV62" s="289">
        <v>533714.27</v>
      </c>
      <c r="EW62" s="289">
        <v>852834.21</v>
      </c>
      <c r="EX62" s="289">
        <v>733515.5</v>
      </c>
      <c r="EY62" s="289">
        <v>0</v>
      </c>
      <c r="EZ62" s="289">
        <v>53386.33</v>
      </c>
      <c r="FA62" s="289">
        <v>58220.58</v>
      </c>
      <c r="FB62" s="289">
        <v>101553.47</v>
      </c>
      <c r="FC62" s="289">
        <v>68603</v>
      </c>
      <c r="FD62" s="289">
        <v>28116.22</v>
      </c>
      <c r="FE62" s="289">
        <v>0</v>
      </c>
      <c r="FF62" s="289">
        <v>0</v>
      </c>
      <c r="FG62" s="289">
        <v>0</v>
      </c>
      <c r="FH62" s="289">
        <v>0</v>
      </c>
      <c r="FI62" s="289">
        <v>0</v>
      </c>
      <c r="FJ62" s="289">
        <v>0</v>
      </c>
      <c r="FK62" s="289">
        <v>0</v>
      </c>
    </row>
    <row r="63" spans="1:167" x14ac:dyDescent="0.15">
      <c r="A63" s="287">
        <v>5054</v>
      </c>
      <c r="B63" s="287" t="s">
        <v>783</v>
      </c>
      <c r="C63" s="289">
        <v>33798.639999999999</v>
      </c>
      <c r="D63" s="289">
        <v>6644754.6699999999</v>
      </c>
      <c r="E63" s="289">
        <v>6531.92</v>
      </c>
      <c r="F63" s="289">
        <v>5176.6400000000003</v>
      </c>
      <c r="G63" s="289">
        <v>40429.980000000003</v>
      </c>
      <c r="H63" s="289">
        <v>9852.880000000001</v>
      </c>
      <c r="I63" s="289">
        <v>190147.24</v>
      </c>
      <c r="J63" s="289">
        <v>200</v>
      </c>
      <c r="K63" s="289">
        <v>769125</v>
      </c>
      <c r="L63" s="289">
        <v>0</v>
      </c>
      <c r="M63" s="289">
        <v>0</v>
      </c>
      <c r="N63" s="289">
        <v>221.98000000000002</v>
      </c>
      <c r="O63" s="289">
        <v>0</v>
      </c>
      <c r="P63" s="289">
        <v>0</v>
      </c>
      <c r="Q63" s="289">
        <v>0</v>
      </c>
      <c r="R63" s="289">
        <v>0</v>
      </c>
      <c r="S63" s="289">
        <v>0</v>
      </c>
      <c r="T63" s="289">
        <v>0</v>
      </c>
      <c r="U63" s="289">
        <v>272972.97000000003</v>
      </c>
      <c r="V63" s="289">
        <v>6003207</v>
      </c>
      <c r="W63" s="289">
        <v>42561.38</v>
      </c>
      <c r="X63" s="289">
        <v>0</v>
      </c>
      <c r="Y63" s="289">
        <v>0</v>
      </c>
      <c r="Z63" s="289">
        <v>1753.19</v>
      </c>
      <c r="AA63" s="289">
        <v>5928</v>
      </c>
      <c r="AB63" s="289">
        <v>0</v>
      </c>
      <c r="AC63" s="289">
        <v>0</v>
      </c>
      <c r="AD63" s="289">
        <v>37858</v>
      </c>
      <c r="AE63" s="289">
        <v>102341.71</v>
      </c>
      <c r="AF63" s="289">
        <v>0</v>
      </c>
      <c r="AG63" s="289">
        <v>0</v>
      </c>
      <c r="AH63" s="289">
        <v>23034.2</v>
      </c>
      <c r="AI63" s="289">
        <v>0</v>
      </c>
      <c r="AJ63" s="289">
        <v>0</v>
      </c>
      <c r="AK63" s="289">
        <v>200</v>
      </c>
      <c r="AL63" s="289">
        <v>0</v>
      </c>
      <c r="AM63" s="289">
        <v>0</v>
      </c>
      <c r="AN63" s="289">
        <v>81209.19</v>
      </c>
      <c r="AO63" s="289">
        <v>0</v>
      </c>
      <c r="AP63" s="289">
        <v>53094.26</v>
      </c>
      <c r="AQ63" s="289">
        <v>0</v>
      </c>
      <c r="AR63" s="289">
        <v>4725683.62</v>
      </c>
      <c r="AS63" s="289">
        <v>1203059.6200000001</v>
      </c>
      <c r="AT63" s="289">
        <v>402502.97000000003</v>
      </c>
      <c r="AU63" s="289">
        <v>539018.12</v>
      </c>
      <c r="AV63" s="289">
        <v>1313.6100000000001</v>
      </c>
      <c r="AW63" s="289">
        <v>525728.46</v>
      </c>
      <c r="AX63" s="289">
        <v>364958.56</v>
      </c>
      <c r="AY63" s="289">
        <v>375914.45</v>
      </c>
      <c r="AZ63" s="289">
        <v>913179.67</v>
      </c>
      <c r="BA63" s="289">
        <v>2014354.28</v>
      </c>
      <c r="BB63" s="289">
        <v>717857.41</v>
      </c>
      <c r="BC63" s="289">
        <v>137738.64000000001</v>
      </c>
      <c r="BD63" s="289">
        <v>0</v>
      </c>
      <c r="BE63" s="289">
        <v>231786.94</v>
      </c>
      <c r="BF63" s="289">
        <v>1536489.16</v>
      </c>
      <c r="BG63" s="289">
        <v>959225.61</v>
      </c>
      <c r="BH63" s="289">
        <v>915.18000000000006</v>
      </c>
      <c r="BI63" s="289">
        <v>0</v>
      </c>
      <c r="BJ63" s="289">
        <v>0</v>
      </c>
      <c r="BK63" s="289">
        <v>0</v>
      </c>
      <c r="BL63" s="289">
        <v>0</v>
      </c>
      <c r="BM63" s="289">
        <v>10752652.24</v>
      </c>
      <c r="BN63" s="289">
        <v>4584002.51</v>
      </c>
      <c r="BO63" s="289">
        <v>-491187.54000000004</v>
      </c>
      <c r="BP63" s="289">
        <v>0</v>
      </c>
      <c r="BQ63" s="289">
        <v>-5352134.74</v>
      </c>
      <c r="BR63" s="289">
        <v>0</v>
      </c>
      <c r="BS63" s="289">
        <v>4909329.96</v>
      </c>
      <c r="BT63" s="289">
        <v>4584002.51</v>
      </c>
      <c r="BU63" s="289">
        <v>0</v>
      </c>
      <c r="BV63" s="289">
        <v>0</v>
      </c>
      <c r="BW63" s="289">
        <v>1536389.16</v>
      </c>
      <c r="BX63" s="289">
        <v>0</v>
      </c>
      <c r="BY63" s="289">
        <v>0</v>
      </c>
      <c r="BZ63" s="289">
        <v>0</v>
      </c>
      <c r="CA63" s="289">
        <v>0</v>
      </c>
      <c r="CB63" s="289">
        <v>75844.87</v>
      </c>
      <c r="CC63" s="289">
        <v>109582.92</v>
      </c>
      <c r="CD63" s="289">
        <v>0</v>
      </c>
      <c r="CE63" s="289">
        <v>0</v>
      </c>
      <c r="CF63" s="289">
        <v>0</v>
      </c>
      <c r="CG63" s="289">
        <v>0</v>
      </c>
      <c r="CH63" s="289">
        <v>24478</v>
      </c>
      <c r="CI63" s="289">
        <v>0</v>
      </c>
      <c r="CJ63" s="289">
        <v>0</v>
      </c>
      <c r="CK63" s="289">
        <v>0</v>
      </c>
      <c r="CL63" s="289">
        <v>0</v>
      </c>
      <c r="CM63" s="289">
        <v>457359</v>
      </c>
      <c r="CN63" s="289">
        <v>23408</v>
      </c>
      <c r="CO63" s="289">
        <v>0</v>
      </c>
      <c r="CP63" s="289">
        <v>0</v>
      </c>
      <c r="CQ63" s="289">
        <v>0</v>
      </c>
      <c r="CR63" s="289">
        <v>0</v>
      </c>
      <c r="CS63" s="289">
        <v>15920</v>
      </c>
      <c r="CT63" s="289">
        <v>189431</v>
      </c>
      <c r="CU63" s="289">
        <v>0</v>
      </c>
      <c r="CV63" s="289">
        <v>0</v>
      </c>
      <c r="CW63" s="289">
        <v>0</v>
      </c>
      <c r="CX63" s="289">
        <v>4587.88</v>
      </c>
      <c r="CY63" s="289">
        <v>0</v>
      </c>
      <c r="CZ63" s="289">
        <v>0</v>
      </c>
      <c r="DA63" s="289">
        <v>0</v>
      </c>
      <c r="DB63" s="289">
        <v>0</v>
      </c>
      <c r="DC63" s="289">
        <v>197.37</v>
      </c>
      <c r="DD63" s="289">
        <v>0</v>
      </c>
      <c r="DE63" s="289">
        <v>0</v>
      </c>
      <c r="DF63" s="289">
        <v>0</v>
      </c>
      <c r="DG63" s="289">
        <v>0</v>
      </c>
      <c r="DH63" s="289">
        <v>0</v>
      </c>
      <c r="DI63" s="289">
        <v>1567996.01</v>
      </c>
      <c r="DJ63" s="289">
        <v>0</v>
      </c>
      <c r="DK63" s="289">
        <v>0</v>
      </c>
      <c r="DL63" s="289">
        <v>153339.64000000001</v>
      </c>
      <c r="DM63" s="289">
        <v>73275.400000000009</v>
      </c>
      <c r="DN63" s="289">
        <v>0</v>
      </c>
      <c r="DO63" s="289">
        <v>0</v>
      </c>
      <c r="DP63" s="289">
        <v>113549.47</v>
      </c>
      <c r="DQ63" s="289">
        <v>1035.98</v>
      </c>
      <c r="DR63" s="289">
        <v>0</v>
      </c>
      <c r="DS63" s="289">
        <v>0</v>
      </c>
      <c r="DT63" s="289">
        <v>33938.94</v>
      </c>
      <c r="DU63" s="289">
        <v>0</v>
      </c>
      <c r="DV63" s="289">
        <v>453720.86</v>
      </c>
      <c r="DW63" s="289">
        <v>40341.9</v>
      </c>
      <c r="DX63" s="289">
        <v>0</v>
      </c>
      <c r="DY63" s="289">
        <v>288</v>
      </c>
      <c r="DZ63" s="289">
        <v>288</v>
      </c>
      <c r="EA63" s="289">
        <v>0</v>
      </c>
      <c r="EB63" s="289">
        <v>0</v>
      </c>
      <c r="EC63" s="289">
        <v>0</v>
      </c>
      <c r="ED63" s="289">
        <v>230906.84</v>
      </c>
      <c r="EE63" s="289">
        <v>223041.06</v>
      </c>
      <c r="EF63" s="289">
        <v>1042534.22</v>
      </c>
      <c r="EG63" s="289">
        <v>1050400</v>
      </c>
      <c r="EH63" s="289">
        <v>0</v>
      </c>
      <c r="EI63" s="289">
        <v>0</v>
      </c>
      <c r="EJ63" s="289">
        <v>0</v>
      </c>
      <c r="EK63" s="289">
        <v>0</v>
      </c>
      <c r="EL63" s="289">
        <v>0</v>
      </c>
      <c r="EM63" s="289">
        <v>12750000</v>
      </c>
      <c r="EN63" s="289">
        <v>2055565.12</v>
      </c>
      <c r="EO63" s="289">
        <v>359164.55</v>
      </c>
      <c r="EP63" s="289">
        <v>72411.06</v>
      </c>
      <c r="EQ63" s="289">
        <v>0</v>
      </c>
      <c r="ER63" s="289">
        <v>1768811.6300000001</v>
      </c>
      <c r="ES63" s="289">
        <v>0</v>
      </c>
      <c r="ET63" s="289">
        <v>0</v>
      </c>
      <c r="EU63" s="289">
        <v>46054.96</v>
      </c>
      <c r="EV63" s="289">
        <v>46053.57</v>
      </c>
      <c r="EW63" s="289">
        <v>564881.72</v>
      </c>
      <c r="EX63" s="289">
        <v>564883.11</v>
      </c>
      <c r="EY63" s="289">
        <v>0</v>
      </c>
      <c r="EZ63" s="289">
        <v>77866.81</v>
      </c>
      <c r="FA63" s="289">
        <v>175418.95</v>
      </c>
      <c r="FB63" s="289">
        <v>308699</v>
      </c>
      <c r="FC63" s="289">
        <v>172043.03</v>
      </c>
      <c r="FD63" s="289">
        <v>39103.83</v>
      </c>
      <c r="FE63" s="289">
        <v>0</v>
      </c>
      <c r="FF63" s="289">
        <v>0</v>
      </c>
      <c r="FG63" s="289">
        <v>0</v>
      </c>
      <c r="FH63" s="289">
        <v>113025.45</v>
      </c>
      <c r="FI63" s="289">
        <v>0</v>
      </c>
      <c r="FJ63" s="289">
        <v>79226.81</v>
      </c>
      <c r="FK63" s="289">
        <v>33798.639999999999</v>
      </c>
    </row>
    <row r="64" spans="1:167" x14ac:dyDescent="0.15">
      <c r="A64" s="287">
        <v>1071</v>
      </c>
      <c r="B64" s="287" t="s">
        <v>520</v>
      </c>
      <c r="C64" s="289">
        <v>0</v>
      </c>
      <c r="D64" s="289">
        <v>6029124.5499999998</v>
      </c>
      <c r="E64" s="289">
        <v>0</v>
      </c>
      <c r="F64" s="289">
        <v>4655.33</v>
      </c>
      <c r="G64" s="289">
        <v>17865.86</v>
      </c>
      <c r="H64" s="289">
        <v>18900.89</v>
      </c>
      <c r="I64" s="289">
        <v>17166.670000000002</v>
      </c>
      <c r="J64" s="289">
        <v>0</v>
      </c>
      <c r="K64" s="289">
        <v>348694</v>
      </c>
      <c r="L64" s="289">
        <v>0</v>
      </c>
      <c r="M64" s="289">
        <v>0</v>
      </c>
      <c r="N64" s="289">
        <v>0</v>
      </c>
      <c r="O64" s="289">
        <v>0</v>
      </c>
      <c r="P64" s="289">
        <v>9515.380000000001</v>
      </c>
      <c r="Q64" s="289">
        <v>0</v>
      </c>
      <c r="R64" s="289">
        <v>0</v>
      </c>
      <c r="S64" s="289">
        <v>0</v>
      </c>
      <c r="T64" s="289">
        <v>0</v>
      </c>
      <c r="U64" s="289">
        <v>294765.63</v>
      </c>
      <c r="V64" s="289">
        <v>2627932</v>
      </c>
      <c r="W64" s="289">
        <v>6000</v>
      </c>
      <c r="X64" s="289">
        <v>0</v>
      </c>
      <c r="Y64" s="289">
        <v>247571.01</v>
      </c>
      <c r="Z64" s="289">
        <v>103777.94</v>
      </c>
      <c r="AA64" s="289">
        <v>9343</v>
      </c>
      <c r="AB64" s="289">
        <v>0</v>
      </c>
      <c r="AC64" s="289">
        <v>0</v>
      </c>
      <c r="AD64" s="289">
        <v>185750.33000000002</v>
      </c>
      <c r="AE64" s="289">
        <v>184779.59</v>
      </c>
      <c r="AF64" s="289">
        <v>0</v>
      </c>
      <c r="AG64" s="289">
        <v>0</v>
      </c>
      <c r="AH64" s="289">
        <v>232782.02000000002</v>
      </c>
      <c r="AI64" s="289">
        <v>4986.49</v>
      </c>
      <c r="AJ64" s="289">
        <v>0</v>
      </c>
      <c r="AK64" s="289">
        <v>2593</v>
      </c>
      <c r="AL64" s="289">
        <v>46891.74</v>
      </c>
      <c r="AM64" s="289">
        <v>0</v>
      </c>
      <c r="AN64" s="289">
        <v>49970.58</v>
      </c>
      <c r="AO64" s="289">
        <v>0</v>
      </c>
      <c r="AP64" s="289">
        <v>0</v>
      </c>
      <c r="AQ64" s="289">
        <v>1494715.93</v>
      </c>
      <c r="AR64" s="289">
        <v>2106453.73</v>
      </c>
      <c r="AS64" s="289">
        <v>239350.19</v>
      </c>
      <c r="AT64" s="289">
        <v>168154.42</v>
      </c>
      <c r="AU64" s="289">
        <v>149891.74</v>
      </c>
      <c r="AV64" s="289">
        <v>6562.8</v>
      </c>
      <c r="AW64" s="289">
        <v>202726.14</v>
      </c>
      <c r="AX64" s="289">
        <v>290107.51</v>
      </c>
      <c r="AY64" s="289">
        <v>307088.81</v>
      </c>
      <c r="AZ64" s="289">
        <v>567945.26</v>
      </c>
      <c r="BA64" s="289">
        <v>2673806.73</v>
      </c>
      <c r="BB64" s="289">
        <v>243554.81</v>
      </c>
      <c r="BC64" s="289">
        <v>125504.49</v>
      </c>
      <c r="BD64" s="289">
        <v>14731.26</v>
      </c>
      <c r="BE64" s="289">
        <v>238697.07</v>
      </c>
      <c r="BF64" s="289">
        <v>691697.22</v>
      </c>
      <c r="BG64" s="289">
        <v>526517.16</v>
      </c>
      <c r="BH64" s="289">
        <v>519.93000000000006</v>
      </c>
      <c r="BI64" s="289">
        <v>0</v>
      </c>
      <c r="BJ64" s="289">
        <v>0</v>
      </c>
      <c r="BK64" s="289">
        <v>0</v>
      </c>
      <c r="BL64" s="289">
        <v>0</v>
      </c>
      <c r="BM64" s="289">
        <v>0</v>
      </c>
      <c r="BN64" s="289">
        <v>0</v>
      </c>
      <c r="BO64" s="289">
        <v>0</v>
      </c>
      <c r="BP64" s="289">
        <v>0</v>
      </c>
      <c r="BQ64" s="289">
        <v>6430089.3600000003</v>
      </c>
      <c r="BR64" s="289">
        <v>6825130.1699999999</v>
      </c>
      <c r="BS64" s="289">
        <v>6430089.3600000003</v>
      </c>
      <c r="BT64" s="289">
        <v>6825130.1699999999</v>
      </c>
      <c r="BU64" s="289">
        <v>0</v>
      </c>
      <c r="BV64" s="289">
        <v>0</v>
      </c>
      <c r="BW64" s="289">
        <v>691697.22</v>
      </c>
      <c r="BX64" s="289">
        <v>0</v>
      </c>
      <c r="BY64" s="289">
        <v>0</v>
      </c>
      <c r="BZ64" s="289">
        <v>0</v>
      </c>
      <c r="CA64" s="289">
        <v>0</v>
      </c>
      <c r="CB64" s="289">
        <v>0</v>
      </c>
      <c r="CC64" s="289">
        <v>0</v>
      </c>
      <c r="CD64" s="289">
        <v>0</v>
      </c>
      <c r="CE64" s="289">
        <v>0</v>
      </c>
      <c r="CF64" s="289">
        <v>0</v>
      </c>
      <c r="CG64" s="289">
        <v>0</v>
      </c>
      <c r="CH64" s="289">
        <v>12003</v>
      </c>
      <c r="CI64" s="289">
        <v>0</v>
      </c>
      <c r="CJ64" s="289">
        <v>0</v>
      </c>
      <c r="CK64" s="289">
        <v>19227.11</v>
      </c>
      <c r="CL64" s="289">
        <v>0</v>
      </c>
      <c r="CM64" s="289">
        <v>240789</v>
      </c>
      <c r="CN64" s="289">
        <v>0</v>
      </c>
      <c r="CO64" s="289">
        <v>0</v>
      </c>
      <c r="CP64" s="289">
        <v>0</v>
      </c>
      <c r="CQ64" s="289">
        <v>0</v>
      </c>
      <c r="CR64" s="289">
        <v>0</v>
      </c>
      <c r="CS64" s="289">
        <v>0</v>
      </c>
      <c r="CT64" s="289">
        <v>207447.24</v>
      </c>
      <c r="CU64" s="289">
        <v>0</v>
      </c>
      <c r="CV64" s="289">
        <v>0</v>
      </c>
      <c r="CW64" s="289">
        <v>0</v>
      </c>
      <c r="CX64" s="289">
        <v>21517.82</v>
      </c>
      <c r="CY64" s="289">
        <v>0</v>
      </c>
      <c r="CZ64" s="289">
        <v>0</v>
      </c>
      <c r="DA64" s="289">
        <v>0</v>
      </c>
      <c r="DB64" s="289">
        <v>0</v>
      </c>
      <c r="DC64" s="289">
        <v>0</v>
      </c>
      <c r="DD64" s="289">
        <v>0</v>
      </c>
      <c r="DE64" s="289">
        <v>0</v>
      </c>
      <c r="DF64" s="289">
        <v>0</v>
      </c>
      <c r="DG64" s="289">
        <v>0</v>
      </c>
      <c r="DH64" s="289">
        <v>0</v>
      </c>
      <c r="DI64" s="289">
        <v>906575.42</v>
      </c>
      <c r="DJ64" s="289">
        <v>0</v>
      </c>
      <c r="DK64" s="289">
        <v>0</v>
      </c>
      <c r="DL64" s="289">
        <v>91112.85</v>
      </c>
      <c r="DM64" s="289">
        <v>113378.40000000001</v>
      </c>
      <c r="DN64" s="289">
        <v>0</v>
      </c>
      <c r="DO64" s="289">
        <v>0</v>
      </c>
      <c r="DP64" s="289">
        <v>19163.61</v>
      </c>
      <c r="DQ64" s="289">
        <v>0</v>
      </c>
      <c r="DR64" s="289">
        <v>0</v>
      </c>
      <c r="DS64" s="289">
        <v>0</v>
      </c>
      <c r="DT64" s="289">
        <v>0</v>
      </c>
      <c r="DU64" s="289">
        <v>0</v>
      </c>
      <c r="DV64" s="289">
        <v>62451.11</v>
      </c>
      <c r="DW64" s="289">
        <v>0</v>
      </c>
      <c r="DX64" s="289">
        <v>18346.939999999999</v>
      </c>
      <c r="DY64" s="289">
        <v>28886.12</v>
      </c>
      <c r="DZ64" s="289">
        <v>24285.43</v>
      </c>
      <c r="EA64" s="289">
        <v>3230</v>
      </c>
      <c r="EB64" s="289">
        <v>10516.25</v>
      </c>
      <c r="EC64" s="289">
        <v>0</v>
      </c>
      <c r="ED64" s="289">
        <v>31627.190000000002</v>
      </c>
      <c r="EE64" s="289">
        <v>28459.87</v>
      </c>
      <c r="EF64" s="289">
        <v>187770.18</v>
      </c>
      <c r="EG64" s="289">
        <v>0</v>
      </c>
      <c r="EH64" s="289">
        <v>0</v>
      </c>
      <c r="EI64" s="289">
        <v>0</v>
      </c>
      <c r="EJ64" s="289">
        <v>0</v>
      </c>
      <c r="EK64" s="289">
        <v>190937.5</v>
      </c>
      <c r="EL64" s="289">
        <v>0</v>
      </c>
      <c r="EM64" s="289">
        <v>711759</v>
      </c>
      <c r="EN64" s="289">
        <v>200194</v>
      </c>
      <c r="EO64" s="289">
        <v>205695.78</v>
      </c>
      <c r="EP64" s="289">
        <v>5501.78</v>
      </c>
      <c r="EQ64" s="289">
        <v>0</v>
      </c>
      <c r="ER64" s="289">
        <v>0</v>
      </c>
      <c r="ES64" s="289">
        <v>0</v>
      </c>
      <c r="ET64" s="289">
        <v>0</v>
      </c>
      <c r="EU64" s="289">
        <v>26439.34</v>
      </c>
      <c r="EV64" s="289">
        <v>32774.67</v>
      </c>
      <c r="EW64" s="289">
        <v>406205.21</v>
      </c>
      <c r="EX64" s="289">
        <v>399869.88</v>
      </c>
      <c r="EY64" s="289">
        <v>0</v>
      </c>
      <c r="EZ64" s="289">
        <v>9725.49</v>
      </c>
      <c r="FA64" s="289">
        <v>29670.99</v>
      </c>
      <c r="FB64" s="289">
        <v>55682.3</v>
      </c>
      <c r="FC64" s="289">
        <v>0</v>
      </c>
      <c r="FD64" s="289">
        <v>35736.800000000003</v>
      </c>
      <c r="FE64" s="289">
        <v>0</v>
      </c>
      <c r="FF64" s="289">
        <v>0</v>
      </c>
      <c r="FG64" s="289">
        <v>0</v>
      </c>
      <c r="FH64" s="289">
        <v>0</v>
      </c>
      <c r="FI64" s="289">
        <v>0</v>
      </c>
      <c r="FJ64" s="289">
        <v>0</v>
      </c>
      <c r="FK64" s="289">
        <v>0</v>
      </c>
    </row>
    <row r="65" spans="1:167" x14ac:dyDescent="0.15">
      <c r="A65" s="287">
        <v>1080</v>
      </c>
      <c r="B65" s="287" t="s">
        <v>521</v>
      </c>
      <c r="C65" s="289">
        <v>0</v>
      </c>
      <c r="D65" s="289">
        <v>8243630.9500000002</v>
      </c>
      <c r="E65" s="289">
        <v>0</v>
      </c>
      <c r="F65" s="289">
        <v>7480.78</v>
      </c>
      <c r="G65" s="289">
        <v>6327.3600000000006</v>
      </c>
      <c r="H65" s="289">
        <v>22040.670000000002</v>
      </c>
      <c r="I65" s="289">
        <v>26927.34</v>
      </c>
      <c r="J65" s="289">
        <v>0</v>
      </c>
      <c r="K65" s="289">
        <v>630927.26</v>
      </c>
      <c r="L65" s="289">
        <v>0</v>
      </c>
      <c r="M65" s="289">
        <v>0</v>
      </c>
      <c r="N65" s="289">
        <v>0</v>
      </c>
      <c r="O65" s="289">
        <v>0</v>
      </c>
      <c r="P65" s="289">
        <v>7325.16</v>
      </c>
      <c r="Q65" s="289">
        <v>0</v>
      </c>
      <c r="R65" s="289">
        <v>0</v>
      </c>
      <c r="S65" s="289">
        <v>0</v>
      </c>
      <c r="T65" s="289">
        <v>0</v>
      </c>
      <c r="U65" s="289">
        <v>466773.46</v>
      </c>
      <c r="V65" s="289">
        <v>3495041</v>
      </c>
      <c r="W65" s="289">
        <v>8485.16</v>
      </c>
      <c r="X65" s="289">
        <v>0</v>
      </c>
      <c r="Y65" s="289">
        <v>223682.58000000002</v>
      </c>
      <c r="Z65" s="289">
        <v>271.35000000000002</v>
      </c>
      <c r="AA65" s="289">
        <v>6199</v>
      </c>
      <c r="AB65" s="289">
        <v>0</v>
      </c>
      <c r="AC65" s="289">
        <v>0</v>
      </c>
      <c r="AD65" s="289">
        <v>56283.68</v>
      </c>
      <c r="AE65" s="289">
        <v>448147.64</v>
      </c>
      <c r="AF65" s="289">
        <v>0</v>
      </c>
      <c r="AG65" s="289">
        <v>0</v>
      </c>
      <c r="AH65" s="289">
        <v>32232.06</v>
      </c>
      <c r="AI65" s="289">
        <v>0</v>
      </c>
      <c r="AJ65" s="289">
        <v>0</v>
      </c>
      <c r="AK65" s="289">
        <v>44481</v>
      </c>
      <c r="AL65" s="289">
        <v>0</v>
      </c>
      <c r="AM65" s="289">
        <v>92211.900000000009</v>
      </c>
      <c r="AN65" s="289">
        <v>3703.8</v>
      </c>
      <c r="AO65" s="289">
        <v>234</v>
      </c>
      <c r="AP65" s="289">
        <v>55387.23</v>
      </c>
      <c r="AQ65" s="289">
        <v>2291614.4900000002</v>
      </c>
      <c r="AR65" s="289">
        <v>2884943.7</v>
      </c>
      <c r="AS65" s="289">
        <v>335445.35000000003</v>
      </c>
      <c r="AT65" s="289">
        <v>252295.66</v>
      </c>
      <c r="AU65" s="289">
        <v>390156.86</v>
      </c>
      <c r="AV65" s="289">
        <v>99982.6</v>
      </c>
      <c r="AW65" s="289">
        <v>258502.29</v>
      </c>
      <c r="AX65" s="289">
        <v>284165.98</v>
      </c>
      <c r="AY65" s="289">
        <v>241347.81</v>
      </c>
      <c r="AZ65" s="289">
        <v>575330.44000000006</v>
      </c>
      <c r="BA65" s="289">
        <v>2677040.19</v>
      </c>
      <c r="BB65" s="289">
        <v>640588.02</v>
      </c>
      <c r="BC65" s="289">
        <v>118260</v>
      </c>
      <c r="BD65" s="289">
        <v>0</v>
      </c>
      <c r="BE65" s="289">
        <v>237514.04</v>
      </c>
      <c r="BF65" s="289">
        <v>1027941.87</v>
      </c>
      <c r="BG65" s="289">
        <v>1190964.27</v>
      </c>
      <c r="BH65" s="289">
        <v>29248.5</v>
      </c>
      <c r="BI65" s="289">
        <v>3000</v>
      </c>
      <c r="BJ65" s="289">
        <v>0</v>
      </c>
      <c r="BK65" s="289">
        <v>5357.25</v>
      </c>
      <c r="BL65" s="289">
        <v>97569.150000000009</v>
      </c>
      <c r="BM65" s="289">
        <v>0</v>
      </c>
      <c r="BN65" s="289">
        <v>0</v>
      </c>
      <c r="BO65" s="289">
        <v>0</v>
      </c>
      <c r="BP65" s="289">
        <v>0</v>
      </c>
      <c r="BQ65" s="289">
        <v>10481878.220000001</v>
      </c>
      <c r="BR65" s="289">
        <v>10735117.630000001</v>
      </c>
      <c r="BS65" s="289">
        <v>10490235.470000001</v>
      </c>
      <c r="BT65" s="289">
        <v>10832686.779999999</v>
      </c>
      <c r="BU65" s="289">
        <v>0</v>
      </c>
      <c r="BV65" s="289">
        <v>0</v>
      </c>
      <c r="BW65" s="289">
        <v>1027941.87</v>
      </c>
      <c r="BX65" s="289">
        <v>0</v>
      </c>
      <c r="BY65" s="289">
        <v>0</v>
      </c>
      <c r="BZ65" s="289">
        <v>0</v>
      </c>
      <c r="CA65" s="289">
        <v>0</v>
      </c>
      <c r="CB65" s="289">
        <v>0</v>
      </c>
      <c r="CC65" s="289">
        <v>0</v>
      </c>
      <c r="CD65" s="289">
        <v>0</v>
      </c>
      <c r="CE65" s="289">
        <v>0</v>
      </c>
      <c r="CF65" s="289">
        <v>0</v>
      </c>
      <c r="CG65" s="289">
        <v>0</v>
      </c>
      <c r="CH65" s="289">
        <v>1927</v>
      </c>
      <c r="CI65" s="289">
        <v>0</v>
      </c>
      <c r="CJ65" s="289">
        <v>0</v>
      </c>
      <c r="CK65" s="289">
        <v>0</v>
      </c>
      <c r="CL65" s="289">
        <v>0</v>
      </c>
      <c r="CM65" s="289">
        <v>354170</v>
      </c>
      <c r="CN65" s="289">
        <v>0</v>
      </c>
      <c r="CO65" s="289">
        <v>0</v>
      </c>
      <c r="CP65" s="289">
        <v>0</v>
      </c>
      <c r="CQ65" s="289">
        <v>0</v>
      </c>
      <c r="CR65" s="289">
        <v>0</v>
      </c>
      <c r="CS65" s="289">
        <v>0</v>
      </c>
      <c r="CT65" s="289">
        <v>146806.26999999999</v>
      </c>
      <c r="CU65" s="289">
        <v>0</v>
      </c>
      <c r="CV65" s="289">
        <v>0</v>
      </c>
      <c r="CW65" s="289">
        <v>0</v>
      </c>
      <c r="CX65" s="289">
        <v>20643.830000000002</v>
      </c>
      <c r="CY65" s="289">
        <v>0</v>
      </c>
      <c r="CZ65" s="289">
        <v>0</v>
      </c>
      <c r="DA65" s="289">
        <v>0</v>
      </c>
      <c r="DB65" s="289">
        <v>0</v>
      </c>
      <c r="DC65" s="289">
        <v>0</v>
      </c>
      <c r="DD65" s="289">
        <v>0</v>
      </c>
      <c r="DE65" s="289">
        <v>0</v>
      </c>
      <c r="DF65" s="289">
        <v>0</v>
      </c>
      <c r="DG65" s="289">
        <v>240.32</v>
      </c>
      <c r="DH65" s="289">
        <v>0</v>
      </c>
      <c r="DI65" s="289">
        <v>1193979.27</v>
      </c>
      <c r="DJ65" s="289">
        <v>0</v>
      </c>
      <c r="DK65" s="289">
        <v>0</v>
      </c>
      <c r="DL65" s="289">
        <v>168507.04</v>
      </c>
      <c r="DM65" s="289">
        <v>84906.7</v>
      </c>
      <c r="DN65" s="289">
        <v>0</v>
      </c>
      <c r="DO65" s="289">
        <v>0</v>
      </c>
      <c r="DP65" s="289">
        <v>67219.320000000007</v>
      </c>
      <c r="DQ65" s="289">
        <v>0</v>
      </c>
      <c r="DR65" s="289">
        <v>0</v>
      </c>
      <c r="DS65" s="289">
        <v>0</v>
      </c>
      <c r="DT65" s="289">
        <v>0</v>
      </c>
      <c r="DU65" s="289">
        <v>0</v>
      </c>
      <c r="DV65" s="289">
        <v>36636.32</v>
      </c>
      <c r="DW65" s="289">
        <v>0</v>
      </c>
      <c r="DX65" s="289">
        <v>0</v>
      </c>
      <c r="DY65" s="289">
        <v>0</v>
      </c>
      <c r="DZ65" s="289">
        <v>0</v>
      </c>
      <c r="EA65" s="289">
        <v>0</v>
      </c>
      <c r="EB65" s="289">
        <v>0</v>
      </c>
      <c r="EC65" s="289">
        <v>0</v>
      </c>
      <c r="ED65" s="289">
        <v>82136.100000000006</v>
      </c>
      <c r="EE65" s="289">
        <v>70974.820000000007</v>
      </c>
      <c r="EF65" s="289">
        <v>879238.2300000001</v>
      </c>
      <c r="EG65" s="289">
        <v>808319.51</v>
      </c>
      <c r="EH65" s="289">
        <v>0</v>
      </c>
      <c r="EI65" s="289">
        <v>0</v>
      </c>
      <c r="EJ65" s="289">
        <v>0</v>
      </c>
      <c r="EK65" s="289">
        <v>82080</v>
      </c>
      <c r="EL65" s="289">
        <v>0</v>
      </c>
      <c r="EM65" s="289">
        <v>3517556</v>
      </c>
      <c r="EN65" s="289">
        <v>0</v>
      </c>
      <c r="EO65" s="289">
        <v>758980.45000000007</v>
      </c>
      <c r="EP65" s="289">
        <v>900000</v>
      </c>
      <c r="EQ65" s="289">
        <v>0</v>
      </c>
      <c r="ER65" s="289">
        <v>141019.55000000002</v>
      </c>
      <c r="ES65" s="289">
        <v>0</v>
      </c>
      <c r="ET65" s="289">
        <v>0</v>
      </c>
      <c r="EU65" s="289">
        <v>91356.7</v>
      </c>
      <c r="EV65" s="289">
        <v>153273.54</v>
      </c>
      <c r="EW65" s="289">
        <v>500941.03</v>
      </c>
      <c r="EX65" s="289">
        <v>439024.19</v>
      </c>
      <c r="EY65" s="289">
        <v>0</v>
      </c>
      <c r="EZ65" s="289">
        <v>111727.2</v>
      </c>
      <c r="FA65" s="289">
        <v>136281.04</v>
      </c>
      <c r="FB65" s="289">
        <v>573072.78</v>
      </c>
      <c r="FC65" s="289">
        <v>0</v>
      </c>
      <c r="FD65" s="289">
        <v>548518.94000000006</v>
      </c>
      <c r="FE65" s="289">
        <v>0</v>
      </c>
      <c r="FF65" s="289">
        <v>0</v>
      </c>
      <c r="FG65" s="289">
        <v>0</v>
      </c>
      <c r="FH65" s="289">
        <v>0</v>
      </c>
      <c r="FI65" s="289">
        <v>0</v>
      </c>
      <c r="FJ65" s="289">
        <v>0</v>
      </c>
      <c r="FK65" s="289">
        <v>0</v>
      </c>
    </row>
    <row r="66" spans="1:167" x14ac:dyDescent="0.15">
      <c r="A66" s="287">
        <v>1085</v>
      </c>
      <c r="B66" s="287" t="s">
        <v>522</v>
      </c>
      <c r="C66" s="289">
        <v>8367.2800000000007</v>
      </c>
      <c r="D66" s="289">
        <v>3159351.49</v>
      </c>
      <c r="E66" s="289">
        <v>0</v>
      </c>
      <c r="F66" s="289">
        <v>3701.96</v>
      </c>
      <c r="G66" s="289">
        <v>53729.03</v>
      </c>
      <c r="H66" s="289">
        <v>10589.31</v>
      </c>
      <c r="I66" s="289">
        <v>253131</v>
      </c>
      <c r="J66" s="289">
        <v>0</v>
      </c>
      <c r="K66" s="289">
        <v>709763.14</v>
      </c>
      <c r="L66" s="289">
        <v>0</v>
      </c>
      <c r="M66" s="289">
        <v>52349.85</v>
      </c>
      <c r="N66" s="289">
        <v>0</v>
      </c>
      <c r="O66" s="289">
        <v>0</v>
      </c>
      <c r="P66" s="289">
        <v>7814.39</v>
      </c>
      <c r="Q66" s="289">
        <v>0</v>
      </c>
      <c r="R66" s="289">
        <v>0</v>
      </c>
      <c r="S66" s="289">
        <v>0</v>
      </c>
      <c r="T66" s="289">
        <v>13530</v>
      </c>
      <c r="U66" s="289">
        <v>252079.30000000002</v>
      </c>
      <c r="V66" s="289">
        <v>6956496</v>
      </c>
      <c r="W66" s="289">
        <v>14180.66</v>
      </c>
      <c r="X66" s="289">
        <v>0</v>
      </c>
      <c r="Y66" s="289">
        <v>0</v>
      </c>
      <c r="Z66" s="289">
        <v>31269.100000000002</v>
      </c>
      <c r="AA66" s="289">
        <v>25245</v>
      </c>
      <c r="AB66" s="289">
        <v>0</v>
      </c>
      <c r="AC66" s="289">
        <v>0</v>
      </c>
      <c r="AD66" s="289">
        <v>35729.57</v>
      </c>
      <c r="AE66" s="289">
        <v>139154.16</v>
      </c>
      <c r="AF66" s="289">
        <v>0</v>
      </c>
      <c r="AG66" s="289">
        <v>0</v>
      </c>
      <c r="AH66" s="289">
        <v>7674.83</v>
      </c>
      <c r="AI66" s="289">
        <v>0</v>
      </c>
      <c r="AJ66" s="289">
        <v>0</v>
      </c>
      <c r="AK66" s="289">
        <v>50</v>
      </c>
      <c r="AL66" s="289">
        <v>0</v>
      </c>
      <c r="AM66" s="289">
        <v>13946.85</v>
      </c>
      <c r="AN66" s="289">
        <v>1936.75</v>
      </c>
      <c r="AO66" s="289">
        <v>0</v>
      </c>
      <c r="AP66" s="289">
        <v>12299.64</v>
      </c>
      <c r="AQ66" s="289">
        <v>1694165.65</v>
      </c>
      <c r="AR66" s="289">
        <v>3086657.35</v>
      </c>
      <c r="AS66" s="289">
        <v>540663.84</v>
      </c>
      <c r="AT66" s="289">
        <v>429551.71</v>
      </c>
      <c r="AU66" s="289">
        <v>209206.92</v>
      </c>
      <c r="AV66" s="289">
        <v>33748.94</v>
      </c>
      <c r="AW66" s="289">
        <v>237093.27000000002</v>
      </c>
      <c r="AX66" s="289">
        <v>1029980.81</v>
      </c>
      <c r="AY66" s="289">
        <v>372679.97000000003</v>
      </c>
      <c r="AZ66" s="289">
        <v>659240.86</v>
      </c>
      <c r="BA66" s="289">
        <v>1853767.25</v>
      </c>
      <c r="BB66" s="289">
        <v>0</v>
      </c>
      <c r="BC66" s="289">
        <v>116618.55</v>
      </c>
      <c r="BD66" s="289">
        <v>0</v>
      </c>
      <c r="BE66" s="289">
        <v>5199</v>
      </c>
      <c r="BF66" s="289">
        <v>718124.39</v>
      </c>
      <c r="BG66" s="289">
        <v>324295.11</v>
      </c>
      <c r="BH66" s="289">
        <v>117.32000000000001</v>
      </c>
      <c r="BI66" s="289">
        <v>62259.97</v>
      </c>
      <c r="BJ66" s="289">
        <v>76294.97</v>
      </c>
      <c r="BK66" s="289">
        <v>0</v>
      </c>
      <c r="BL66" s="289">
        <v>0</v>
      </c>
      <c r="BM66" s="289">
        <v>0</v>
      </c>
      <c r="BN66" s="289">
        <v>0</v>
      </c>
      <c r="BO66" s="289">
        <v>33765.94</v>
      </c>
      <c r="BP66" s="289">
        <v>55730.94</v>
      </c>
      <c r="BQ66" s="289">
        <v>2805229.21</v>
      </c>
      <c r="BR66" s="289">
        <v>3220507.58</v>
      </c>
      <c r="BS66" s="289">
        <v>2901255.12</v>
      </c>
      <c r="BT66" s="289">
        <v>3352533.49</v>
      </c>
      <c r="BU66" s="289">
        <v>0</v>
      </c>
      <c r="BV66" s="289">
        <v>0</v>
      </c>
      <c r="BW66" s="289">
        <v>697029.41</v>
      </c>
      <c r="BX66" s="289">
        <v>0</v>
      </c>
      <c r="BY66" s="289">
        <v>0</v>
      </c>
      <c r="BZ66" s="289">
        <v>0</v>
      </c>
      <c r="CA66" s="289">
        <v>0</v>
      </c>
      <c r="CB66" s="289">
        <v>0</v>
      </c>
      <c r="CC66" s="289">
        <v>0</v>
      </c>
      <c r="CD66" s="289">
        <v>0</v>
      </c>
      <c r="CE66" s="289">
        <v>0</v>
      </c>
      <c r="CF66" s="289">
        <v>0</v>
      </c>
      <c r="CG66" s="289">
        <v>0</v>
      </c>
      <c r="CH66" s="289">
        <v>15051.53</v>
      </c>
      <c r="CI66" s="289">
        <v>0</v>
      </c>
      <c r="CJ66" s="289">
        <v>11450.59</v>
      </c>
      <c r="CK66" s="289">
        <v>0</v>
      </c>
      <c r="CL66" s="289">
        <v>0</v>
      </c>
      <c r="CM66" s="289">
        <v>205377</v>
      </c>
      <c r="CN66" s="289">
        <v>0</v>
      </c>
      <c r="CO66" s="289">
        <v>0</v>
      </c>
      <c r="CP66" s="289">
        <v>0</v>
      </c>
      <c r="CQ66" s="289">
        <v>0</v>
      </c>
      <c r="CR66" s="289">
        <v>0</v>
      </c>
      <c r="CS66" s="289">
        <v>0</v>
      </c>
      <c r="CT66" s="289">
        <v>267643.28000000003</v>
      </c>
      <c r="CU66" s="289">
        <v>0</v>
      </c>
      <c r="CV66" s="289">
        <v>0</v>
      </c>
      <c r="CW66" s="289">
        <v>0</v>
      </c>
      <c r="CX66" s="289">
        <v>15006.75</v>
      </c>
      <c r="CY66" s="289">
        <v>0</v>
      </c>
      <c r="CZ66" s="289">
        <v>0</v>
      </c>
      <c r="DA66" s="289">
        <v>0</v>
      </c>
      <c r="DB66" s="289">
        <v>0</v>
      </c>
      <c r="DC66" s="289">
        <v>0</v>
      </c>
      <c r="DD66" s="289">
        <v>0</v>
      </c>
      <c r="DE66" s="289">
        <v>0</v>
      </c>
      <c r="DF66" s="289">
        <v>0</v>
      </c>
      <c r="DG66" s="289">
        <v>0</v>
      </c>
      <c r="DH66" s="289">
        <v>0</v>
      </c>
      <c r="DI66" s="289">
        <v>796121.55</v>
      </c>
      <c r="DJ66" s="289">
        <v>0</v>
      </c>
      <c r="DK66" s="289">
        <v>839.89</v>
      </c>
      <c r="DL66" s="289">
        <v>204601.30000000002</v>
      </c>
      <c r="DM66" s="289">
        <v>20369.87</v>
      </c>
      <c r="DN66" s="289">
        <v>0</v>
      </c>
      <c r="DO66" s="289">
        <v>0</v>
      </c>
      <c r="DP66" s="289">
        <v>33060.770000000004</v>
      </c>
      <c r="DQ66" s="289">
        <v>0</v>
      </c>
      <c r="DR66" s="289">
        <v>0</v>
      </c>
      <c r="DS66" s="289">
        <v>0</v>
      </c>
      <c r="DT66" s="289">
        <v>0</v>
      </c>
      <c r="DU66" s="289">
        <v>0</v>
      </c>
      <c r="DV66" s="289">
        <v>151470.9</v>
      </c>
      <c r="DW66" s="289">
        <v>0</v>
      </c>
      <c r="DX66" s="289">
        <v>0</v>
      </c>
      <c r="DY66" s="289">
        <v>0</v>
      </c>
      <c r="DZ66" s="289">
        <v>0</v>
      </c>
      <c r="EA66" s="289">
        <v>0</v>
      </c>
      <c r="EB66" s="289">
        <v>0</v>
      </c>
      <c r="EC66" s="289">
        <v>0</v>
      </c>
      <c r="ED66" s="289">
        <v>347839.55</v>
      </c>
      <c r="EE66" s="289">
        <v>572056.71</v>
      </c>
      <c r="EF66" s="289">
        <v>2605140.66</v>
      </c>
      <c r="EG66" s="289">
        <v>2369417.65</v>
      </c>
      <c r="EH66" s="289">
        <v>6874.85</v>
      </c>
      <c r="EI66" s="289">
        <v>0</v>
      </c>
      <c r="EJ66" s="289">
        <v>0</v>
      </c>
      <c r="EK66" s="289">
        <v>0</v>
      </c>
      <c r="EL66" s="289">
        <v>4631</v>
      </c>
      <c r="EM66" s="289">
        <v>17625000</v>
      </c>
      <c r="EN66" s="289">
        <v>-1460390.98</v>
      </c>
      <c r="EO66" s="289">
        <v>884227.1100000001</v>
      </c>
      <c r="EP66" s="289">
        <v>5829417.2199999997</v>
      </c>
      <c r="EQ66" s="289">
        <v>0</v>
      </c>
      <c r="ER66" s="289">
        <v>3484799.13</v>
      </c>
      <c r="ES66" s="289">
        <v>0</v>
      </c>
      <c r="ET66" s="289">
        <v>0</v>
      </c>
      <c r="EU66" s="289">
        <v>236540.42</v>
      </c>
      <c r="EV66" s="289">
        <v>268247.82</v>
      </c>
      <c r="EW66" s="289">
        <v>632678.46</v>
      </c>
      <c r="EX66" s="289">
        <v>600971.06000000006</v>
      </c>
      <c r="EY66" s="289">
        <v>0</v>
      </c>
      <c r="EZ66" s="289">
        <v>54818.080000000002</v>
      </c>
      <c r="FA66" s="289">
        <v>50899.71</v>
      </c>
      <c r="FB66" s="289">
        <v>123249</v>
      </c>
      <c r="FC66" s="289">
        <v>4049.29</v>
      </c>
      <c r="FD66" s="289">
        <v>123118.08</v>
      </c>
      <c r="FE66" s="289">
        <v>0</v>
      </c>
      <c r="FF66" s="289">
        <v>0</v>
      </c>
      <c r="FG66" s="289">
        <v>0</v>
      </c>
      <c r="FH66" s="289">
        <v>59895.17</v>
      </c>
      <c r="FI66" s="289">
        <v>23160.79</v>
      </c>
      <c r="FJ66" s="289">
        <v>13139.380000000001</v>
      </c>
      <c r="FK66" s="289">
        <v>23595</v>
      </c>
    </row>
    <row r="67" spans="1:167" x14ac:dyDescent="0.15">
      <c r="A67" s="287">
        <v>1092</v>
      </c>
      <c r="B67" s="287" t="s">
        <v>523</v>
      </c>
      <c r="C67" s="289">
        <v>0</v>
      </c>
      <c r="D67" s="289">
        <v>22775813.170000002</v>
      </c>
      <c r="E67" s="289">
        <v>0</v>
      </c>
      <c r="F67" s="289">
        <v>134578.57</v>
      </c>
      <c r="G67" s="289">
        <v>59913.8</v>
      </c>
      <c r="H67" s="289">
        <v>4493.5200000000004</v>
      </c>
      <c r="I67" s="289">
        <v>135649.46</v>
      </c>
      <c r="J67" s="289">
        <v>0</v>
      </c>
      <c r="K67" s="289">
        <v>802159.9</v>
      </c>
      <c r="L67" s="289">
        <v>0</v>
      </c>
      <c r="M67" s="289">
        <v>0</v>
      </c>
      <c r="N67" s="289">
        <v>0</v>
      </c>
      <c r="O67" s="289">
        <v>0</v>
      </c>
      <c r="P67" s="289">
        <v>37461.11</v>
      </c>
      <c r="Q67" s="289">
        <v>0</v>
      </c>
      <c r="R67" s="289">
        <v>0</v>
      </c>
      <c r="S67" s="289">
        <v>0</v>
      </c>
      <c r="T67" s="289">
        <v>0</v>
      </c>
      <c r="U67" s="289">
        <v>1211592.1000000001</v>
      </c>
      <c r="V67" s="289">
        <v>28095953</v>
      </c>
      <c r="W67" s="289">
        <v>41533.57</v>
      </c>
      <c r="X67" s="289">
        <v>0</v>
      </c>
      <c r="Y67" s="289">
        <v>0</v>
      </c>
      <c r="Z67" s="289">
        <v>40399.94</v>
      </c>
      <c r="AA67" s="289">
        <v>237638</v>
      </c>
      <c r="AB67" s="289">
        <v>0</v>
      </c>
      <c r="AC67" s="289">
        <v>0</v>
      </c>
      <c r="AD67" s="289">
        <v>347600.41000000003</v>
      </c>
      <c r="AE67" s="289">
        <v>685553.54</v>
      </c>
      <c r="AF67" s="289">
        <v>0</v>
      </c>
      <c r="AG67" s="289">
        <v>0</v>
      </c>
      <c r="AH67" s="289">
        <v>83870.680000000008</v>
      </c>
      <c r="AI67" s="289">
        <v>0</v>
      </c>
      <c r="AJ67" s="289">
        <v>0</v>
      </c>
      <c r="AK67" s="289">
        <v>84982.75</v>
      </c>
      <c r="AL67" s="289">
        <v>0</v>
      </c>
      <c r="AM67" s="289">
        <v>75254.97</v>
      </c>
      <c r="AN67" s="289">
        <v>141828.94</v>
      </c>
      <c r="AO67" s="289">
        <v>0</v>
      </c>
      <c r="AP67" s="289">
        <v>25119.56</v>
      </c>
      <c r="AQ67" s="289">
        <v>14556502.390000001</v>
      </c>
      <c r="AR67" s="289">
        <v>8743105.3499999996</v>
      </c>
      <c r="AS67" s="289">
        <v>1900060.82</v>
      </c>
      <c r="AT67" s="289">
        <v>1470504.49</v>
      </c>
      <c r="AU67" s="289">
        <v>696011.17</v>
      </c>
      <c r="AV67" s="289">
        <v>1001807.02</v>
      </c>
      <c r="AW67" s="289">
        <v>1776641.81</v>
      </c>
      <c r="AX67" s="289">
        <v>2118529.71</v>
      </c>
      <c r="AY67" s="289">
        <v>1767842.8900000001</v>
      </c>
      <c r="AZ67" s="289">
        <v>2662698.86</v>
      </c>
      <c r="BA67" s="289">
        <v>9482895.9900000002</v>
      </c>
      <c r="BB67" s="289">
        <v>1337725.96</v>
      </c>
      <c r="BC67" s="289">
        <v>501019.39</v>
      </c>
      <c r="BD67" s="289">
        <v>234810.33000000002</v>
      </c>
      <c r="BE67" s="289">
        <v>22651.89</v>
      </c>
      <c r="BF67" s="289">
        <v>4863214.8099999996</v>
      </c>
      <c r="BG67" s="289">
        <v>1748820.83</v>
      </c>
      <c r="BH67" s="289">
        <v>112.31</v>
      </c>
      <c r="BI67" s="289">
        <v>0</v>
      </c>
      <c r="BJ67" s="289">
        <v>0</v>
      </c>
      <c r="BK67" s="289">
        <v>0</v>
      </c>
      <c r="BL67" s="289">
        <v>0</v>
      </c>
      <c r="BM67" s="289">
        <v>0</v>
      </c>
      <c r="BN67" s="289">
        <v>0</v>
      </c>
      <c r="BO67" s="289">
        <v>0</v>
      </c>
      <c r="BP67" s="289">
        <v>0</v>
      </c>
      <c r="BQ67" s="289">
        <v>5877049.9100000001</v>
      </c>
      <c r="BR67" s="289">
        <v>6013490.8799999999</v>
      </c>
      <c r="BS67" s="289">
        <v>5877049.9100000001</v>
      </c>
      <c r="BT67" s="289">
        <v>6013490.8799999999</v>
      </c>
      <c r="BU67" s="289">
        <v>0</v>
      </c>
      <c r="BV67" s="289">
        <v>0</v>
      </c>
      <c r="BW67" s="289">
        <v>4863214.8099999996</v>
      </c>
      <c r="BX67" s="289">
        <v>0</v>
      </c>
      <c r="BY67" s="289">
        <v>0</v>
      </c>
      <c r="BZ67" s="289">
        <v>0</v>
      </c>
      <c r="CA67" s="289">
        <v>0</v>
      </c>
      <c r="CB67" s="289">
        <v>0</v>
      </c>
      <c r="CC67" s="289">
        <v>31592.440000000002</v>
      </c>
      <c r="CD67" s="289">
        <v>0</v>
      </c>
      <c r="CE67" s="289">
        <v>0</v>
      </c>
      <c r="CF67" s="289">
        <v>0</v>
      </c>
      <c r="CG67" s="289">
        <v>0</v>
      </c>
      <c r="CH67" s="289">
        <v>19138</v>
      </c>
      <c r="CI67" s="289">
        <v>0</v>
      </c>
      <c r="CJ67" s="289">
        <v>0</v>
      </c>
      <c r="CK67" s="289">
        <v>0</v>
      </c>
      <c r="CL67" s="289">
        <v>0</v>
      </c>
      <c r="CM67" s="289">
        <v>1653794</v>
      </c>
      <c r="CN67" s="289">
        <v>0</v>
      </c>
      <c r="CO67" s="289">
        <v>0</v>
      </c>
      <c r="CP67" s="289">
        <v>0</v>
      </c>
      <c r="CQ67" s="289">
        <v>0</v>
      </c>
      <c r="CR67" s="289">
        <v>0</v>
      </c>
      <c r="CS67" s="289">
        <v>0</v>
      </c>
      <c r="CT67" s="289">
        <v>774172.92</v>
      </c>
      <c r="CU67" s="289">
        <v>0</v>
      </c>
      <c r="CV67" s="289">
        <v>0</v>
      </c>
      <c r="CW67" s="289">
        <v>0</v>
      </c>
      <c r="CX67" s="289">
        <v>332422.32</v>
      </c>
      <c r="CY67" s="289">
        <v>0</v>
      </c>
      <c r="CZ67" s="289">
        <v>0</v>
      </c>
      <c r="DA67" s="289">
        <v>0</v>
      </c>
      <c r="DB67" s="289">
        <v>0</v>
      </c>
      <c r="DC67" s="289">
        <v>0</v>
      </c>
      <c r="DD67" s="289">
        <v>0</v>
      </c>
      <c r="DE67" s="289">
        <v>0</v>
      </c>
      <c r="DF67" s="289">
        <v>0</v>
      </c>
      <c r="DG67" s="289">
        <v>1798.3</v>
      </c>
      <c r="DH67" s="289">
        <v>0</v>
      </c>
      <c r="DI67" s="289">
        <v>5583172.3099999996</v>
      </c>
      <c r="DJ67" s="289">
        <v>3393.41</v>
      </c>
      <c r="DK67" s="289">
        <v>0</v>
      </c>
      <c r="DL67" s="289">
        <v>747608.20000000007</v>
      </c>
      <c r="DM67" s="289">
        <v>253458.34</v>
      </c>
      <c r="DN67" s="289">
        <v>0</v>
      </c>
      <c r="DO67" s="289">
        <v>0</v>
      </c>
      <c r="DP67" s="289">
        <v>760577.47</v>
      </c>
      <c r="DQ67" s="289">
        <v>88405.14</v>
      </c>
      <c r="DR67" s="289">
        <v>0</v>
      </c>
      <c r="DS67" s="289">
        <v>0</v>
      </c>
      <c r="DT67" s="289">
        <v>0</v>
      </c>
      <c r="DU67" s="289">
        <v>0</v>
      </c>
      <c r="DV67" s="289">
        <v>230743.64</v>
      </c>
      <c r="DW67" s="289">
        <v>5177.68</v>
      </c>
      <c r="DX67" s="289">
        <v>254124.52000000002</v>
      </c>
      <c r="DY67" s="289">
        <v>269410.74</v>
      </c>
      <c r="DZ67" s="289">
        <v>174158.04</v>
      </c>
      <c r="EA67" s="289">
        <v>6089.4800000000005</v>
      </c>
      <c r="EB67" s="289">
        <v>152782.34</v>
      </c>
      <c r="EC67" s="289">
        <v>0</v>
      </c>
      <c r="ED67" s="289">
        <v>0</v>
      </c>
      <c r="EE67" s="289">
        <v>0</v>
      </c>
      <c r="EF67" s="289">
        <v>0</v>
      </c>
      <c r="EG67" s="289">
        <v>0</v>
      </c>
      <c r="EH67" s="289">
        <v>0</v>
      </c>
      <c r="EI67" s="289">
        <v>0</v>
      </c>
      <c r="EJ67" s="289">
        <v>0</v>
      </c>
      <c r="EK67" s="289">
        <v>0</v>
      </c>
      <c r="EL67" s="289">
        <v>0</v>
      </c>
      <c r="EM67" s="289">
        <v>226968.82</v>
      </c>
      <c r="EN67" s="289">
        <v>0</v>
      </c>
      <c r="EO67" s="289">
        <v>0</v>
      </c>
      <c r="EP67" s="289">
        <v>0</v>
      </c>
      <c r="EQ67" s="289">
        <v>0</v>
      </c>
      <c r="ER67" s="289">
        <v>0</v>
      </c>
      <c r="ES67" s="289">
        <v>0</v>
      </c>
      <c r="ET67" s="289">
        <v>0</v>
      </c>
      <c r="EU67" s="289">
        <v>733745.03</v>
      </c>
      <c r="EV67" s="289">
        <v>818884.94000000006</v>
      </c>
      <c r="EW67" s="289">
        <v>2688467.04</v>
      </c>
      <c r="EX67" s="289">
        <v>2603327.13</v>
      </c>
      <c r="EY67" s="289">
        <v>0</v>
      </c>
      <c r="EZ67" s="289">
        <v>-47802.020000000004</v>
      </c>
      <c r="FA67" s="289">
        <v>25979.55</v>
      </c>
      <c r="FB67" s="289">
        <v>313228.5</v>
      </c>
      <c r="FC67" s="289">
        <v>154045.94</v>
      </c>
      <c r="FD67" s="289">
        <v>85400.99</v>
      </c>
      <c r="FE67" s="289">
        <v>0</v>
      </c>
      <c r="FF67" s="289">
        <v>0</v>
      </c>
      <c r="FG67" s="289">
        <v>0</v>
      </c>
      <c r="FH67" s="289">
        <v>0</v>
      </c>
      <c r="FI67" s="289">
        <v>0</v>
      </c>
      <c r="FJ67" s="289">
        <v>0</v>
      </c>
      <c r="FK67" s="289">
        <v>0</v>
      </c>
    </row>
    <row r="68" spans="1:167" x14ac:dyDescent="0.15">
      <c r="A68" s="287">
        <v>1120</v>
      </c>
      <c r="B68" s="287" t="s">
        <v>524</v>
      </c>
      <c r="C68" s="289">
        <v>12210.27</v>
      </c>
      <c r="D68" s="289">
        <v>934398.37</v>
      </c>
      <c r="E68" s="289">
        <v>0</v>
      </c>
      <c r="F68" s="289">
        <v>2388.58</v>
      </c>
      <c r="G68" s="289">
        <v>37254.03</v>
      </c>
      <c r="H68" s="289">
        <v>670.72</v>
      </c>
      <c r="I68" s="289">
        <v>14456.23</v>
      </c>
      <c r="J68" s="289">
        <v>0</v>
      </c>
      <c r="K68" s="289">
        <v>590173.88</v>
      </c>
      <c r="L68" s="289">
        <v>0</v>
      </c>
      <c r="M68" s="289">
        <v>0</v>
      </c>
      <c r="N68" s="289">
        <v>0</v>
      </c>
      <c r="O68" s="289">
        <v>0</v>
      </c>
      <c r="P68" s="289">
        <v>1996.96</v>
      </c>
      <c r="Q68" s="289">
        <v>0</v>
      </c>
      <c r="R68" s="289">
        <v>0</v>
      </c>
      <c r="S68" s="289">
        <v>0</v>
      </c>
      <c r="T68" s="289">
        <v>7113</v>
      </c>
      <c r="U68" s="289">
        <v>80802.05</v>
      </c>
      <c r="V68" s="289">
        <v>2790700</v>
      </c>
      <c r="W68" s="289">
        <v>6487.75</v>
      </c>
      <c r="X68" s="289">
        <v>0</v>
      </c>
      <c r="Y68" s="289">
        <v>121613.83</v>
      </c>
      <c r="Z68" s="289">
        <v>0</v>
      </c>
      <c r="AA68" s="289">
        <v>112175</v>
      </c>
      <c r="AB68" s="289">
        <v>0</v>
      </c>
      <c r="AC68" s="289">
        <v>0</v>
      </c>
      <c r="AD68" s="289">
        <v>11899</v>
      </c>
      <c r="AE68" s="289">
        <v>86008.650000000009</v>
      </c>
      <c r="AF68" s="289">
        <v>0</v>
      </c>
      <c r="AG68" s="289">
        <v>0</v>
      </c>
      <c r="AH68" s="289">
        <v>5834.02</v>
      </c>
      <c r="AI68" s="289">
        <v>47082.99</v>
      </c>
      <c r="AJ68" s="289">
        <v>0</v>
      </c>
      <c r="AK68" s="289">
        <v>2217.2200000000003</v>
      </c>
      <c r="AL68" s="289">
        <v>130803.97</v>
      </c>
      <c r="AM68" s="289">
        <v>7060.9000000000005</v>
      </c>
      <c r="AN68" s="289">
        <v>33707</v>
      </c>
      <c r="AO68" s="289">
        <v>0</v>
      </c>
      <c r="AP68" s="289">
        <v>0</v>
      </c>
      <c r="AQ68" s="289">
        <v>1132873.01</v>
      </c>
      <c r="AR68" s="289">
        <v>967200.43</v>
      </c>
      <c r="AS68" s="289">
        <v>146484.31</v>
      </c>
      <c r="AT68" s="289">
        <v>163237.30000000002</v>
      </c>
      <c r="AU68" s="289">
        <v>165564.93</v>
      </c>
      <c r="AV68" s="289">
        <v>0</v>
      </c>
      <c r="AW68" s="289">
        <v>72765.47</v>
      </c>
      <c r="AX68" s="289">
        <v>180828.72</v>
      </c>
      <c r="AY68" s="289">
        <v>233398.27000000002</v>
      </c>
      <c r="AZ68" s="289">
        <v>125855.87</v>
      </c>
      <c r="BA68" s="289">
        <v>873783.93</v>
      </c>
      <c r="BB68" s="289">
        <v>187717.04</v>
      </c>
      <c r="BC68" s="289">
        <v>48613.06</v>
      </c>
      <c r="BD68" s="289">
        <v>51422.94</v>
      </c>
      <c r="BE68" s="289">
        <v>38058.1</v>
      </c>
      <c r="BF68" s="289">
        <v>343265.12</v>
      </c>
      <c r="BG68" s="289">
        <v>292632.2</v>
      </c>
      <c r="BH68" s="289">
        <v>2721.37</v>
      </c>
      <c r="BI68" s="289">
        <v>0</v>
      </c>
      <c r="BJ68" s="289">
        <v>0</v>
      </c>
      <c r="BK68" s="289">
        <v>0</v>
      </c>
      <c r="BL68" s="289">
        <v>0</v>
      </c>
      <c r="BM68" s="289">
        <v>0</v>
      </c>
      <c r="BN68" s="289">
        <v>0</v>
      </c>
      <c r="BO68" s="289">
        <v>0</v>
      </c>
      <c r="BP68" s="289">
        <v>0</v>
      </c>
      <c r="BQ68" s="289">
        <v>611015.80000000005</v>
      </c>
      <c r="BR68" s="289">
        <v>621648.15</v>
      </c>
      <c r="BS68" s="289">
        <v>611015.80000000005</v>
      </c>
      <c r="BT68" s="289">
        <v>621648.15</v>
      </c>
      <c r="BU68" s="289">
        <v>0</v>
      </c>
      <c r="BV68" s="289">
        <v>0</v>
      </c>
      <c r="BW68" s="289">
        <v>243265.12</v>
      </c>
      <c r="BX68" s="289">
        <v>0</v>
      </c>
      <c r="BY68" s="289">
        <v>0</v>
      </c>
      <c r="BZ68" s="289">
        <v>0</v>
      </c>
      <c r="CA68" s="289">
        <v>0</v>
      </c>
      <c r="CB68" s="289">
        <v>2852.62</v>
      </c>
      <c r="CC68" s="289">
        <v>1837.25</v>
      </c>
      <c r="CD68" s="289">
        <v>0</v>
      </c>
      <c r="CE68" s="289">
        <v>0</v>
      </c>
      <c r="CF68" s="289">
        <v>0</v>
      </c>
      <c r="CG68" s="289">
        <v>0</v>
      </c>
      <c r="CH68" s="289">
        <v>15755</v>
      </c>
      <c r="CI68" s="289">
        <v>0</v>
      </c>
      <c r="CJ68" s="289">
        <v>0</v>
      </c>
      <c r="CK68" s="289">
        <v>0</v>
      </c>
      <c r="CL68" s="289">
        <v>0</v>
      </c>
      <c r="CM68" s="289">
        <v>79145</v>
      </c>
      <c r="CN68" s="289">
        <v>0</v>
      </c>
      <c r="CO68" s="289">
        <v>0</v>
      </c>
      <c r="CP68" s="289">
        <v>0</v>
      </c>
      <c r="CQ68" s="289">
        <v>0</v>
      </c>
      <c r="CR68" s="289">
        <v>0</v>
      </c>
      <c r="CS68" s="289">
        <v>0</v>
      </c>
      <c r="CT68" s="289">
        <v>77559.83</v>
      </c>
      <c r="CU68" s="289">
        <v>0</v>
      </c>
      <c r="CV68" s="289">
        <v>0</v>
      </c>
      <c r="CW68" s="289">
        <v>0</v>
      </c>
      <c r="CX68" s="289">
        <v>7012.2</v>
      </c>
      <c r="CY68" s="289">
        <v>0</v>
      </c>
      <c r="CZ68" s="289">
        <v>0</v>
      </c>
      <c r="DA68" s="289">
        <v>0</v>
      </c>
      <c r="DB68" s="289">
        <v>0</v>
      </c>
      <c r="DC68" s="289">
        <v>0</v>
      </c>
      <c r="DD68" s="289">
        <v>1987.56</v>
      </c>
      <c r="DE68" s="289">
        <v>3631.83</v>
      </c>
      <c r="DF68" s="289">
        <v>0</v>
      </c>
      <c r="DG68" s="289">
        <v>6525.87</v>
      </c>
      <c r="DH68" s="289">
        <v>0</v>
      </c>
      <c r="DI68" s="289">
        <v>321995.28999999998</v>
      </c>
      <c r="DJ68" s="289">
        <v>0</v>
      </c>
      <c r="DK68" s="289">
        <v>0</v>
      </c>
      <c r="DL68" s="289">
        <v>56062.75</v>
      </c>
      <c r="DM68" s="289">
        <v>19992.86</v>
      </c>
      <c r="DN68" s="289">
        <v>0</v>
      </c>
      <c r="DO68" s="289">
        <v>0</v>
      </c>
      <c r="DP68" s="289">
        <v>1535.81</v>
      </c>
      <c r="DQ68" s="289">
        <v>0</v>
      </c>
      <c r="DR68" s="289">
        <v>0</v>
      </c>
      <c r="DS68" s="289">
        <v>0</v>
      </c>
      <c r="DT68" s="289">
        <v>0</v>
      </c>
      <c r="DU68" s="289">
        <v>0</v>
      </c>
      <c r="DV68" s="289">
        <v>14990.75</v>
      </c>
      <c r="DW68" s="289">
        <v>0</v>
      </c>
      <c r="DX68" s="289">
        <v>0</v>
      </c>
      <c r="DY68" s="289">
        <v>0</v>
      </c>
      <c r="DZ68" s="289">
        <v>0</v>
      </c>
      <c r="EA68" s="289">
        <v>0</v>
      </c>
      <c r="EB68" s="289">
        <v>0</v>
      </c>
      <c r="EC68" s="289">
        <v>0</v>
      </c>
      <c r="ED68" s="289">
        <v>113742.27</v>
      </c>
      <c r="EE68" s="289">
        <v>103279.54000000001</v>
      </c>
      <c r="EF68" s="289">
        <v>230768.12</v>
      </c>
      <c r="EG68" s="289">
        <v>233700</v>
      </c>
      <c r="EH68" s="289">
        <v>0</v>
      </c>
      <c r="EI68" s="289">
        <v>0</v>
      </c>
      <c r="EJ68" s="289">
        <v>0</v>
      </c>
      <c r="EK68" s="289">
        <v>0</v>
      </c>
      <c r="EL68" s="289">
        <v>7530.85</v>
      </c>
      <c r="EM68" s="289">
        <v>436927.58</v>
      </c>
      <c r="EN68" s="289">
        <v>100000</v>
      </c>
      <c r="EO68" s="289">
        <v>200439.2</v>
      </c>
      <c r="EP68" s="289">
        <v>100439.2</v>
      </c>
      <c r="EQ68" s="289">
        <v>0</v>
      </c>
      <c r="ER68" s="289">
        <v>0</v>
      </c>
      <c r="ES68" s="289">
        <v>0</v>
      </c>
      <c r="ET68" s="289">
        <v>0</v>
      </c>
      <c r="EU68" s="289">
        <v>81073.91</v>
      </c>
      <c r="EV68" s="289">
        <v>74468.479999999996</v>
      </c>
      <c r="EW68" s="289">
        <v>256387.20000000001</v>
      </c>
      <c r="EX68" s="289">
        <v>262992.63</v>
      </c>
      <c r="EY68" s="289">
        <v>0</v>
      </c>
      <c r="EZ68" s="289">
        <v>2550.5</v>
      </c>
      <c r="FA68" s="289">
        <v>2550.5</v>
      </c>
      <c r="FB68" s="289">
        <v>9835.5</v>
      </c>
      <c r="FC68" s="289">
        <v>8807.83</v>
      </c>
      <c r="FD68" s="289">
        <v>1027.67</v>
      </c>
      <c r="FE68" s="289">
        <v>0</v>
      </c>
      <c r="FF68" s="289">
        <v>0</v>
      </c>
      <c r="FG68" s="289">
        <v>0</v>
      </c>
      <c r="FH68" s="289">
        <v>0</v>
      </c>
      <c r="FI68" s="289">
        <v>0</v>
      </c>
      <c r="FJ68" s="289">
        <v>0</v>
      </c>
      <c r="FK68" s="289">
        <v>0</v>
      </c>
    </row>
    <row r="69" spans="1:167" x14ac:dyDescent="0.15">
      <c r="A69" s="287">
        <v>1127</v>
      </c>
      <c r="B69" s="287" t="s">
        <v>525</v>
      </c>
      <c r="C69" s="289">
        <v>0</v>
      </c>
      <c r="D69" s="289">
        <v>1165452.51</v>
      </c>
      <c r="E69" s="289">
        <v>1180.8500000000001</v>
      </c>
      <c r="F69" s="289">
        <v>1705.2</v>
      </c>
      <c r="G69" s="289">
        <v>14174.75</v>
      </c>
      <c r="H69" s="289">
        <v>787.88</v>
      </c>
      <c r="I69" s="289">
        <v>9023.1200000000008</v>
      </c>
      <c r="J69" s="289">
        <v>0</v>
      </c>
      <c r="K69" s="289">
        <v>407891</v>
      </c>
      <c r="L69" s="289">
        <v>0</v>
      </c>
      <c r="M69" s="289">
        <v>0</v>
      </c>
      <c r="N69" s="289">
        <v>0</v>
      </c>
      <c r="O69" s="289">
        <v>0</v>
      </c>
      <c r="P69" s="289">
        <v>2672.25</v>
      </c>
      <c r="Q69" s="289">
        <v>0</v>
      </c>
      <c r="R69" s="289">
        <v>0</v>
      </c>
      <c r="S69" s="289">
        <v>0</v>
      </c>
      <c r="T69" s="289">
        <v>0</v>
      </c>
      <c r="U69" s="289">
        <v>151379.01999999999</v>
      </c>
      <c r="V69" s="289">
        <v>4548718</v>
      </c>
      <c r="W69" s="289">
        <v>3267.58</v>
      </c>
      <c r="X69" s="289">
        <v>0</v>
      </c>
      <c r="Y69" s="289">
        <v>195450.79</v>
      </c>
      <c r="Z69" s="289">
        <v>2185.88</v>
      </c>
      <c r="AA69" s="289">
        <v>194884</v>
      </c>
      <c r="AB69" s="289">
        <v>0</v>
      </c>
      <c r="AC69" s="289">
        <v>0</v>
      </c>
      <c r="AD69" s="289">
        <v>33387</v>
      </c>
      <c r="AE69" s="289">
        <v>65790.570000000007</v>
      </c>
      <c r="AF69" s="289">
        <v>0</v>
      </c>
      <c r="AG69" s="289">
        <v>0</v>
      </c>
      <c r="AH69" s="289">
        <v>15529.66</v>
      </c>
      <c r="AI69" s="289">
        <v>0</v>
      </c>
      <c r="AJ69" s="289">
        <v>0</v>
      </c>
      <c r="AK69" s="289">
        <v>2500</v>
      </c>
      <c r="AL69" s="289">
        <v>0</v>
      </c>
      <c r="AM69" s="289">
        <v>46735.07</v>
      </c>
      <c r="AN69" s="289">
        <v>13337.03</v>
      </c>
      <c r="AO69" s="289">
        <v>0</v>
      </c>
      <c r="AP69" s="289">
        <v>920.51</v>
      </c>
      <c r="AQ69" s="289">
        <v>1489265.28</v>
      </c>
      <c r="AR69" s="289">
        <v>1034313.35</v>
      </c>
      <c r="AS69" s="289">
        <v>244905</v>
      </c>
      <c r="AT69" s="289">
        <v>183359.75</v>
      </c>
      <c r="AU69" s="289">
        <v>205576</v>
      </c>
      <c r="AV69" s="289">
        <v>3014.41</v>
      </c>
      <c r="AW69" s="289">
        <v>101129.86</v>
      </c>
      <c r="AX69" s="289">
        <v>256215.44</v>
      </c>
      <c r="AY69" s="289">
        <v>310088.72000000003</v>
      </c>
      <c r="AZ69" s="289">
        <v>440614.07</v>
      </c>
      <c r="BA69" s="289">
        <v>1195292.8600000001</v>
      </c>
      <c r="BB69" s="289">
        <v>35767.56</v>
      </c>
      <c r="BC69" s="289">
        <v>78754.180000000008</v>
      </c>
      <c r="BD69" s="289">
        <v>0</v>
      </c>
      <c r="BE69" s="289">
        <v>215409.47</v>
      </c>
      <c r="BF69" s="289">
        <v>708181.4</v>
      </c>
      <c r="BG69" s="289">
        <v>363776.4</v>
      </c>
      <c r="BH69" s="289">
        <v>0</v>
      </c>
      <c r="BI69" s="289">
        <v>0</v>
      </c>
      <c r="BJ69" s="289">
        <v>0</v>
      </c>
      <c r="BK69" s="289">
        <v>0</v>
      </c>
      <c r="BL69" s="289">
        <v>0</v>
      </c>
      <c r="BM69" s="289">
        <v>0</v>
      </c>
      <c r="BN69" s="289">
        <v>0</v>
      </c>
      <c r="BO69" s="289">
        <v>0</v>
      </c>
      <c r="BP69" s="289">
        <v>0</v>
      </c>
      <c r="BQ69" s="289">
        <v>1329071.72</v>
      </c>
      <c r="BR69" s="289">
        <v>1340380.6399999999</v>
      </c>
      <c r="BS69" s="289">
        <v>1329071.72</v>
      </c>
      <c r="BT69" s="289">
        <v>1340380.6399999999</v>
      </c>
      <c r="BU69" s="289">
        <v>0</v>
      </c>
      <c r="BV69" s="289">
        <v>0</v>
      </c>
      <c r="BW69" s="289">
        <v>548181.4</v>
      </c>
      <c r="BX69" s="289">
        <v>0</v>
      </c>
      <c r="BY69" s="289">
        <v>0</v>
      </c>
      <c r="BZ69" s="289">
        <v>0</v>
      </c>
      <c r="CA69" s="289">
        <v>71</v>
      </c>
      <c r="CB69" s="289">
        <v>0</v>
      </c>
      <c r="CC69" s="289">
        <v>13546.65</v>
      </c>
      <c r="CD69" s="289">
        <v>0</v>
      </c>
      <c r="CE69" s="289">
        <v>0</v>
      </c>
      <c r="CF69" s="289">
        <v>0</v>
      </c>
      <c r="CG69" s="289">
        <v>0</v>
      </c>
      <c r="CH69" s="289">
        <v>16706</v>
      </c>
      <c r="CI69" s="289">
        <v>0</v>
      </c>
      <c r="CJ69" s="289">
        <v>0</v>
      </c>
      <c r="CK69" s="289">
        <v>0</v>
      </c>
      <c r="CL69" s="289">
        <v>0</v>
      </c>
      <c r="CM69" s="289">
        <v>186698</v>
      </c>
      <c r="CN69" s="289">
        <v>0</v>
      </c>
      <c r="CO69" s="289">
        <v>0</v>
      </c>
      <c r="CP69" s="289">
        <v>0</v>
      </c>
      <c r="CQ69" s="289">
        <v>0</v>
      </c>
      <c r="CR69" s="289">
        <v>0</v>
      </c>
      <c r="CS69" s="289">
        <v>0</v>
      </c>
      <c r="CT69" s="289">
        <v>133206.69</v>
      </c>
      <c r="CU69" s="289">
        <v>0</v>
      </c>
      <c r="CV69" s="289">
        <v>0</v>
      </c>
      <c r="CW69" s="289">
        <v>0</v>
      </c>
      <c r="CX69" s="289">
        <v>36999.980000000003</v>
      </c>
      <c r="CY69" s="289">
        <v>0</v>
      </c>
      <c r="CZ69" s="289">
        <v>0</v>
      </c>
      <c r="DA69" s="289">
        <v>0</v>
      </c>
      <c r="DB69" s="289">
        <v>0</v>
      </c>
      <c r="DC69" s="289">
        <v>0</v>
      </c>
      <c r="DD69" s="289">
        <v>0</v>
      </c>
      <c r="DE69" s="289">
        <v>0</v>
      </c>
      <c r="DF69" s="289">
        <v>0</v>
      </c>
      <c r="DG69" s="289">
        <v>0</v>
      </c>
      <c r="DH69" s="289">
        <v>0</v>
      </c>
      <c r="DI69" s="289">
        <v>705660.09</v>
      </c>
      <c r="DJ69" s="289">
        <v>0</v>
      </c>
      <c r="DK69" s="289">
        <v>0</v>
      </c>
      <c r="DL69" s="289">
        <v>94430.650000000009</v>
      </c>
      <c r="DM69" s="289">
        <v>44216.450000000004</v>
      </c>
      <c r="DN69" s="289">
        <v>0</v>
      </c>
      <c r="DO69" s="289">
        <v>0</v>
      </c>
      <c r="DP69" s="289">
        <v>41167.72</v>
      </c>
      <c r="DQ69" s="289">
        <v>10436.31</v>
      </c>
      <c r="DR69" s="289">
        <v>0</v>
      </c>
      <c r="DS69" s="289">
        <v>0</v>
      </c>
      <c r="DT69" s="289">
        <v>22988.5</v>
      </c>
      <c r="DU69" s="289">
        <v>0</v>
      </c>
      <c r="DV69" s="289">
        <v>16510</v>
      </c>
      <c r="DW69" s="289">
        <v>0</v>
      </c>
      <c r="DX69" s="289">
        <v>0</v>
      </c>
      <c r="DY69" s="289">
        <v>0</v>
      </c>
      <c r="DZ69" s="289">
        <v>0</v>
      </c>
      <c r="EA69" s="289">
        <v>0</v>
      </c>
      <c r="EB69" s="289">
        <v>0</v>
      </c>
      <c r="EC69" s="289">
        <v>0</v>
      </c>
      <c r="ED69" s="289">
        <v>178068.45</v>
      </c>
      <c r="EE69" s="289">
        <v>167406.06</v>
      </c>
      <c r="EF69" s="289">
        <v>1122418.1299999999</v>
      </c>
      <c r="EG69" s="289">
        <v>1077568.02</v>
      </c>
      <c r="EH69" s="289">
        <v>0</v>
      </c>
      <c r="EI69" s="289">
        <v>0</v>
      </c>
      <c r="EJ69" s="289">
        <v>0</v>
      </c>
      <c r="EK69" s="289">
        <v>55512.5</v>
      </c>
      <c r="EL69" s="289">
        <v>0</v>
      </c>
      <c r="EM69" s="289">
        <v>13240000</v>
      </c>
      <c r="EN69" s="289">
        <v>136460.64000000001</v>
      </c>
      <c r="EO69" s="289">
        <v>0</v>
      </c>
      <c r="EP69" s="289">
        <v>39.520000000000003</v>
      </c>
      <c r="EQ69" s="289">
        <v>0</v>
      </c>
      <c r="ER69" s="289">
        <v>136500.16</v>
      </c>
      <c r="ES69" s="289">
        <v>0</v>
      </c>
      <c r="ET69" s="289">
        <v>0</v>
      </c>
      <c r="EU69" s="289">
        <v>56672.83</v>
      </c>
      <c r="EV69" s="289">
        <v>85129.53</v>
      </c>
      <c r="EW69" s="289">
        <v>431038.2</v>
      </c>
      <c r="EX69" s="289">
        <v>402581.5</v>
      </c>
      <c r="EY69" s="289">
        <v>0</v>
      </c>
      <c r="EZ69" s="289">
        <v>18529.59</v>
      </c>
      <c r="FA69" s="289">
        <v>38883.01</v>
      </c>
      <c r="FB69" s="289">
        <v>71733.2</v>
      </c>
      <c r="FC69" s="289">
        <v>51379.78</v>
      </c>
      <c r="FD69" s="289">
        <v>0</v>
      </c>
      <c r="FE69" s="289">
        <v>0</v>
      </c>
      <c r="FF69" s="289">
        <v>0</v>
      </c>
      <c r="FG69" s="289">
        <v>0</v>
      </c>
      <c r="FH69" s="289">
        <v>0</v>
      </c>
      <c r="FI69" s="289">
        <v>0</v>
      </c>
      <c r="FJ69" s="289">
        <v>0</v>
      </c>
      <c r="FK69" s="289">
        <v>0</v>
      </c>
    </row>
    <row r="70" spans="1:167" x14ac:dyDescent="0.15">
      <c r="A70" s="287">
        <v>1134</v>
      </c>
      <c r="B70" s="287" t="s">
        <v>526</v>
      </c>
      <c r="C70" s="289">
        <v>0</v>
      </c>
      <c r="D70" s="289">
        <v>2981051.16</v>
      </c>
      <c r="E70" s="289">
        <v>0</v>
      </c>
      <c r="F70" s="289">
        <v>349.75</v>
      </c>
      <c r="G70" s="289">
        <v>23024.05</v>
      </c>
      <c r="H70" s="289">
        <v>9015.630000000001</v>
      </c>
      <c r="I70" s="289">
        <v>97443.25</v>
      </c>
      <c r="J70" s="289">
        <v>5726.41</v>
      </c>
      <c r="K70" s="289">
        <v>894831.8</v>
      </c>
      <c r="L70" s="289">
        <v>0</v>
      </c>
      <c r="M70" s="289">
        <v>0</v>
      </c>
      <c r="N70" s="289">
        <v>0</v>
      </c>
      <c r="O70" s="289">
        <v>0</v>
      </c>
      <c r="P70" s="289">
        <v>900.54</v>
      </c>
      <c r="Q70" s="289">
        <v>0</v>
      </c>
      <c r="R70" s="289">
        <v>0</v>
      </c>
      <c r="S70" s="289">
        <v>0</v>
      </c>
      <c r="T70" s="289">
        <v>0</v>
      </c>
      <c r="U70" s="289">
        <v>242585.9</v>
      </c>
      <c r="V70" s="289">
        <v>7594050</v>
      </c>
      <c r="W70" s="289">
        <v>12452.91</v>
      </c>
      <c r="X70" s="289">
        <v>0</v>
      </c>
      <c r="Y70" s="289">
        <v>0</v>
      </c>
      <c r="Z70" s="289">
        <v>584.03</v>
      </c>
      <c r="AA70" s="289">
        <v>2896</v>
      </c>
      <c r="AB70" s="289">
        <v>0</v>
      </c>
      <c r="AC70" s="289">
        <v>0</v>
      </c>
      <c r="AD70" s="289">
        <v>11087.15</v>
      </c>
      <c r="AE70" s="289">
        <v>73684.69</v>
      </c>
      <c r="AF70" s="289">
        <v>0</v>
      </c>
      <c r="AG70" s="289">
        <v>0</v>
      </c>
      <c r="AH70" s="289">
        <v>43782.450000000004</v>
      </c>
      <c r="AI70" s="289">
        <v>0</v>
      </c>
      <c r="AJ70" s="289">
        <v>0</v>
      </c>
      <c r="AK70" s="289">
        <v>0</v>
      </c>
      <c r="AL70" s="289">
        <v>0</v>
      </c>
      <c r="AM70" s="289">
        <v>1021.5400000000001</v>
      </c>
      <c r="AN70" s="289">
        <v>34488.82</v>
      </c>
      <c r="AO70" s="289">
        <v>0</v>
      </c>
      <c r="AP70" s="289">
        <v>8159.1900000000005</v>
      </c>
      <c r="AQ70" s="289">
        <v>281213.90000000002</v>
      </c>
      <c r="AR70" s="289">
        <v>5012218.79</v>
      </c>
      <c r="AS70" s="289">
        <v>611287.29</v>
      </c>
      <c r="AT70" s="289">
        <v>221721.49</v>
      </c>
      <c r="AU70" s="289">
        <v>387926.58</v>
      </c>
      <c r="AV70" s="289">
        <v>94886.34</v>
      </c>
      <c r="AW70" s="289">
        <v>281004.96000000002</v>
      </c>
      <c r="AX70" s="289">
        <v>450342.17</v>
      </c>
      <c r="AY70" s="289">
        <v>554484.38</v>
      </c>
      <c r="AZ70" s="289">
        <v>629061.68000000005</v>
      </c>
      <c r="BA70" s="289">
        <v>1849365.82</v>
      </c>
      <c r="BB70" s="289">
        <v>333753.28999999998</v>
      </c>
      <c r="BC70" s="289">
        <v>123771.74</v>
      </c>
      <c r="BD70" s="289">
        <v>0</v>
      </c>
      <c r="BE70" s="289">
        <v>8722.64</v>
      </c>
      <c r="BF70" s="289">
        <v>1040542.89</v>
      </c>
      <c r="BG70" s="289">
        <v>393914.76</v>
      </c>
      <c r="BH70" s="289">
        <v>0</v>
      </c>
      <c r="BI70" s="289">
        <v>0</v>
      </c>
      <c r="BJ70" s="289">
        <v>823.29</v>
      </c>
      <c r="BK70" s="289">
        <v>0</v>
      </c>
      <c r="BL70" s="289">
        <v>0</v>
      </c>
      <c r="BM70" s="289">
        <v>0</v>
      </c>
      <c r="BN70" s="289">
        <v>0</v>
      </c>
      <c r="BO70" s="289">
        <v>0</v>
      </c>
      <c r="BP70" s="289">
        <v>0</v>
      </c>
      <c r="BQ70" s="289">
        <v>4545166.9400000004</v>
      </c>
      <c r="BR70" s="289">
        <v>4307260.2</v>
      </c>
      <c r="BS70" s="289">
        <v>4545166.9400000004</v>
      </c>
      <c r="BT70" s="289">
        <v>4308083.49</v>
      </c>
      <c r="BU70" s="289">
        <v>0</v>
      </c>
      <c r="BV70" s="289">
        <v>0</v>
      </c>
      <c r="BW70" s="289">
        <v>1040542.89</v>
      </c>
      <c r="BX70" s="289">
        <v>0</v>
      </c>
      <c r="BY70" s="289">
        <v>0</v>
      </c>
      <c r="BZ70" s="289">
        <v>0</v>
      </c>
      <c r="CA70" s="289">
        <v>0</v>
      </c>
      <c r="CB70" s="289">
        <v>0</v>
      </c>
      <c r="CC70" s="289">
        <v>0</v>
      </c>
      <c r="CD70" s="289">
        <v>0</v>
      </c>
      <c r="CE70" s="289">
        <v>0</v>
      </c>
      <c r="CF70" s="289">
        <v>0</v>
      </c>
      <c r="CG70" s="289">
        <v>0</v>
      </c>
      <c r="CH70" s="289">
        <v>0</v>
      </c>
      <c r="CI70" s="289">
        <v>0</v>
      </c>
      <c r="CJ70" s="289">
        <v>0</v>
      </c>
      <c r="CK70" s="289">
        <v>0</v>
      </c>
      <c r="CL70" s="289">
        <v>0</v>
      </c>
      <c r="CM70" s="289">
        <v>397713</v>
      </c>
      <c r="CN70" s="289">
        <v>0</v>
      </c>
      <c r="CO70" s="289">
        <v>0</v>
      </c>
      <c r="CP70" s="289">
        <v>0</v>
      </c>
      <c r="CQ70" s="289">
        <v>0</v>
      </c>
      <c r="CR70" s="289">
        <v>0</v>
      </c>
      <c r="CS70" s="289">
        <v>0</v>
      </c>
      <c r="CT70" s="289">
        <v>236169.46</v>
      </c>
      <c r="CU70" s="289">
        <v>0</v>
      </c>
      <c r="CV70" s="289">
        <v>0</v>
      </c>
      <c r="CW70" s="289">
        <v>0</v>
      </c>
      <c r="CX70" s="289">
        <v>28079.850000000002</v>
      </c>
      <c r="CY70" s="289">
        <v>0</v>
      </c>
      <c r="CZ70" s="289">
        <v>0</v>
      </c>
      <c r="DA70" s="289">
        <v>0</v>
      </c>
      <c r="DB70" s="289">
        <v>0</v>
      </c>
      <c r="DC70" s="289">
        <v>0</v>
      </c>
      <c r="DD70" s="289">
        <v>0</v>
      </c>
      <c r="DE70" s="289">
        <v>0</v>
      </c>
      <c r="DF70" s="289">
        <v>0</v>
      </c>
      <c r="DG70" s="289">
        <v>0</v>
      </c>
      <c r="DH70" s="289">
        <v>0</v>
      </c>
      <c r="DI70" s="289">
        <v>1111167.24</v>
      </c>
      <c r="DJ70" s="289">
        <v>0</v>
      </c>
      <c r="DK70" s="289">
        <v>0</v>
      </c>
      <c r="DL70" s="289">
        <v>304626.74</v>
      </c>
      <c r="DM70" s="289">
        <v>169483.18</v>
      </c>
      <c r="DN70" s="289">
        <v>0</v>
      </c>
      <c r="DO70" s="289">
        <v>0</v>
      </c>
      <c r="DP70" s="289">
        <v>44745.85</v>
      </c>
      <c r="DQ70" s="289">
        <v>0</v>
      </c>
      <c r="DR70" s="289">
        <v>0</v>
      </c>
      <c r="DS70" s="289">
        <v>0</v>
      </c>
      <c r="DT70" s="289">
        <v>15669.69</v>
      </c>
      <c r="DU70" s="289">
        <v>0</v>
      </c>
      <c r="DV70" s="289">
        <v>56812.5</v>
      </c>
      <c r="DW70" s="289">
        <v>0</v>
      </c>
      <c r="DX70" s="289">
        <v>31152.33</v>
      </c>
      <c r="DY70" s="289">
        <v>24953.190000000002</v>
      </c>
      <c r="DZ70" s="289">
        <v>37125.160000000003</v>
      </c>
      <c r="EA70" s="289">
        <v>41682.480000000003</v>
      </c>
      <c r="EB70" s="289">
        <v>1641.82</v>
      </c>
      <c r="EC70" s="289">
        <v>0</v>
      </c>
      <c r="ED70" s="289">
        <v>233653.56</v>
      </c>
      <c r="EE70" s="289">
        <v>213763.91</v>
      </c>
      <c r="EF70" s="289">
        <v>2175296.34</v>
      </c>
      <c r="EG70" s="289">
        <v>2078145.15</v>
      </c>
      <c r="EH70" s="289">
        <v>0</v>
      </c>
      <c r="EI70" s="289">
        <v>0</v>
      </c>
      <c r="EJ70" s="289">
        <v>0</v>
      </c>
      <c r="EK70" s="289">
        <v>117040.84</v>
      </c>
      <c r="EL70" s="289">
        <v>0</v>
      </c>
      <c r="EM70" s="289">
        <v>5875000</v>
      </c>
      <c r="EN70" s="289">
        <v>33956.53</v>
      </c>
      <c r="EO70" s="289">
        <v>1000</v>
      </c>
      <c r="EP70" s="289">
        <v>0</v>
      </c>
      <c r="EQ70" s="289">
        <v>0</v>
      </c>
      <c r="ER70" s="289">
        <v>32956.53</v>
      </c>
      <c r="ES70" s="289">
        <v>0</v>
      </c>
      <c r="ET70" s="289">
        <v>0</v>
      </c>
      <c r="EU70" s="289">
        <v>117262.74</v>
      </c>
      <c r="EV70" s="289">
        <v>135058.03</v>
      </c>
      <c r="EW70" s="289">
        <v>453135.29000000004</v>
      </c>
      <c r="EX70" s="289">
        <v>435340</v>
      </c>
      <c r="EY70" s="289">
        <v>0</v>
      </c>
      <c r="EZ70" s="289">
        <v>21785.5</v>
      </c>
      <c r="FA70" s="289">
        <v>13407.03</v>
      </c>
      <c r="FB70" s="289">
        <v>8000</v>
      </c>
      <c r="FC70" s="289">
        <v>15378.470000000001</v>
      </c>
      <c r="FD70" s="289">
        <v>1000</v>
      </c>
      <c r="FE70" s="289">
        <v>0</v>
      </c>
      <c r="FF70" s="289">
        <v>0</v>
      </c>
      <c r="FG70" s="289">
        <v>0</v>
      </c>
      <c r="FH70" s="289">
        <v>0</v>
      </c>
      <c r="FI70" s="289">
        <v>0</v>
      </c>
      <c r="FJ70" s="289">
        <v>0</v>
      </c>
      <c r="FK70" s="289">
        <v>0</v>
      </c>
    </row>
    <row r="71" spans="1:167" x14ac:dyDescent="0.15">
      <c r="A71" s="287">
        <v>1141</v>
      </c>
      <c r="B71" s="287" t="s">
        <v>527</v>
      </c>
      <c r="C71" s="289">
        <v>0</v>
      </c>
      <c r="D71" s="289">
        <v>3968942.13</v>
      </c>
      <c r="E71" s="289">
        <v>2150</v>
      </c>
      <c r="F71" s="289">
        <v>21777.03</v>
      </c>
      <c r="G71" s="289">
        <v>43473.62</v>
      </c>
      <c r="H71" s="289">
        <v>5546.21</v>
      </c>
      <c r="I71" s="289">
        <v>74252.08</v>
      </c>
      <c r="J71" s="289">
        <v>0</v>
      </c>
      <c r="K71" s="289">
        <v>485899.3</v>
      </c>
      <c r="L71" s="289">
        <v>0</v>
      </c>
      <c r="M71" s="289">
        <v>0</v>
      </c>
      <c r="N71" s="289">
        <v>0</v>
      </c>
      <c r="O71" s="289">
        <v>0</v>
      </c>
      <c r="P71" s="289">
        <v>15365</v>
      </c>
      <c r="Q71" s="289">
        <v>0</v>
      </c>
      <c r="R71" s="289">
        <v>0</v>
      </c>
      <c r="S71" s="289">
        <v>0</v>
      </c>
      <c r="T71" s="289">
        <v>0</v>
      </c>
      <c r="U71" s="289">
        <v>309299.88</v>
      </c>
      <c r="V71" s="289">
        <v>9269211</v>
      </c>
      <c r="W71" s="289">
        <v>18090.830000000002</v>
      </c>
      <c r="X71" s="289">
        <v>0</v>
      </c>
      <c r="Y71" s="289">
        <v>523373.79000000004</v>
      </c>
      <c r="Z71" s="289">
        <v>13006.210000000001</v>
      </c>
      <c r="AA71" s="289">
        <v>26016</v>
      </c>
      <c r="AB71" s="289">
        <v>0</v>
      </c>
      <c r="AC71" s="289">
        <v>0</v>
      </c>
      <c r="AD71" s="289">
        <v>131632.06</v>
      </c>
      <c r="AE71" s="289">
        <v>367901.89</v>
      </c>
      <c r="AF71" s="289">
        <v>0</v>
      </c>
      <c r="AG71" s="289">
        <v>0</v>
      </c>
      <c r="AH71" s="289">
        <v>83731.34</v>
      </c>
      <c r="AI71" s="289">
        <v>0</v>
      </c>
      <c r="AJ71" s="289">
        <v>0</v>
      </c>
      <c r="AK71" s="289">
        <v>0</v>
      </c>
      <c r="AL71" s="289">
        <v>0</v>
      </c>
      <c r="AM71" s="289">
        <v>23811.48</v>
      </c>
      <c r="AN71" s="289">
        <v>20720.7</v>
      </c>
      <c r="AO71" s="289">
        <v>0</v>
      </c>
      <c r="AP71" s="289">
        <v>13530.94</v>
      </c>
      <c r="AQ71" s="289">
        <v>3452914.86</v>
      </c>
      <c r="AR71" s="289">
        <v>3218163.78</v>
      </c>
      <c r="AS71" s="289">
        <v>490369.11</v>
      </c>
      <c r="AT71" s="289">
        <v>450136.33</v>
      </c>
      <c r="AU71" s="289">
        <v>204382.19</v>
      </c>
      <c r="AV71" s="289">
        <v>59493.440000000002</v>
      </c>
      <c r="AW71" s="289">
        <v>226635.30000000002</v>
      </c>
      <c r="AX71" s="289">
        <v>594878.69000000006</v>
      </c>
      <c r="AY71" s="289">
        <v>290835.22000000003</v>
      </c>
      <c r="AZ71" s="289">
        <v>760752.67</v>
      </c>
      <c r="BA71" s="289">
        <v>2573214.33</v>
      </c>
      <c r="BB71" s="289">
        <v>148433.53</v>
      </c>
      <c r="BC71" s="289">
        <v>133465.87</v>
      </c>
      <c r="BD71" s="289">
        <v>0</v>
      </c>
      <c r="BE71" s="289">
        <v>14532.49</v>
      </c>
      <c r="BF71" s="289">
        <v>1819875.75</v>
      </c>
      <c r="BG71" s="289">
        <v>608659.80000000005</v>
      </c>
      <c r="BH71" s="289">
        <v>12206.58</v>
      </c>
      <c r="BI71" s="289">
        <v>0</v>
      </c>
      <c r="BJ71" s="289">
        <v>0</v>
      </c>
      <c r="BK71" s="289">
        <v>0</v>
      </c>
      <c r="BL71" s="289">
        <v>0</v>
      </c>
      <c r="BM71" s="289">
        <v>34567.03</v>
      </c>
      <c r="BN71" s="289">
        <v>26795.850000000002</v>
      </c>
      <c r="BO71" s="289">
        <v>4549745.72</v>
      </c>
      <c r="BP71" s="289">
        <v>4916298.45</v>
      </c>
      <c r="BQ71" s="289">
        <v>0</v>
      </c>
      <c r="BR71" s="289">
        <v>0</v>
      </c>
      <c r="BS71" s="289">
        <v>4584312.75</v>
      </c>
      <c r="BT71" s="289">
        <v>4943094.3</v>
      </c>
      <c r="BU71" s="289">
        <v>0</v>
      </c>
      <c r="BV71" s="289">
        <v>0</v>
      </c>
      <c r="BW71" s="289">
        <v>1819875.75</v>
      </c>
      <c r="BX71" s="289">
        <v>0</v>
      </c>
      <c r="BY71" s="289">
        <v>0</v>
      </c>
      <c r="BZ71" s="289">
        <v>0</v>
      </c>
      <c r="CA71" s="289">
        <v>0</v>
      </c>
      <c r="CB71" s="289">
        <v>0</v>
      </c>
      <c r="CC71" s="289">
        <v>29133.66</v>
      </c>
      <c r="CD71" s="289">
        <v>0</v>
      </c>
      <c r="CE71" s="289">
        <v>0</v>
      </c>
      <c r="CF71" s="289">
        <v>0</v>
      </c>
      <c r="CG71" s="289">
        <v>0</v>
      </c>
      <c r="CH71" s="289">
        <v>14041.85</v>
      </c>
      <c r="CI71" s="289">
        <v>0</v>
      </c>
      <c r="CJ71" s="289">
        <v>0</v>
      </c>
      <c r="CK71" s="289">
        <v>0</v>
      </c>
      <c r="CL71" s="289">
        <v>0</v>
      </c>
      <c r="CM71" s="289">
        <v>656849</v>
      </c>
      <c r="CN71" s="289">
        <v>4810</v>
      </c>
      <c r="CO71" s="289">
        <v>0</v>
      </c>
      <c r="CP71" s="289">
        <v>0</v>
      </c>
      <c r="CQ71" s="289">
        <v>0</v>
      </c>
      <c r="CR71" s="289">
        <v>0</v>
      </c>
      <c r="CS71" s="289">
        <v>3272</v>
      </c>
      <c r="CT71" s="289">
        <v>312240.58</v>
      </c>
      <c r="CU71" s="289">
        <v>0</v>
      </c>
      <c r="CV71" s="289">
        <v>0</v>
      </c>
      <c r="CW71" s="289">
        <v>0</v>
      </c>
      <c r="CX71" s="289">
        <v>43739.21</v>
      </c>
      <c r="CY71" s="289">
        <v>0</v>
      </c>
      <c r="CZ71" s="289">
        <v>0</v>
      </c>
      <c r="DA71" s="289">
        <v>0</v>
      </c>
      <c r="DB71" s="289">
        <v>0</v>
      </c>
      <c r="DC71" s="289">
        <v>0</v>
      </c>
      <c r="DD71" s="289">
        <v>0</v>
      </c>
      <c r="DE71" s="289">
        <v>0</v>
      </c>
      <c r="DF71" s="289">
        <v>0</v>
      </c>
      <c r="DG71" s="289">
        <v>0</v>
      </c>
      <c r="DH71" s="289">
        <v>0</v>
      </c>
      <c r="DI71" s="289">
        <v>2061572.16</v>
      </c>
      <c r="DJ71" s="289">
        <v>0</v>
      </c>
      <c r="DK71" s="289">
        <v>0</v>
      </c>
      <c r="DL71" s="289">
        <v>488176.10000000003</v>
      </c>
      <c r="DM71" s="289">
        <v>194797.72</v>
      </c>
      <c r="DN71" s="289">
        <v>0</v>
      </c>
      <c r="DO71" s="289">
        <v>0</v>
      </c>
      <c r="DP71" s="289">
        <v>64710.86</v>
      </c>
      <c r="DQ71" s="289">
        <v>6023.32</v>
      </c>
      <c r="DR71" s="289">
        <v>6038</v>
      </c>
      <c r="DS71" s="289">
        <v>0</v>
      </c>
      <c r="DT71" s="289">
        <v>0</v>
      </c>
      <c r="DU71" s="289">
        <v>0</v>
      </c>
      <c r="DV71" s="289">
        <v>54908.47</v>
      </c>
      <c r="DW71" s="289">
        <v>7735.42</v>
      </c>
      <c r="DX71" s="289">
        <v>47131.840000000004</v>
      </c>
      <c r="DY71" s="289">
        <v>43923.81</v>
      </c>
      <c r="DZ71" s="289">
        <v>18814.830000000002</v>
      </c>
      <c r="EA71" s="289">
        <v>16332.640000000001</v>
      </c>
      <c r="EB71" s="289">
        <v>5690.22</v>
      </c>
      <c r="EC71" s="289">
        <v>0</v>
      </c>
      <c r="ED71" s="289">
        <v>163314.31</v>
      </c>
      <c r="EE71" s="289">
        <v>138022.57</v>
      </c>
      <c r="EF71" s="289">
        <v>1700743.28</v>
      </c>
      <c r="EG71" s="289">
        <v>1596662.52</v>
      </c>
      <c r="EH71" s="289">
        <v>0</v>
      </c>
      <c r="EI71" s="289">
        <v>0</v>
      </c>
      <c r="EJ71" s="289">
        <v>0</v>
      </c>
      <c r="EK71" s="289">
        <v>129372.5</v>
      </c>
      <c r="EL71" s="289">
        <v>0</v>
      </c>
      <c r="EM71" s="289">
        <v>9365000</v>
      </c>
      <c r="EN71" s="289">
        <v>0</v>
      </c>
      <c r="EO71" s="289">
        <v>0</v>
      </c>
      <c r="EP71" s="289">
        <v>0</v>
      </c>
      <c r="EQ71" s="289">
        <v>0</v>
      </c>
      <c r="ER71" s="289">
        <v>0</v>
      </c>
      <c r="ES71" s="289">
        <v>0</v>
      </c>
      <c r="ET71" s="289">
        <v>0</v>
      </c>
      <c r="EU71" s="289">
        <v>0</v>
      </c>
      <c r="EV71" s="289">
        <v>39370.879999999997</v>
      </c>
      <c r="EW71" s="289">
        <v>687892.78</v>
      </c>
      <c r="EX71" s="289">
        <v>648521.9</v>
      </c>
      <c r="EY71" s="289">
        <v>0</v>
      </c>
      <c r="EZ71" s="289">
        <v>41837.79</v>
      </c>
      <c r="FA71" s="289">
        <v>135201.60000000001</v>
      </c>
      <c r="FB71" s="289">
        <v>671454.02</v>
      </c>
      <c r="FC71" s="289">
        <v>178033.1</v>
      </c>
      <c r="FD71" s="289">
        <v>400017.91000000003</v>
      </c>
      <c r="FE71" s="289">
        <v>39.200000000000003</v>
      </c>
      <c r="FF71" s="289">
        <v>0</v>
      </c>
      <c r="FG71" s="289">
        <v>0</v>
      </c>
      <c r="FH71" s="289">
        <v>0</v>
      </c>
      <c r="FI71" s="289">
        <v>0</v>
      </c>
      <c r="FJ71" s="289">
        <v>0</v>
      </c>
      <c r="FK71" s="289">
        <v>0</v>
      </c>
    </row>
    <row r="72" spans="1:167" x14ac:dyDescent="0.15">
      <c r="A72" s="287">
        <v>1155</v>
      </c>
      <c r="B72" s="287" t="s">
        <v>528</v>
      </c>
      <c r="C72" s="289">
        <v>0</v>
      </c>
      <c r="D72" s="289">
        <v>2861304.54</v>
      </c>
      <c r="E72" s="289">
        <v>14355.41</v>
      </c>
      <c r="F72" s="289">
        <v>2119.33</v>
      </c>
      <c r="G72" s="289">
        <v>20934</v>
      </c>
      <c r="H72" s="289">
        <v>12729.87</v>
      </c>
      <c r="I72" s="289">
        <v>19242.25</v>
      </c>
      <c r="J72" s="289">
        <v>0</v>
      </c>
      <c r="K72" s="289">
        <v>148556.25</v>
      </c>
      <c r="L72" s="289">
        <v>0</v>
      </c>
      <c r="M72" s="289">
        <v>0</v>
      </c>
      <c r="N72" s="289">
        <v>0</v>
      </c>
      <c r="O72" s="289">
        <v>0</v>
      </c>
      <c r="P72" s="289">
        <v>9685.7900000000009</v>
      </c>
      <c r="Q72" s="289">
        <v>0</v>
      </c>
      <c r="R72" s="289">
        <v>0</v>
      </c>
      <c r="S72" s="289">
        <v>0</v>
      </c>
      <c r="T72" s="289">
        <v>0</v>
      </c>
      <c r="U72" s="289">
        <v>262126.46</v>
      </c>
      <c r="V72" s="289">
        <v>3401265</v>
      </c>
      <c r="W72" s="289">
        <v>4320</v>
      </c>
      <c r="X72" s="289">
        <v>0</v>
      </c>
      <c r="Y72" s="289">
        <v>95553.72</v>
      </c>
      <c r="Z72" s="289">
        <v>9125.27</v>
      </c>
      <c r="AA72" s="289">
        <v>206451</v>
      </c>
      <c r="AB72" s="289">
        <v>0</v>
      </c>
      <c r="AC72" s="289">
        <v>0</v>
      </c>
      <c r="AD72" s="289">
        <v>21819.89</v>
      </c>
      <c r="AE72" s="289">
        <v>73902.67</v>
      </c>
      <c r="AF72" s="289">
        <v>0</v>
      </c>
      <c r="AG72" s="289">
        <v>0</v>
      </c>
      <c r="AH72" s="289">
        <v>11650.48</v>
      </c>
      <c r="AI72" s="289">
        <v>0</v>
      </c>
      <c r="AJ72" s="289">
        <v>0</v>
      </c>
      <c r="AK72" s="289">
        <v>1756</v>
      </c>
      <c r="AL72" s="289">
        <v>87226</v>
      </c>
      <c r="AM72" s="289">
        <v>35548.840000000004</v>
      </c>
      <c r="AN72" s="289">
        <v>599</v>
      </c>
      <c r="AO72" s="289">
        <v>0</v>
      </c>
      <c r="AP72" s="289">
        <v>1046.24</v>
      </c>
      <c r="AQ72" s="289">
        <v>1463742.09</v>
      </c>
      <c r="AR72" s="289">
        <v>1098640.9099999999</v>
      </c>
      <c r="AS72" s="289">
        <v>312987.85000000003</v>
      </c>
      <c r="AT72" s="289">
        <v>145078.95000000001</v>
      </c>
      <c r="AU72" s="289">
        <v>247240.73</v>
      </c>
      <c r="AV72" s="289">
        <v>0</v>
      </c>
      <c r="AW72" s="289">
        <v>119292.37</v>
      </c>
      <c r="AX72" s="289">
        <v>216042.79</v>
      </c>
      <c r="AY72" s="289">
        <v>192698.39</v>
      </c>
      <c r="AZ72" s="289">
        <v>333886.92</v>
      </c>
      <c r="BA72" s="289">
        <v>1359432.74</v>
      </c>
      <c r="BB72" s="289">
        <v>540218.07000000007</v>
      </c>
      <c r="BC72" s="289">
        <v>79743.41</v>
      </c>
      <c r="BD72" s="289">
        <v>84413.82</v>
      </c>
      <c r="BE72" s="289">
        <v>172880.44</v>
      </c>
      <c r="BF72" s="289">
        <v>567250.96</v>
      </c>
      <c r="BG72" s="289">
        <v>194178.80000000002</v>
      </c>
      <c r="BH72" s="289">
        <v>0</v>
      </c>
      <c r="BI72" s="289">
        <v>0</v>
      </c>
      <c r="BJ72" s="289">
        <v>0</v>
      </c>
      <c r="BK72" s="289">
        <v>0</v>
      </c>
      <c r="BL72" s="289">
        <v>0</v>
      </c>
      <c r="BM72" s="289">
        <v>0</v>
      </c>
      <c r="BN72" s="289">
        <v>0</v>
      </c>
      <c r="BO72" s="289">
        <v>0</v>
      </c>
      <c r="BP72" s="289">
        <v>0</v>
      </c>
      <c r="BQ72" s="289">
        <v>2247706.5499999998</v>
      </c>
      <c r="BR72" s="289">
        <v>2421295.3199999998</v>
      </c>
      <c r="BS72" s="289">
        <v>2247706.5499999998</v>
      </c>
      <c r="BT72" s="289">
        <v>2421295.3199999998</v>
      </c>
      <c r="BU72" s="289">
        <v>0</v>
      </c>
      <c r="BV72" s="289">
        <v>0</v>
      </c>
      <c r="BW72" s="289">
        <v>405449.14</v>
      </c>
      <c r="BX72" s="289">
        <v>0</v>
      </c>
      <c r="BY72" s="289">
        <v>0</v>
      </c>
      <c r="BZ72" s="289">
        <v>0</v>
      </c>
      <c r="CA72" s="289">
        <v>0</v>
      </c>
      <c r="CB72" s="289">
        <v>0</v>
      </c>
      <c r="CC72" s="289">
        <v>0</v>
      </c>
      <c r="CD72" s="289">
        <v>0</v>
      </c>
      <c r="CE72" s="289">
        <v>0</v>
      </c>
      <c r="CF72" s="289">
        <v>0</v>
      </c>
      <c r="CG72" s="289">
        <v>0</v>
      </c>
      <c r="CH72" s="289">
        <v>670.7</v>
      </c>
      <c r="CI72" s="289">
        <v>0</v>
      </c>
      <c r="CJ72" s="289">
        <v>0</v>
      </c>
      <c r="CK72" s="289">
        <v>0</v>
      </c>
      <c r="CL72" s="289">
        <v>0</v>
      </c>
      <c r="CM72" s="289">
        <v>134588</v>
      </c>
      <c r="CN72" s="289">
        <v>17246</v>
      </c>
      <c r="CO72" s="289">
        <v>0</v>
      </c>
      <c r="CP72" s="289">
        <v>0</v>
      </c>
      <c r="CQ72" s="289">
        <v>0</v>
      </c>
      <c r="CR72" s="289">
        <v>0</v>
      </c>
      <c r="CS72" s="289">
        <v>11729</v>
      </c>
      <c r="CT72" s="289">
        <v>180227.15</v>
      </c>
      <c r="CU72" s="289">
        <v>0</v>
      </c>
      <c r="CV72" s="289">
        <v>0</v>
      </c>
      <c r="CW72" s="289">
        <v>0</v>
      </c>
      <c r="CX72" s="289">
        <v>12987.23</v>
      </c>
      <c r="CY72" s="289">
        <v>0</v>
      </c>
      <c r="CZ72" s="289">
        <v>0</v>
      </c>
      <c r="DA72" s="289">
        <v>0</v>
      </c>
      <c r="DB72" s="289">
        <v>0</v>
      </c>
      <c r="DC72" s="289">
        <v>0</v>
      </c>
      <c r="DD72" s="289">
        <v>0</v>
      </c>
      <c r="DE72" s="289">
        <v>0</v>
      </c>
      <c r="DF72" s="289">
        <v>0</v>
      </c>
      <c r="DG72" s="289">
        <v>1424.38</v>
      </c>
      <c r="DH72" s="289">
        <v>0</v>
      </c>
      <c r="DI72" s="289">
        <v>614365.75</v>
      </c>
      <c r="DJ72" s="289">
        <v>0</v>
      </c>
      <c r="DK72" s="289">
        <v>0</v>
      </c>
      <c r="DL72" s="289">
        <v>48537.03</v>
      </c>
      <c r="DM72" s="289">
        <v>20700.71</v>
      </c>
      <c r="DN72" s="289">
        <v>0</v>
      </c>
      <c r="DO72" s="289">
        <v>0</v>
      </c>
      <c r="DP72" s="289">
        <v>3819.67</v>
      </c>
      <c r="DQ72" s="289">
        <v>0</v>
      </c>
      <c r="DR72" s="289">
        <v>0</v>
      </c>
      <c r="DS72" s="289">
        <v>0</v>
      </c>
      <c r="DT72" s="289">
        <v>0</v>
      </c>
      <c r="DU72" s="289">
        <v>0</v>
      </c>
      <c r="DV72" s="289">
        <v>74049.680000000008</v>
      </c>
      <c r="DW72" s="289">
        <v>0</v>
      </c>
      <c r="DX72" s="289">
        <v>7548.51</v>
      </c>
      <c r="DY72" s="289">
        <v>8133.74</v>
      </c>
      <c r="DZ72" s="289">
        <v>16559.650000000001</v>
      </c>
      <c r="EA72" s="289">
        <v>15781.08</v>
      </c>
      <c r="EB72" s="289">
        <v>193.34</v>
      </c>
      <c r="EC72" s="289">
        <v>0</v>
      </c>
      <c r="ED72" s="289">
        <v>65008.83</v>
      </c>
      <c r="EE72" s="289">
        <v>66298.09</v>
      </c>
      <c r="EF72" s="289">
        <v>824801.21</v>
      </c>
      <c r="EG72" s="289">
        <v>819440.28</v>
      </c>
      <c r="EH72" s="289">
        <v>4071.67</v>
      </c>
      <c r="EI72" s="289">
        <v>0</v>
      </c>
      <c r="EJ72" s="289">
        <v>0</v>
      </c>
      <c r="EK72" s="289">
        <v>0</v>
      </c>
      <c r="EL72" s="289">
        <v>0</v>
      </c>
      <c r="EM72" s="289">
        <v>1800764.58</v>
      </c>
      <c r="EN72" s="289">
        <v>0</v>
      </c>
      <c r="EO72" s="289">
        <v>0</v>
      </c>
      <c r="EP72" s="289">
        <v>0</v>
      </c>
      <c r="EQ72" s="289">
        <v>0</v>
      </c>
      <c r="ER72" s="289">
        <v>0</v>
      </c>
      <c r="ES72" s="289">
        <v>0</v>
      </c>
      <c r="ET72" s="289">
        <v>0</v>
      </c>
      <c r="EU72" s="289">
        <v>5513.84</v>
      </c>
      <c r="EV72" s="289">
        <v>0</v>
      </c>
      <c r="EW72" s="289">
        <v>397955.18</v>
      </c>
      <c r="EX72" s="289">
        <v>403469.02</v>
      </c>
      <c r="EY72" s="289">
        <v>0</v>
      </c>
      <c r="EZ72" s="289">
        <v>16429.22</v>
      </c>
      <c r="FA72" s="289">
        <v>16186.95</v>
      </c>
      <c r="FB72" s="289">
        <v>10804</v>
      </c>
      <c r="FC72" s="289">
        <v>0</v>
      </c>
      <c r="FD72" s="289">
        <v>11046.27</v>
      </c>
      <c r="FE72" s="289">
        <v>0</v>
      </c>
      <c r="FF72" s="289">
        <v>0</v>
      </c>
      <c r="FG72" s="289">
        <v>0</v>
      </c>
      <c r="FH72" s="289">
        <v>0</v>
      </c>
      <c r="FI72" s="289">
        <v>0</v>
      </c>
      <c r="FJ72" s="289">
        <v>0</v>
      </c>
      <c r="FK72" s="289">
        <v>0</v>
      </c>
    </row>
    <row r="73" spans="1:167" x14ac:dyDescent="0.15">
      <c r="A73" s="287">
        <v>1162</v>
      </c>
      <c r="B73" s="287" t="s">
        <v>529</v>
      </c>
      <c r="C73" s="289">
        <v>0</v>
      </c>
      <c r="D73" s="289">
        <v>2260396.4700000002</v>
      </c>
      <c r="E73" s="289">
        <v>0</v>
      </c>
      <c r="F73" s="289">
        <v>803</v>
      </c>
      <c r="G73" s="289">
        <v>16881.86</v>
      </c>
      <c r="H73" s="289">
        <v>3908.26</v>
      </c>
      <c r="I73" s="289">
        <v>103668.43000000001</v>
      </c>
      <c r="J73" s="289">
        <v>0</v>
      </c>
      <c r="K73" s="289">
        <v>617247.38</v>
      </c>
      <c r="L73" s="289">
        <v>0</v>
      </c>
      <c r="M73" s="289">
        <v>0</v>
      </c>
      <c r="N73" s="289">
        <v>660</v>
      </c>
      <c r="O73" s="289">
        <v>0</v>
      </c>
      <c r="P73" s="289">
        <v>105100.64</v>
      </c>
      <c r="Q73" s="289">
        <v>0</v>
      </c>
      <c r="R73" s="289">
        <v>326.2</v>
      </c>
      <c r="S73" s="289">
        <v>42913.43</v>
      </c>
      <c r="T73" s="289">
        <v>0</v>
      </c>
      <c r="U73" s="289">
        <v>300988.62</v>
      </c>
      <c r="V73" s="289">
        <v>6685102</v>
      </c>
      <c r="W73" s="289">
        <v>29972.71</v>
      </c>
      <c r="X73" s="289">
        <v>0</v>
      </c>
      <c r="Y73" s="289">
        <v>327923</v>
      </c>
      <c r="Z73" s="289">
        <v>0</v>
      </c>
      <c r="AA73" s="289">
        <v>2621</v>
      </c>
      <c r="AB73" s="289">
        <v>0</v>
      </c>
      <c r="AC73" s="289">
        <v>0</v>
      </c>
      <c r="AD73" s="289">
        <v>40203</v>
      </c>
      <c r="AE73" s="289">
        <v>310546.11</v>
      </c>
      <c r="AF73" s="289">
        <v>0</v>
      </c>
      <c r="AG73" s="289">
        <v>0</v>
      </c>
      <c r="AH73" s="289">
        <v>0</v>
      </c>
      <c r="AI73" s="289">
        <v>0</v>
      </c>
      <c r="AJ73" s="289">
        <v>0</v>
      </c>
      <c r="AK73" s="289">
        <v>2000</v>
      </c>
      <c r="AL73" s="289">
        <v>0</v>
      </c>
      <c r="AM73" s="289">
        <v>8908.19</v>
      </c>
      <c r="AN73" s="289">
        <v>18712.600000000002</v>
      </c>
      <c r="AO73" s="289">
        <v>0</v>
      </c>
      <c r="AP73" s="289">
        <v>3511.92</v>
      </c>
      <c r="AQ73" s="289">
        <v>1797090.87</v>
      </c>
      <c r="AR73" s="289">
        <v>2352535.58</v>
      </c>
      <c r="AS73" s="289">
        <v>327776.92</v>
      </c>
      <c r="AT73" s="289">
        <v>222042.91</v>
      </c>
      <c r="AU73" s="289">
        <v>197123.41</v>
      </c>
      <c r="AV73" s="289">
        <v>1650.5</v>
      </c>
      <c r="AW73" s="289">
        <v>218268.29</v>
      </c>
      <c r="AX73" s="289">
        <v>367148.71</v>
      </c>
      <c r="AY73" s="289">
        <v>295495.36</v>
      </c>
      <c r="AZ73" s="289">
        <v>551543.28</v>
      </c>
      <c r="BA73" s="289">
        <v>1805473.33</v>
      </c>
      <c r="BB73" s="289">
        <v>308080.17</v>
      </c>
      <c r="BC73" s="289">
        <v>95418.37</v>
      </c>
      <c r="BD73" s="289">
        <v>0</v>
      </c>
      <c r="BE73" s="289">
        <v>220679.31</v>
      </c>
      <c r="BF73" s="289">
        <v>1274376.5</v>
      </c>
      <c r="BG73" s="289">
        <v>816563.07000000007</v>
      </c>
      <c r="BH73" s="289">
        <v>0</v>
      </c>
      <c r="BI73" s="289">
        <v>0</v>
      </c>
      <c r="BJ73" s="289">
        <v>0</v>
      </c>
      <c r="BK73" s="289">
        <v>0</v>
      </c>
      <c r="BL73" s="289">
        <v>0</v>
      </c>
      <c r="BM73" s="289">
        <v>0</v>
      </c>
      <c r="BN73" s="289">
        <v>0</v>
      </c>
      <c r="BO73" s="289">
        <v>2315256.2000000002</v>
      </c>
      <c r="BP73" s="289">
        <v>2346384.44</v>
      </c>
      <c r="BQ73" s="289">
        <v>0</v>
      </c>
      <c r="BR73" s="289">
        <v>0</v>
      </c>
      <c r="BS73" s="289">
        <v>2315256.2000000002</v>
      </c>
      <c r="BT73" s="289">
        <v>2346384.44</v>
      </c>
      <c r="BU73" s="289">
        <v>0</v>
      </c>
      <c r="BV73" s="289">
        <v>0</v>
      </c>
      <c r="BW73" s="289">
        <v>1071836.72</v>
      </c>
      <c r="BX73" s="289">
        <v>0</v>
      </c>
      <c r="BY73" s="289">
        <v>0</v>
      </c>
      <c r="BZ73" s="289">
        <v>0</v>
      </c>
      <c r="CA73" s="289">
        <v>0</v>
      </c>
      <c r="CB73" s="289">
        <v>0</v>
      </c>
      <c r="CC73" s="289">
        <v>83000</v>
      </c>
      <c r="CD73" s="289">
        <v>0</v>
      </c>
      <c r="CE73" s="289">
        <v>0</v>
      </c>
      <c r="CF73" s="289">
        <v>0</v>
      </c>
      <c r="CG73" s="289">
        <v>0</v>
      </c>
      <c r="CH73" s="289">
        <v>8766</v>
      </c>
      <c r="CI73" s="289">
        <v>0</v>
      </c>
      <c r="CJ73" s="289">
        <v>0</v>
      </c>
      <c r="CK73" s="289">
        <v>41063.090000000004</v>
      </c>
      <c r="CL73" s="289">
        <v>0</v>
      </c>
      <c r="CM73" s="289">
        <v>364108</v>
      </c>
      <c r="CN73" s="289">
        <v>400</v>
      </c>
      <c r="CO73" s="289">
        <v>0</v>
      </c>
      <c r="CP73" s="289">
        <v>0</v>
      </c>
      <c r="CQ73" s="289">
        <v>0</v>
      </c>
      <c r="CR73" s="289">
        <v>0</v>
      </c>
      <c r="CS73" s="289">
        <v>272</v>
      </c>
      <c r="CT73" s="289">
        <v>141073.47</v>
      </c>
      <c r="CU73" s="289">
        <v>0</v>
      </c>
      <c r="CV73" s="289">
        <v>0</v>
      </c>
      <c r="CW73" s="289">
        <v>0</v>
      </c>
      <c r="CX73" s="289">
        <v>0</v>
      </c>
      <c r="CY73" s="289">
        <v>0</v>
      </c>
      <c r="CZ73" s="289">
        <v>0</v>
      </c>
      <c r="DA73" s="289">
        <v>0</v>
      </c>
      <c r="DB73" s="289">
        <v>0</v>
      </c>
      <c r="DC73" s="289">
        <v>0</v>
      </c>
      <c r="DD73" s="289">
        <v>0</v>
      </c>
      <c r="DE73" s="289">
        <v>0</v>
      </c>
      <c r="DF73" s="289">
        <v>0</v>
      </c>
      <c r="DG73" s="289">
        <v>10772.5</v>
      </c>
      <c r="DH73" s="289">
        <v>0</v>
      </c>
      <c r="DI73" s="289">
        <v>1348847</v>
      </c>
      <c r="DJ73" s="289">
        <v>0</v>
      </c>
      <c r="DK73" s="289">
        <v>0</v>
      </c>
      <c r="DL73" s="289">
        <v>142861.43</v>
      </c>
      <c r="DM73" s="289">
        <v>65029.560000000005</v>
      </c>
      <c r="DN73" s="289">
        <v>0</v>
      </c>
      <c r="DO73" s="289">
        <v>0</v>
      </c>
      <c r="DP73" s="289">
        <v>17574.79</v>
      </c>
      <c r="DQ73" s="289">
        <v>98</v>
      </c>
      <c r="DR73" s="289">
        <v>0</v>
      </c>
      <c r="DS73" s="289">
        <v>0</v>
      </c>
      <c r="DT73" s="289">
        <v>0</v>
      </c>
      <c r="DU73" s="289">
        <v>0</v>
      </c>
      <c r="DV73" s="289">
        <v>120005.5</v>
      </c>
      <c r="DW73" s="289">
        <v>5330.5</v>
      </c>
      <c r="DX73" s="289">
        <v>349558.35000000003</v>
      </c>
      <c r="DY73" s="289">
        <v>40492.450000000004</v>
      </c>
      <c r="DZ73" s="289">
        <v>71864.400000000009</v>
      </c>
      <c r="EA73" s="289">
        <v>14576.66</v>
      </c>
      <c r="EB73" s="289">
        <v>47853.64</v>
      </c>
      <c r="EC73" s="289">
        <v>318500</v>
      </c>
      <c r="ED73" s="289">
        <v>78989.2</v>
      </c>
      <c r="EE73" s="289">
        <v>266512.77</v>
      </c>
      <c r="EF73" s="289">
        <v>689284</v>
      </c>
      <c r="EG73" s="289">
        <v>501760.43</v>
      </c>
      <c r="EH73" s="289">
        <v>0</v>
      </c>
      <c r="EI73" s="289">
        <v>0</v>
      </c>
      <c r="EJ73" s="289">
        <v>0</v>
      </c>
      <c r="EK73" s="289">
        <v>0</v>
      </c>
      <c r="EL73" s="289">
        <v>0</v>
      </c>
      <c r="EM73" s="289">
        <v>2335000</v>
      </c>
      <c r="EN73" s="289">
        <v>404769.64</v>
      </c>
      <c r="EO73" s="289">
        <v>1808210.68</v>
      </c>
      <c r="EP73" s="289">
        <v>1706927.17</v>
      </c>
      <c r="EQ73" s="289">
        <v>0</v>
      </c>
      <c r="ER73" s="289">
        <v>303486.13</v>
      </c>
      <c r="ES73" s="289">
        <v>0</v>
      </c>
      <c r="ET73" s="289">
        <v>0</v>
      </c>
      <c r="EU73" s="289">
        <v>0</v>
      </c>
      <c r="EV73" s="289">
        <v>0</v>
      </c>
      <c r="EW73" s="289">
        <v>636506.09</v>
      </c>
      <c r="EX73" s="289">
        <v>636506.09</v>
      </c>
      <c r="EY73" s="289">
        <v>0</v>
      </c>
      <c r="EZ73" s="289">
        <v>13229.130000000001</v>
      </c>
      <c r="FA73" s="289">
        <v>20088.43</v>
      </c>
      <c r="FB73" s="289">
        <v>38917.43</v>
      </c>
      <c r="FC73" s="289">
        <v>19777.11</v>
      </c>
      <c r="FD73" s="289">
        <v>12281.02</v>
      </c>
      <c r="FE73" s="289">
        <v>0</v>
      </c>
      <c r="FF73" s="289">
        <v>0</v>
      </c>
      <c r="FG73" s="289">
        <v>0</v>
      </c>
      <c r="FH73" s="289">
        <v>0</v>
      </c>
      <c r="FI73" s="289">
        <v>0</v>
      </c>
      <c r="FJ73" s="289">
        <v>0</v>
      </c>
      <c r="FK73" s="289">
        <v>0</v>
      </c>
    </row>
    <row r="74" spans="1:167" x14ac:dyDescent="0.15">
      <c r="A74" s="287">
        <v>1169</v>
      </c>
      <c r="B74" s="287" t="s">
        <v>530</v>
      </c>
      <c r="C74" s="289">
        <v>0</v>
      </c>
      <c r="D74" s="289">
        <v>3746505</v>
      </c>
      <c r="E74" s="289">
        <v>0</v>
      </c>
      <c r="F74" s="289">
        <v>0</v>
      </c>
      <c r="G74" s="289">
        <v>15283.5</v>
      </c>
      <c r="H74" s="289">
        <v>2861.62</v>
      </c>
      <c r="I74" s="289">
        <v>49943.05</v>
      </c>
      <c r="J74" s="289">
        <v>0</v>
      </c>
      <c r="K74" s="289">
        <v>271664.53999999998</v>
      </c>
      <c r="L74" s="289">
        <v>0</v>
      </c>
      <c r="M74" s="289">
        <v>0</v>
      </c>
      <c r="N74" s="289">
        <v>0</v>
      </c>
      <c r="O74" s="289">
        <v>0</v>
      </c>
      <c r="P74" s="289">
        <v>6475</v>
      </c>
      <c r="Q74" s="289">
        <v>0</v>
      </c>
      <c r="R74" s="289">
        <v>0</v>
      </c>
      <c r="S74" s="289">
        <v>0</v>
      </c>
      <c r="T74" s="289">
        <v>0</v>
      </c>
      <c r="U74" s="289">
        <v>205816.66</v>
      </c>
      <c r="V74" s="289">
        <v>2737593</v>
      </c>
      <c r="W74" s="289">
        <v>17385.830000000002</v>
      </c>
      <c r="X74" s="289">
        <v>0</v>
      </c>
      <c r="Y74" s="289">
        <v>182420.74</v>
      </c>
      <c r="Z74" s="289">
        <v>7375.72</v>
      </c>
      <c r="AA74" s="289">
        <v>218497</v>
      </c>
      <c r="AB74" s="289">
        <v>0</v>
      </c>
      <c r="AC74" s="289">
        <v>0</v>
      </c>
      <c r="AD74" s="289">
        <v>109577.81</v>
      </c>
      <c r="AE74" s="289">
        <v>106258.72</v>
      </c>
      <c r="AF74" s="289">
        <v>0</v>
      </c>
      <c r="AG74" s="289">
        <v>0</v>
      </c>
      <c r="AH74" s="289">
        <v>0</v>
      </c>
      <c r="AI74" s="289">
        <v>0</v>
      </c>
      <c r="AJ74" s="289">
        <v>0</v>
      </c>
      <c r="AK74" s="289">
        <v>8000</v>
      </c>
      <c r="AL74" s="289">
        <v>0</v>
      </c>
      <c r="AM74" s="289">
        <v>0</v>
      </c>
      <c r="AN74" s="289">
        <v>8509.19</v>
      </c>
      <c r="AO74" s="289">
        <v>0</v>
      </c>
      <c r="AP74" s="289">
        <v>9838.5</v>
      </c>
      <c r="AQ74" s="289">
        <v>1531626.46</v>
      </c>
      <c r="AR74" s="289">
        <v>1501525.4</v>
      </c>
      <c r="AS74" s="289">
        <v>362507.3</v>
      </c>
      <c r="AT74" s="289">
        <v>153970.36000000002</v>
      </c>
      <c r="AU74" s="289">
        <v>196229.13</v>
      </c>
      <c r="AV74" s="289">
        <v>17664.68</v>
      </c>
      <c r="AW74" s="289">
        <v>198327.76</v>
      </c>
      <c r="AX74" s="289">
        <v>253029.48</v>
      </c>
      <c r="AY74" s="289">
        <v>244767.51</v>
      </c>
      <c r="AZ74" s="289">
        <v>345426.38</v>
      </c>
      <c r="BA74" s="289">
        <v>1214756.24</v>
      </c>
      <c r="BB74" s="289">
        <v>253865.38</v>
      </c>
      <c r="BC74" s="289">
        <v>80097</v>
      </c>
      <c r="BD74" s="289">
        <v>0</v>
      </c>
      <c r="BE74" s="289">
        <v>260834.58000000002</v>
      </c>
      <c r="BF74" s="289">
        <v>785489.49</v>
      </c>
      <c r="BG74" s="289">
        <v>304289.74</v>
      </c>
      <c r="BH74" s="289">
        <v>0</v>
      </c>
      <c r="BI74" s="289">
        <v>0</v>
      </c>
      <c r="BJ74" s="289">
        <v>0</v>
      </c>
      <c r="BK74" s="289">
        <v>0</v>
      </c>
      <c r="BL74" s="289">
        <v>0</v>
      </c>
      <c r="BM74" s="289">
        <v>0</v>
      </c>
      <c r="BN74" s="289">
        <v>0</v>
      </c>
      <c r="BO74" s="289">
        <v>0</v>
      </c>
      <c r="BP74" s="289">
        <v>0</v>
      </c>
      <c r="BQ74" s="289">
        <v>2205055.2599999998</v>
      </c>
      <c r="BR74" s="289">
        <v>2204654.25</v>
      </c>
      <c r="BS74" s="289">
        <v>2205055.2599999998</v>
      </c>
      <c r="BT74" s="289">
        <v>2204654.25</v>
      </c>
      <c r="BU74" s="289">
        <v>0</v>
      </c>
      <c r="BV74" s="289">
        <v>0</v>
      </c>
      <c r="BW74" s="289">
        <v>609701.61</v>
      </c>
      <c r="BX74" s="289">
        <v>0</v>
      </c>
      <c r="BY74" s="289">
        <v>0</v>
      </c>
      <c r="BZ74" s="289">
        <v>0</v>
      </c>
      <c r="CA74" s="289">
        <v>0</v>
      </c>
      <c r="CB74" s="289">
        <v>0</v>
      </c>
      <c r="CC74" s="289">
        <v>0</v>
      </c>
      <c r="CD74" s="289">
        <v>0</v>
      </c>
      <c r="CE74" s="289">
        <v>0</v>
      </c>
      <c r="CF74" s="289">
        <v>0</v>
      </c>
      <c r="CG74" s="289">
        <v>0</v>
      </c>
      <c r="CH74" s="289">
        <v>76392.47</v>
      </c>
      <c r="CI74" s="289">
        <v>0</v>
      </c>
      <c r="CJ74" s="289">
        <v>0</v>
      </c>
      <c r="CK74" s="289">
        <v>0</v>
      </c>
      <c r="CL74" s="289">
        <v>0</v>
      </c>
      <c r="CM74" s="289">
        <v>172339</v>
      </c>
      <c r="CN74" s="289">
        <v>24772</v>
      </c>
      <c r="CO74" s="289">
        <v>0</v>
      </c>
      <c r="CP74" s="289">
        <v>0</v>
      </c>
      <c r="CQ74" s="289">
        <v>0</v>
      </c>
      <c r="CR74" s="289">
        <v>0</v>
      </c>
      <c r="CS74" s="289">
        <v>16848</v>
      </c>
      <c r="CT74" s="289">
        <v>157148.04</v>
      </c>
      <c r="CU74" s="289">
        <v>0</v>
      </c>
      <c r="CV74" s="289">
        <v>0</v>
      </c>
      <c r="CW74" s="289">
        <v>0</v>
      </c>
      <c r="CX74" s="289">
        <v>58051.39</v>
      </c>
      <c r="CY74" s="289">
        <v>0</v>
      </c>
      <c r="CZ74" s="289">
        <v>0</v>
      </c>
      <c r="DA74" s="289">
        <v>0</v>
      </c>
      <c r="DB74" s="289">
        <v>0</v>
      </c>
      <c r="DC74" s="289">
        <v>0</v>
      </c>
      <c r="DD74" s="289">
        <v>0</v>
      </c>
      <c r="DE74" s="289">
        <v>0</v>
      </c>
      <c r="DF74" s="289">
        <v>0</v>
      </c>
      <c r="DG74" s="289">
        <v>0</v>
      </c>
      <c r="DH74" s="289">
        <v>0</v>
      </c>
      <c r="DI74" s="289">
        <v>588286.34</v>
      </c>
      <c r="DJ74" s="289">
        <v>0</v>
      </c>
      <c r="DK74" s="289">
        <v>0</v>
      </c>
      <c r="DL74" s="289">
        <v>141802.06</v>
      </c>
      <c r="DM74" s="289">
        <v>103444.07</v>
      </c>
      <c r="DN74" s="289">
        <v>0</v>
      </c>
      <c r="DO74" s="289">
        <v>0</v>
      </c>
      <c r="DP74" s="289">
        <v>0</v>
      </c>
      <c r="DQ74" s="289">
        <v>0</v>
      </c>
      <c r="DR74" s="289">
        <v>0</v>
      </c>
      <c r="DS74" s="289">
        <v>0</v>
      </c>
      <c r="DT74" s="289">
        <v>0</v>
      </c>
      <c r="DU74" s="289">
        <v>0</v>
      </c>
      <c r="DV74" s="289">
        <v>281720.03999999998</v>
      </c>
      <c r="DW74" s="289">
        <v>0</v>
      </c>
      <c r="DX74" s="289">
        <v>0</v>
      </c>
      <c r="DY74" s="289">
        <v>0</v>
      </c>
      <c r="DZ74" s="289">
        <v>0</v>
      </c>
      <c r="EA74" s="289">
        <v>0</v>
      </c>
      <c r="EB74" s="289">
        <v>0</v>
      </c>
      <c r="EC74" s="289">
        <v>0</v>
      </c>
      <c r="ED74" s="289">
        <v>45536.7</v>
      </c>
      <c r="EE74" s="289">
        <v>137577.38999999998</v>
      </c>
      <c r="EF74" s="289">
        <v>564716.23</v>
      </c>
      <c r="EG74" s="289">
        <v>359285.79</v>
      </c>
      <c r="EH74" s="289">
        <v>16777.25</v>
      </c>
      <c r="EI74" s="289">
        <v>0</v>
      </c>
      <c r="EJ74" s="289">
        <v>0</v>
      </c>
      <c r="EK74" s="289">
        <v>96612.5</v>
      </c>
      <c r="EL74" s="289">
        <v>0</v>
      </c>
      <c r="EM74" s="289">
        <v>1663278.0999999999</v>
      </c>
      <c r="EN74" s="289">
        <v>100</v>
      </c>
      <c r="EO74" s="289">
        <v>175887.88</v>
      </c>
      <c r="EP74" s="289">
        <v>175787.88</v>
      </c>
      <c r="EQ74" s="289">
        <v>0</v>
      </c>
      <c r="ER74" s="289">
        <v>0</v>
      </c>
      <c r="ES74" s="289">
        <v>0</v>
      </c>
      <c r="ET74" s="289">
        <v>0</v>
      </c>
      <c r="EU74" s="289">
        <v>34069.69</v>
      </c>
      <c r="EV74" s="289">
        <v>53113.29</v>
      </c>
      <c r="EW74" s="289">
        <v>313946.11</v>
      </c>
      <c r="EX74" s="289">
        <v>294902.51</v>
      </c>
      <c r="EY74" s="289">
        <v>0</v>
      </c>
      <c r="EZ74" s="289">
        <v>0</v>
      </c>
      <c r="FA74" s="289">
        <v>0</v>
      </c>
      <c r="FB74" s="289">
        <v>0</v>
      </c>
      <c r="FC74" s="289">
        <v>0</v>
      </c>
      <c r="FD74" s="289">
        <v>0</v>
      </c>
      <c r="FE74" s="289">
        <v>0</v>
      </c>
      <c r="FF74" s="289">
        <v>0</v>
      </c>
      <c r="FG74" s="289">
        <v>0</v>
      </c>
      <c r="FH74" s="289">
        <v>0</v>
      </c>
      <c r="FI74" s="289">
        <v>0</v>
      </c>
      <c r="FJ74" s="289">
        <v>0</v>
      </c>
      <c r="FK74" s="289">
        <v>0</v>
      </c>
    </row>
    <row r="75" spans="1:167" x14ac:dyDescent="0.15">
      <c r="A75" s="287">
        <v>1176</v>
      </c>
      <c r="B75" s="287" t="s">
        <v>531</v>
      </c>
      <c r="C75" s="289">
        <v>0</v>
      </c>
      <c r="D75" s="289">
        <v>2572770.23</v>
      </c>
      <c r="E75" s="289">
        <v>0</v>
      </c>
      <c r="F75" s="289">
        <v>6609.53</v>
      </c>
      <c r="G75" s="289">
        <v>31719.62</v>
      </c>
      <c r="H75" s="289">
        <v>7767.34</v>
      </c>
      <c r="I75" s="289">
        <v>25163.31</v>
      </c>
      <c r="J75" s="289">
        <v>0</v>
      </c>
      <c r="K75" s="289">
        <v>442340.42</v>
      </c>
      <c r="L75" s="289">
        <v>0</v>
      </c>
      <c r="M75" s="289">
        <v>0</v>
      </c>
      <c r="N75" s="289">
        <v>0</v>
      </c>
      <c r="O75" s="289">
        <v>0</v>
      </c>
      <c r="P75" s="289">
        <v>5903</v>
      </c>
      <c r="Q75" s="289">
        <v>0</v>
      </c>
      <c r="R75" s="289">
        <v>0</v>
      </c>
      <c r="S75" s="289">
        <v>0</v>
      </c>
      <c r="T75" s="289">
        <v>0</v>
      </c>
      <c r="U75" s="289">
        <v>216266.28</v>
      </c>
      <c r="V75" s="289">
        <v>5110063</v>
      </c>
      <c r="W75" s="289">
        <v>5600</v>
      </c>
      <c r="X75" s="289">
        <v>0</v>
      </c>
      <c r="Y75" s="289">
        <v>0</v>
      </c>
      <c r="Z75" s="289">
        <v>9982.4699999999993</v>
      </c>
      <c r="AA75" s="289">
        <v>304</v>
      </c>
      <c r="AB75" s="289">
        <v>0</v>
      </c>
      <c r="AC75" s="289">
        <v>0</v>
      </c>
      <c r="AD75" s="289">
        <v>20203.260000000002</v>
      </c>
      <c r="AE75" s="289">
        <v>120049.3</v>
      </c>
      <c r="AF75" s="289">
        <v>0</v>
      </c>
      <c r="AG75" s="289">
        <v>0</v>
      </c>
      <c r="AH75" s="289">
        <v>58834.53</v>
      </c>
      <c r="AI75" s="289">
        <v>0</v>
      </c>
      <c r="AJ75" s="289">
        <v>0</v>
      </c>
      <c r="AK75" s="289">
        <v>10612.83</v>
      </c>
      <c r="AL75" s="289">
        <v>0</v>
      </c>
      <c r="AM75" s="289">
        <v>25447.74</v>
      </c>
      <c r="AN75" s="289">
        <v>24218.18</v>
      </c>
      <c r="AO75" s="289">
        <v>0</v>
      </c>
      <c r="AP75" s="289">
        <v>4443.1000000000004</v>
      </c>
      <c r="AQ75" s="289">
        <v>1601129.35</v>
      </c>
      <c r="AR75" s="289">
        <v>1761645.4</v>
      </c>
      <c r="AS75" s="289">
        <v>321919.92</v>
      </c>
      <c r="AT75" s="289">
        <v>250925.26</v>
      </c>
      <c r="AU75" s="289">
        <v>266010.97000000003</v>
      </c>
      <c r="AV75" s="289">
        <v>1143.8700000000001</v>
      </c>
      <c r="AW75" s="289">
        <v>158039.14000000001</v>
      </c>
      <c r="AX75" s="289">
        <v>156801.71</v>
      </c>
      <c r="AY75" s="289">
        <v>304596.46000000002</v>
      </c>
      <c r="AZ75" s="289">
        <v>538309</v>
      </c>
      <c r="BA75" s="289">
        <v>1288917.3700000001</v>
      </c>
      <c r="BB75" s="289">
        <v>255843.59</v>
      </c>
      <c r="BC75" s="289">
        <v>98358.96</v>
      </c>
      <c r="BD75" s="289">
        <v>0</v>
      </c>
      <c r="BE75" s="289">
        <v>395858.28</v>
      </c>
      <c r="BF75" s="289">
        <v>814529.01</v>
      </c>
      <c r="BG75" s="289">
        <v>396269.82</v>
      </c>
      <c r="BH75" s="289">
        <v>1507.98</v>
      </c>
      <c r="BI75" s="289">
        <v>0</v>
      </c>
      <c r="BJ75" s="289">
        <v>0</v>
      </c>
      <c r="BK75" s="289">
        <v>0</v>
      </c>
      <c r="BL75" s="289">
        <v>0</v>
      </c>
      <c r="BM75" s="289">
        <v>0</v>
      </c>
      <c r="BN75" s="289">
        <v>0</v>
      </c>
      <c r="BO75" s="289">
        <v>0</v>
      </c>
      <c r="BP75" s="289">
        <v>0</v>
      </c>
      <c r="BQ75" s="289">
        <v>1843992.1400000001</v>
      </c>
      <c r="BR75" s="289">
        <v>1930484.19</v>
      </c>
      <c r="BS75" s="289">
        <v>1843992.1400000001</v>
      </c>
      <c r="BT75" s="289">
        <v>1930484.19</v>
      </c>
      <c r="BU75" s="289">
        <v>0</v>
      </c>
      <c r="BV75" s="289">
        <v>0</v>
      </c>
      <c r="BW75" s="289">
        <v>741705.01</v>
      </c>
      <c r="BX75" s="289">
        <v>0</v>
      </c>
      <c r="BY75" s="289">
        <v>0</v>
      </c>
      <c r="BZ75" s="289">
        <v>0</v>
      </c>
      <c r="CA75" s="289">
        <v>0</v>
      </c>
      <c r="CB75" s="289">
        <v>4717.92</v>
      </c>
      <c r="CC75" s="289">
        <v>0</v>
      </c>
      <c r="CD75" s="289">
        <v>0</v>
      </c>
      <c r="CE75" s="289">
        <v>0</v>
      </c>
      <c r="CF75" s="289">
        <v>0</v>
      </c>
      <c r="CG75" s="289">
        <v>0</v>
      </c>
      <c r="CH75" s="289">
        <v>25798</v>
      </c>
      <c r="CI75" s="289">
        <v>0</v>
      </c>
      <c r="CJ75" s="289">
        <v>0</v>
      </c>
      <c r="CK75" s="289">
        <v>0</v>
      </c>
      <c r="CL75" s="289">
        <v>0</v>
      </c>
      <c r="CM75" s="289">
        <v>221713</v>
      </c>
      <c r="CN75" s="289">
        <v>0</v>
      </c>
      <c r="CO75" s="289">
        <v>0</v>
      </c>
      <c r="CP75" s="289">
        <v>0</v>
      </c>
      <c r="CQ75" s="289">
        <v>0</v>
      </c>
      <c r="CR75" s="289">
        <v>0</v>
      </c>
      <c r="CS75" s="289">
        <v>0</v>
      </c>
      <c r="CT75" s="289">
        <v>151269.19</v>
      </c>
      <c r="CU75" s="289">
        <v>0</v>
      </c>
      <c r="CV75" s="289">
        <v>0</v>
      </c>
      <c r="CW75" s="289">
        <v>0</v>
      </c>
      <c r="CX75" s="289">
        <v>15522.06</v>
      </c>
      <c r="CY75" s="289">
        <v>0</v>
      </c>
      <c r="CZ75" s="289">
        <v>0</v>
      </c>
      <c r="DA75" s="289">
        <v>0</v>
      </c>
      <c r="DB75" s="289">
        <v>0</v>
      </c>
      <c r="DC75" s="289">
        <v>0</v>
      </c>
      <c r="DD75" s="289">
        <v>0</v>
      </c>
      <c r="DE75" s="289">
        <v>0</v>
      </c>
      <c r="DF75" s="289">
        <v>0</v>
      </c>
      <c r="DG75" s="289">
        <v>0</v>
      </c>
      <c r="DH75" s="289">
        <v>0</v>
      </c>
      <c r="DI75" s="289">
        <v>810861.07000000007</v>
      </c>
      <c r="DJ75" s="289">
        <v>0</v>
      </c>
      <c r="DK75" s="289">
        <v>0</v>
      </c>
      <c r="DL75" s="289">
        <v>149721.85</v>
      </c>
      <c r="DM75" s="289">
        <v>142963.07</v>
      </c>
      <c r="DN75" s="289">
        <v>0</v>
      </c>
      <c r="DO75" s="289">
        <v>0</v>
      </c>
      <c r="DP75" s="289">
        <v>50063.94</v>
      </c>
      <c r="DQ75" s="289">
        <v>0</v>
      </c>
      <c r="DR75" s="289">
        <v>0</v>
      </c>
      <c r="DS75" s="289">
        <v>0</v>
      </c>
      <c r="DT75" s="289">
        <v>0</v>
      </c>
      <c r="DU75" s="289">
        <v>0</v>
      </c>
      <c r="DV75" s="289">
        <v>7115.25</v>
      </c>
      <c r="DW75" s="289">
        <v>0</v>
      </c>
      <c r="DX75" s="289">
        <v>28485.11</v>
      </c>
      <c r="DY75" s="289">
        <v>30292.21</v>
      </c>
      <c r="DZ75" s="289">
        <v>4500</v>
      </c>
      <c r="EA75" s="289">
        <v>2692.9</v>
      </c>
      <c r="EB75" s="289">
        <v>0</v>
      </c>
      <c r="EC75" s="289">
        <v>0</v>
      </c>
      <c r="ED75" s="289">
        <v>396.56</v>
      </c>
      <c r="EE75" s="289">
        <v>395.89</v>
      </c>
      <c r="EF75" s="289">
        <v>592966.48</v>
      </c>
      <c r="EG75" s="289">
        <v>200454.67</v>
      </c>
      <c r="EH75" s="289">
        <v>392512.48</v>
      </c>
      <c r="EI75" s="289">
        <v>0</v>
      </c>
      <c r="EJ75" s="289">
        <v>0</v>
      </c>
      <c r="EK75" s="289">
        <v>0</v>
      </c>
      <c r="EL75" s="289">
        <v>0</v>
      </c>
      <c r="EM75" s="289">
        <v>1669133.27</v>
      </c>
      <c r="EN75" s="289">
        <v>1000</v>
      </c>
      <c r="EO75" s="289">
        <v>63824.47</v>
      </c>
      <c r="EP75" s="289">
        <v>157824.47</v>
      </c>
      <c r="EQ75" s="289">
        <v>0</v>
      </c>
      <c r="ER75" s="289">
        <v>95000</v>
      </c>
      <c r="ES75" s="289">
        <v>0</v>
      </c>
      <c r="ET75" s="289">
        <v>0</v>
      </c>
      <c r="EU75" s="289">
        <v>31545.66</v>
      </c>
      <c r="EV75" s="289">
        <v>75575.650000000009</v>
      </c>
      <c r="EW75" s="289">
        <v>398668.21</v>
      </c>
      <c r="EX75" s="289">
        <v>354638.22000000003</v>
      </c>
      <c r="EY75" s="289">
        <v>0</v>
      </c>
      <c r="EZ75" s="289">
        <v>0</v>
      </c>
      <c r="FA75" s="289">
        <v>0</v>
      </c>
      <c r="FB75" s="289">
        <v>0</v>
      </c>
      <c r="FC75" s="289">
        <v>0</v>
      </c>
      <c r="FD75" s="289">
        <v>0</v>
      </c>
      <c r="FE75" s="289">
        <v>0</v>
      </c>
      <c r="FF75" s="289">
        <v>0</v>
      </c>
      <c r="FG75" s="289">
        <v>0</v>
      </c>
      <c r="FH75" s="289">
        <v>0</v>
      </c>
      <c r="FI75" s="289">
        <v>0</v>
      </c>
      <c r="FJ75" s="289">
        <v>0</v>
      </c>
      <c r="FK75" s="289">
        <v>0</v>
      </c>
    </row>
    <row r="76" spans="1:167" x14ac:dyDescent="0.15">
      <c r="A76" s="287">
        <v>1183</v>
      </c>
      <c r="B76" s="287" t="s">
        <v>532</v>
      </c>
      <c r="C76" s="289">
        <v>0</v>
      </c>
      <c r="D76" s="289">
        <v>5601638.1100000003</v>
      </c>
      <c r="E76" s="289">
        <v>0</v>
      </c>
      <c r="F76" s="289">
        <v>65190.87</v>
      </c>
      <c r="G76" s="289">
        <v>23633</v>
      </c>
      <c r="H76" s="289">
        <v>3757.9900000000002</v>
      </c>
      <c r="I76" s="289">
        <v>48248.99</v>
      </c>
      <c r="J76" s="289">
        <v>0</v>
      </c>
      <c r="K76" s="289">
        <v>1016119.58</v>
      </c>
      <c r="L76" s="289">
        <v>0</v>
      </c>
      <c r="M76" s="289">
        <v>13389</v>
      </c>
      <c r="N76" s="289">
        <v>0</v>
      </c>
      <c r="O76" s="289">
        <v>0</v>
      </c>
      <c r="P76" s="289">
        <v>16569</v>
      </c>
      <c r="Q76" s="289">
        <v>0</v>
      </c>
      <c r="R76" s="289">
        <v>0</v>
      </c>
      <c r="S76" s="289">
        <v>0</v>
      </c>
      <c r="T76" s="289">
        <v>0</v>
      </c>
      <c r="U76" s="289">
        <v>262545.3</v>
      </c>
      <c r="V76" s="289">
        <v>6297232</v>
      </c>
      <c r="W76" s="289">
        <v>19956.16</v>
      </c>
      <c r="X76" s="289">
        <v>0</v>
      </c>
      <c r="Y76" s="289">
        <v>0</v>
      </c>
      <c r="Z76" s="289">
        <v>0</v>
      </c>
      <c r="AA76" s="289">
        <v>19386</v>
      </c>
      <c r="AB76" s="289">
        <v>0</v>
      </c>
      <c r="AC76" s="289">
        <v>0</v>
      </c>
      <c r="AD76" s="289">
        <v>107915.15000000001</v>
      </c>
      <c r="AE76" s="289">
        <v>162989</v>
      </c>
      <c r="AF76" s="289">
        <v>0</v>
      </c>
      <c r="AG76" s="289">
        <v>0</v>
      </c>
      <c r="AH76" s="289">
        <v>62307.61</v>
      </c>
      <c r="AI76" s="289">
        <v>0</v>
      </c>
      <c r="AJ76" s="289">
        <v>0</v>
      </c>
      <c r="AK76" s="289">
        <v>0</v>
      </c>
      <c r="AL76" s="289">
        <v>211505</v>
      </c>
      <c r="AM76" s="289">
        <v>6634.88</v>
      </c>
      <c r="AN76" s="289">
        <v>13364.18</v>
      </c>
      <c r="AO76" s="289">
        <v>0</v>
      </c>
      <c r="AP76" s="289">
        <v>0</v>
      </c>
      <c r="AQ76" s="289">
        <v>3268880.23</v>
      </c>
      <c r="AR76" s="289">
        <v>2054433.02</v>
      </c>
      <c r="AS76" s="289">
        <v>639238.32999999996</v>
      </c>
      <c r="AT76" s="289">
        <v>317134.59000000003</v>
      </c>
      <c r="AU76" s="289">
        <v>214344.38</v>
      </c>
      <c r="AV76" s="289">
        <v>0</v>
      </c>
      <c r="AW76" s="289">
        <v>746463.17</v>
      </c>
      <c r="AX76" s="289">
        <v>550851.02</v>
      </c>
      <c r="AY76" s="289">
        <v>382201.77</v>
      </c>
      <c r="AZ76" s="289">
        <v>427677.4</v>
      </c>
      <c r="BA76" s="289">
        <v>2175433.25</v>
      </c>
      <c r="BB76" s="289">
        <v>118994.05</v>
      </c>
      <c r="BC76" s="289">
        <v>98604</v>
      </c>
      <c r="BD76" s="289">
        <v>135406.6</v>
      </c>
      <c r="BE76" s="289">
        <v>196919.04000000001</v>
      </c>
      <c r="BF76" s="289">
        <v>1729244.58</v>
      </c>
      <c r="BG76" s="289">
        <v>584891.03</v>
      </c>
      <c r="BH76" s="289">
        <v>276.2</v>
      </c>
      <c r="BI76" s="289">
        <v>0</v>
      </c>
      <c r="BJ76" s="289">
        <v>0</v>
      </c>
      <c r="BK76" s="289">
        <v>0</v>
      </c>
      <c r="BL76" s="289">
        <v>0</v>
      </c>
      <c r="BM76" s="289">
        <v>0</v>
      </c>
      <c r="BN76" s="289">
        <v>0</v>
      </c>
      <c r="BO76" s="289">
        <v>0</v>
      </c>
      <c r="BP76" s="289">
        <v>0</v>
      </c>
      <c r="BQ76" s="289">
        <v>2224795.04</v>
      </c>
      <c r="BR76" s="289">
        <v>2536184.2000000002</v>
      </c>
      <c r="BS76" s="289">
        <v>2224795.04</v>
      </c>
      <c r="BT76" s="289">
        <v>2536184.2000000002</v>
      </c>
      <c r="BU76" s="289">
        <v>0</v>
      </c>
      <c r="BV76" s="289">
        <v>0</v>
      </c>
      <c r="BW76" s="289">
        <v>1694701.3</v>
      </c>
      <c r="BX76" s="289">
        <v>0</v>
      </c>
      <c r="BY76" s="289">
        <v>0</v>
      </c>
      <c r="BZ76" s="289">
        <v>0</v>
      </c>
      <c r="CA76" s="289">
        <v>1038.6500000000001</v>
      </c>
      <c r="CB76" s="289">
        <v>8502.9</v>
      </c>
      <c r="CC76" s="289">
        <v>0</v>
      </c>
      <c r="CD76" s="289">
        <v>0</v>
      </c>
      <c r="CE76" s="289">
        <v>0</v>
      </c>
      <c r="CF76" s="289">
        <v>0</v>
      </c>
      <c r="CG76" s="289">
        <v>0</v>
      </c>
      <c r="CH76" s="289">
        <v>36600.11</v>
      </c>
      <c r="CI76" s="289">
        <v>0</v>
      </c>
      <c r="CJ76" s="289">
        <v>0</v>
      </c>
      <c r="CK76" s="289">
        <v>0</v>
      </c>
      <c r="CL76" s="289">
        <v>0</v>
      </c>
      <c r="CM76" s="289">
        <v>500718</v>
      </c>
      <c r="CN76" s="289">
        <v>27741</v>
      </c>
      <c r="CO76" s="289">
        <v>0</v>
      </c>
      <c r="CP76" s="289">
        <v>0</v>
      </c>
      <c r="CQ76" s="289">
        <v>0</v>
      </c>
      <c r="CR76" s="289">
        <v>0</v>
      </c>
      <c r="CS76" s="289">
        <v>18867</v>
      </c>
      <c r="CT76" s="289">
        <v>295762</v>
      </c>
      <c r="CU76" s="289">
        <v>0</v>
      </c>
      <c r="CV76" s="289">
        <v>0</v>
      </c>
      <c r="CW76" s="289">
        <v>0</v>
      </c>
      <c r="CX76" s="289">
        <v>116053.24</v>
      </c>
      <c r="CY76" s="289">
        <v>0</v>
      </c>
      <c r="CZ76" s="289">
        <v>0</v>
      </c>
      <c r="DA76" s="289">
        <v>0</v>
      </c>
      <c r="DB76" s="289">
        <v>0</v>
      </c>
      <c r="DC76" s="289">
        <v>0</v>
      </c>
      <c r="DD76" s="289">
        <v>0</v>
      </c>
      <c r="DE76" s="289">
        <v>0</v>
      </c>
      <c r="DF76" s="289">
        <v>0</v>
      </c>
      <c r="DG76" s="289">
        <v>18667.580000000002</v>
      </c>
      <c r="DH76" s="289">
        <v>0</v>
      </c>
      <c r="DI76" s="289">
        <v>1952243.58</v>
      </c>
      <c r="DJ76" s="289">
        <v>0</v>
      </c>
      <c r="DK76" s="289">
        <v>0</v>
      </c>
      <c r="DL76" s="289">
        <v>308730.94</v>
      </c>
      <c r="DM76" s="289">
        <v>189525.01</v>
      </c>
      <c r="DN76" s="289">
        <v>0</v>
      </c>
      <c r="DO76" s="289">
        <v>0</v>
      </c>
      <c r="DP76" s="289">
        <v>167186.48000000001</v>
      </c>
      <c r="DQ76" s="289">
        <v>0</v>
      </c>
      <c r="DR76" s="289">
        <v>0</v>
      </c>
      <c r="DS76" s="289">
        <v>0</v>
      </c>
      <c r="DT76" s="289">
        <v>0</v>
      </c>
      <c r="DU76" s="289">
        <v>0</v>
      </c>
      <c r="DV76" s="289">
        <v>23441.14</v>
      </c>
      <c r="DW76" s="289">
        <v>40189.47</v>
      </c>
      <c r="DX76" s="289">
        <v>0</v>
      </c>
      <c r="DY76" s="289">
        <v>0</v>
      </c>
      <c r="DZ76" s="289">
        <v>0</v>
      </c>
      <c r="EA76" s="289">
        <v>0</v>
      </c>
      <c r="EB76" s="289">
        <v>0</v>
      </c>
      <c r="EC76" s="289">
        <v>0</v>
      </c>
      <c r="ED76" s="289">
        <v>114834.75</v>
      </c>
      <c r="EE76" s="289">
        <v>106768.43</v>
      </c>
      <c r="EF76" s="289">
        <v>1159375.76</v>
      </c>
      <c r="EG76" s="289">
        <v>989858.76</v>
      </c>
      <c r="EH76" s="289">
        <v>0</v>
      </c>
      <c r="EI76" s="289">
        <v>0</v>
      </c>
      <c r="EJ76" s="289">
        <v>0</v>
      </c>
      <c r="EK76" s="289">
        <v>177583.32</v>
      </c>
      <c r="EL76" s="289">
        <v>0</v>
      </c>
      <c r="EM76" s="289">
        <v>7915111</v>
      </c>
      <c r="EN76" s="289">
        <v>1051826.83</v>
      </c>
      <c r="EO76" s="289">
        <v>26306.7</v>
      </c>
      <c r="EP76" s="289">
        <v>215471.33000000002</v>
      </c>
      <c r="EQ76" s="289">
        <v>138606</v>
      </c>
      <c r="ER76" s="289">
        <v>1102385.46</v>
      </c>
      <c r="ES76" s="289">
        <v>0</v>
      </c>
      <c r="ET76" s="289">
        <v>0</v>
      </c>
      <c r="EU76" s="289">
        <v>0</v>
      </c>
      <c r="EV76" s="289">
        <v>0</v>
      </c>
      <c r="EW76" s="289">
        <v>579588.13</v>
      </c>
      <c r="EX76" s="289">
        <v>579588.13</v>
      </c>
      <c r="EY76" s="289">
        <v>0</v>
      </c>
      <c r="EZ76" s="289">
        <v>19733.14</v>
      </c>
      <c r="FA76" s="289">
        <v>34754.160000000003</v>
      </c>
      <c r="FB76" s="289">
        <v>121066</v>
      </c>
      <c r="FC76" s="289">
        <v>106044.98</v>
      </c>
      <c r="FD76" s="289">
        <v>0</v>
      </c>
      <c r="FE76" s="289">
        <v>0</v>
      </c>
      <c r="FF76" s="289">
        <v>0</v>
      </c>
      <c r="FG76" s="289">
        <v>0</v>
      </c>
      <c r="FH76" s="289">
        <v>0</v>
      </c>
      <c r="FI76" s="289">
        <v>0</v>
      </c>
      <c r="FJ76" s="289">
        <v>0</v>
      </c>
      <c r="FK76" s="289">
        <v>0</v>
      </c>
    </row>
    <row r="77" spans="1:167" x14ac:dyDescent="0.15">
      <c r="A77" s="287">
        <v>1204</v>
      </c>
      <c r="B77" s="287" t="s">
        <v>533</v>
      </c>
      <c r="C77" s="289">
        <v>1816.8400000000001</v>
      </c>
      <c r="D77" s="289">
        <v>1185067.6499999999</v>
      </c>
      <c r="E77" s="289">
        <v>537.32000000000005</v>
      </c>
      <c r="F77" s="289">
        <v>55.25</v>
      </c>
      <c r="G77" s="289">
        <v>2094</v>
      </c>
      <c r="H77" s="289">
        <v>6183.06</v>
      </c>
      <c r="I77" s="289">
        <v>2993.09</v>
      </c>
      <c r="J77" s="289">
        <v>0</v>
      </c>
      <c r="K77" s="289">
        <v>198402.6</v>
      </c>
      <c r="L77" s="289">
        <v>0</v>
      </c>
      <c r="M77" s="289">
        <v>0</v>
      </c>
      <c r="N77" s="289">
        <v>0</v>
      </c>
      <c r="O77" s="289">
        <v>0</v>
      </c>
      <c r="P77" s="289">
        <v>25070</v>
      </c>
      <c r="Q77" s="289">
        <v>0</v>
      </c>
      <c r="R77" s="289">
        <v>0</v>
      </c>
      <c r="S77" s="289">
        <v>12784.18</v>
      </c>
      <c r="T77" s="289">
        <v>0</v>
      </c>
      <c r="U77" s="289">
        <v>112735.36</v>
      </c>
      <c r="V77" s="289">
        <v>2845021</v>
      </c>
      <c r="W77" s="289">
        <v>2800</v>
      </c>
      <c r="X77" s="289">
        <v>0</v>
      </c>
      <c r="Y77" s="289">
        <v>195450.79</v>
      </c>
      <c r="Z77" s="289">
        <v>3672.59</v>
      </c>
      <c r="AA77" s="289">
        <v>165826</v>
      </c>
      <c r="AB77" s="289">
        <v>0</v>
      </c>
      <c r="AC77" s="289">
        <v>0</v>
      </c>
      <c r="AD77" s="289">
        <v>0</v>
      </c>
      <c r="AE77" s="289">
        <v>97748</v>
      </c>
      <c r="AF77" s="289">
        <v>0</v>
      </c>
      <c r="AG77" s="289">
        <v>0</v>
      </c>
      <c r="AH77" s="289">
        <v>0</v>
      </c>
      <c r="AI77" s="289">
        <v>19636</v>
      </c>
      <c r="AJ77" s="289">
        <v>0</v>
      </c>
      <c r="AK77" s="289">
        <v>3900</v>
      </c>
      <c r="AL77" s="289">
        <v>0</v>
      </c>
      <c r="AM77" s="289">
        <v>0</v>
      </c>
      <c r="AN77" s="289">
        <v>10252.25</v>
      </c>
      <c r="AO77" s="289">
        <v>0</v>
      </c>
      <c r="AP77" s="289">
        <v>4358.1400000000003</v>
      </c>
      <c r="AQ77" s="289">
        <v>1039475.52</v>
      </c>
      <c r="AR77" s="289">
        <v>685469.85</v>
      </c>
      <c r="AS77" s="289">
        <v>227309.89</v>
      </c>
      <c r="AT77" s="289">
        <v>82283.75</v>
      </c>
      <c r="AU77" s="289">
        <v>83738.84</v>
      </c>
      <c r="AV77" s="289">
        <v>0</v>
      </c>
      <c r="AW77" s="289">
        <v>76569.81</v>
      </c>
      <c r="AX77" s="289">
        <v>89389.75</v>
      </c>
      <c r="AY77" s="289">
        <v>170125.67</v>
      </c>
      <c r="AZ77" s="289">
        <v>323451.81</v>
      </c>
      <c r="BA77" s="289">
        <v>732129.42</v>
      </c>
      <c r="BB77" s="289">
        <v>106468.53</v>
      </c>
      <c r="BC77" s="289">
        <v>44999</v>
      </c>
      <c r="BD77" s="289">
        <v>0</v>
      </c>
      <c r="BE77" s="289">
        <v>1452</v>
      </c>
      <c r="BF77" s="289">
        <v>631590.19000000006</v>
      </c>
      <c r="BG77" s="289">
        <v>398956.44</v>
      </c>
      <c r="BH77" s="289">
        <v>0</v>
      </c>
      <c r="BI77" s="289">
        <v>0</v>
      </c>
      <c r="BJ77" s="289">
        <v>0</v>
      </c>
      <c r="BK77" s="289">
        <v>0</v>
      </c>
      <c r="BL77" s="289">
        <v>0</v>
      </c>
      <c r="BM77" s="289">
        <v>0</v>
      </c>
      <c r="BN77" s="289">
        <v>0</v>
      </c>
      <c r="BO77" s="289">
        <v>0</v>
      </c>
      <c r="BP77" s="289">
        <v>0</v>
      </c>
      <c r="BQ77" s="289">
        <v>1924112.59</v>
      </c>
      <c r="BR77" s="289">
        <v>2127106.2400000002</v>
      </c>
      <c r="BS77" s="289">
        <v>1924112.59</v>
      </c>
      <c r="BT77" s="289">
        <v>2127106.2400000002</v>
      </c>
      <c r="BU77" s="289">
        <v>0</v>
      </c>
      <c r="BV77" s="289">
        <v>0</v>
      </c>
      <c r="BW77" s="289">
        <v>431590.19</v>
      </c>
      <c r="BX77" s="289">
        <v>0</v>
      </c>
      <c r="BY77" s="289">
        <v>0</v>
      </c>
      <c r="BZ77" s="289">
        <v>0</v>
      </c>
      <c r="CA77" s="289">
        <v>0</v>
      </c>
      <c r="CB77" s="289">
        <v>0</v>
      </c>
      <c r="CC77" s="289">
        <v>0</v>
      </c>
      <c r="CD77" s="289">
        <v>0</v>
      </c>
      <c r="CE77" s="289">
        <v>0</v>
      </c>
      <c r="CF77" s="289">
        <v>0</v>
      </c>
      <c r="CG77" s="289">
        <v>0</v>
      </c>
      <c r="CH77" s="289">
        <v>183517</v>
      </c>
      <c r="CI77" s="289">
        <v>0</v>
      </c>
      <c r="CJ77" s="289">
        <v>0</v>
      </c>
      <c r="CK77" s="289">
        <v>27874.93</v>
      </c>
      <c r="CL77" s="289">
        <v>0</v>
      </c>
      <c r="CM77" s="289">
        <v>5094</v>
      </c>
      <c r="CN77" s="289">
        <v>0</v>
      </c>
      <c r="CO77" s="289">
        <v>0</v>
      </c>
      <c r="CP77" s="289">
        <v>0</v>
      </c>
      <c r="CQ77" s="289">
        <v>0</v>
      </c>
      <c r="CR77" s="289">
        <v>0</v>
      </c>
      <c r="CS77" s="289">
        <v>0</v>
      </c>
      <c r="CT77" s="289">
        <v>114699.25</v>
      </c>
      <c r="CU77" s="289">
        <v>0</v>
      </c>
      <c r="CV77" s="289">
        <v>0</v>
      </c>
      <c r="CW77" s="289">
        <v>0</v>
      </c>
      <c r="CX77" s="289">
        <v>0</v>
      </c>
      <c r="CY77" s="289">
        <v>0</v>
      </c>
      <c r="CZ77" s="289">
        <v>0</v>
      </c>
      <c r="DA77" s="289">
        <v>0</v>
      </c>
      <c r="DB77" s="289">
        <v>0</v>
      </c>
      <c r="DC77" s="289">
        <v>0</v>
      </c>
      <c r="DD77" s="289">
        <v>0</v>
      </c>
      <c r="DE77" s="289">
        <v>0</v>
      </c>
      <c r="DF77" s="289">
        <v>0</v>
      </c>
      <c r="DG77" s="289">
        <v>0</v>
      </c>
      <c r="DH77" s="289">
        <v>0</v>
      </c>
      <c r="DI77" s="289">
        <v>547630.82000000007</v>
      </c>
      <c r="DJ77" s="289">
        <v>0</v>
      </c>
      <c r="DK77" s="289">
        <v>0</v>
      </c>
      <c r="DL77" s="289">
        <v>122800.99</v>
      </c>
      <c r="DM77" s="289">
        <v>3768</v>
      </c>
      <c r="DN77" s="289">
        <v>0</v>
      </c>
      <c r="DO77" s="289">
        <v>0</v>
      </c>
      <c r="DP77" s="289">
        <v>79671.67</v>
      </c>
      <c r="DQ77" s="289">
        <v>0</v>
      </c>
      <c r="DR77" s="289">
        <v>0</v>
      </c>
      <c r="DS77" s="289">
        <v>0</v>
      </c>
      <c r="DT77" s="289">
        <v>0</v>
      </c>
      <c r="DU77" s="289">
        <v>0</v>
      </c>
      <c r="DV77" s="289">
        <v>4569</v>
      </c>
      <c r="DW77" s="289">
        <v>2621.11</v>
      </c>
      <c r="DX77" s="289">
        <v>91141.62</v>
      </c>
      <c r="DY77" s="289">
        <v>98099.64</v>
      </c>
      <c r="DZ77" s="289">
        <v>46066.65</v>
      </c>
      <c r="EA77" s="289">
        <v>39108.629999999997</v>
      </c>
      <c r="EB77" s="289">
        <v>0</v>
      </c>
      <c r="EC77" s="289">
        <v>0</v>
      </c>
      <c r="ED77" s="289">
        <v>5025.96</v>
      </c>
      <c r="EE77" s="289">
        <v>0</v>
      </c>
      <c r="EF77" s="289">
        <v>329827.10000000003</v>
      </c>
      <c r="EG77" s="289">
        <v>334750</v>
      </c>
      <c r="EH77" s="289">
        <v>0</v>
      </c>
      <c r="EI77" s="289">
        <v>0</v>
      </c>
      <c r="EJ77" s="289">
        <v>0</v>
      </c>
      <c r="EK77" s="289">
        <v>0</v>
      </c>
      <c r="EL77" s="289">
        <v>103.06</v>
      </c>
      <c r="EM77" s="289">
        <v>0</v>
      </c>
      <c r="EN77" s="289">
        <v>1303770.3600000001</v>
      </c>
      <c r="EO77" s="289">
        <v>1523280.33</v>
      </c>
      <c r="EP77" s="289">
        <v>219509.97</v>
      </c>
      <c r="EQ77" s="289">
        <v>0</v>
      </c>
      <c r="ER77" s="289">
        <v>0</v>
      </c>
      <c r="ES77" s="289">
        <v>0</v>
      </c>
      <c r="ET77" s="289">
        <v>0</v>
      </c>
      <c r="EU77" s="289">
        <v>71850.720000000001</v>
      </c>
      <c r="EV77" s="289">
        <v>76155.87</v>
      </c>
      <c r="EW77" s="289">
        <v>286284.24</v>
      </c>
      <c r="EX77" s="289">
        <v>281979.09000000003</v>
      </c>
      <c r="EY77" s="289">
        <v>0</v>
      </c>
      <c r="EZ77" s="289">
        <v>28828.99</v>
      </c>
      <c r="FA77" s="289">
        <v>49293.4</v>
      </c>
      <c r="FB77" s="289">
        <v>166704.45000000001</v>
      </c>
      <c r="FC77" s="289">
        <v>0</v>
      </c>
      <c r="FD77" s="289">
        <v>146240.04</v>
      </c>
      <c r="FE77" s="289">
        <v>0</v>
      </c>
      <c r="FF77" s="289">
        <v>0</v>
      </c>
      <c r="FG77" s="289">
        <v>0</v>
      </c>
      <c r="FH77" s="289">
        <v>0</v>
      </c>
      <c r="FI77" s="289">
        <v>0</v>
      </c>
      <c r="FJ77" s="289">
        <v>0</v>
      </c>
      <c r="FK77" s="289">
        <v>0</v>
      </c>
    </row>
    <row r="78" spans="1:167" x14ac:dyDescent="0.15">
      <c r="A78" s="287">
        <v>1218</v>
      </c>
      <c r="B78" s="287" t="s">
        <v>534</v>
      </c>
      <c r="C78" s="289">
        <v>0</v>
      </c>
      <c r="D78" s="289">
        <v>7332106</v>
      </c>
      <c r="E78" s="289">
        <v>0</v>
      </c>
      <c r="F78" s="289">
        <v>3012.08</v>
      </c>
      <c r="G78" s="289">
        <v>16034.18</v>
      </c>
      <c r="H78" s="289">
        <v>13261.41</v>
      </c>
      <c r="I78" s="289">
        <v>35276.629999999997</v>
      </c>
      <c r="J78" s="289">
        <v>6839.37</v>
      </c>
      <c r="K78" s="289">
        <v>96957</v>
      </c>
      <c r="L78" s="289">
        <v>0</v>
      </c>
      <c r="M78" s="289">
        <v>0</v>
      </c>
      <c r="N78" s="289">
        <v>0</v>
      </c>
      <c r="O78" s="289">
        <v>0</v>
      </c>
      <c r="P78" s="289">
        <v>8933</v>
      </c>
      <c r="Q78" s="289">
        <v>0</v>
      </c>
      <c r="R78" s="289">
        <v>0</v>
      </c>
      <c r="S78" s="289">
        <v>0</v>
      </c>
      <c r="T78" s="289">
        <v>0</v>
      </c>
      <c r="U78" s="289">
        <v>235242.87</v>
      </c>
      <c r="V78" s="289">
        <v>2096842</v>
      </c>
      <c r="W78" s="289">
        <v>8207.75</v>
      </c>
      <c r="X78" s="289">
        <v>0</v>
      </c>
      <c r="Y78" s="289">
        <v>0</v>
      </c>
      <c r="Z78" s="289">
        <v>7838.79</v>
      </c>
      <c r="AA78" s="289">
        <v>10083</v>
      </c>
      <c r="AB78" s="289">
        <v>0</v>
      </c>
      <c r="AC78" s="289">
        <v>691937.15</v>
      </c>
      <c r="AD78" s="289">
        <v>84472.960000000006</v>
      </c>
      <c r="AE78" s="289">
        <v>217311.85</v>
      </c>
      <c r="AF78" s="289">
        <v>0</v>
      </c>
      <c r="AG78" s="289">
        <v>0</v>
      </c>
      <c r="AH78" s="289">
        <v>195758.25</v>
      </c>
      <c r="AI78" s="289">
        <v>0</v>
      </c>
      <c r="AJ78" s="289">
        <v>0</v>
      </c>
      <c r="AK78" s="289">
        <v>0</v>
      </c>
      <c r="AL78" s="289">
        <v>0</v>
      </c>
      <c r="AM78" s="289">
        <v>0</v>
      </c>
      <c r="AN78" s="289">
        <v>22111.75</v>
      </c>
      <c r="AO78" s="289">
        <v>0</v>
      </c>
      <c r="AP78" s="289">
        <v>2907.54</v>
      </c>
      <c r="AQ78" s="289">
        <v>2749099.43</v>
      </c>
      <c r="AR78" s="289">
        <v>1391314.03</v>
      </c>
      <c r="AS78" s="289">
        <v>189694.80000000002</v>
      </c>
      <c r="AT78" s="289">
        <v>198668.29</v>
      </c>
      <c r="AU78" s="289">
        <v>191041.08000000002</v>
      </c>
      <c r="AV78" s="289">
        <v>137395.6</v>
      </c>
      <c r="AW78" s="289">
        <v>368882.25</v>
      </c>
      <c r="AX78" s="289">
        <v>360600.97000000003</v>
      </c>
      <c r="AY78" s="289">
        <v>268048.47000000003</v>
      </c>
      <c r="AZ78" s="289">
        <v>496320.41000000003</v>
      </c>
      <c r="BA78" s="289">
        <v>1792264.92</v>
      </c>
      <c r="BB78" s="289">
        <v>290225.97000000003</v>
      </c>
      <c r="BC78" s="289">
        <v>117454.65000000001</v>
      </c>
      <c r="BD78" s="289">
        <v>0</v>
      </c>
      <c r="BE78" s="289">
        <v>277135.77</v>
      </c>
      <c r="BF78" s="289">
        <v>1413002.46</v>
      </c>
      <c r="BG78" s="289">
        <v>407879.39</v>
      </c>
      <c r="BH78" s="289">
        <v>1798.83</v>
      </c>
      <c r="BI78" s="289">
        <v>0</v>
      </c>
      <c r="BJ78" s="289">
        <v>0</v>
      </c>
      <c r="BK78" s="289">
        <v>0</v>
      </c>
      <c r="BL78" s="289">
        <v>0</v>
      </c>
      <c r="BM78" s="289">
        <v>0</v>
      </c>
      <c r="BN78" s="289">
        <v>0</v>
      </c>
      <c r="BO78" s="289">
        <v>0</v>
      </c>
      <c r="BP78" s="289">
        <v>0</v>
      </c>
      <c r="BQ78" s="289">
        <v>3911279.03</v>
      </c>
      <c r="BR78" s="289">
        <v>4345585.29</v>
      </c>
      <c r="BS78" s="289">
        <v>3911279.03</v>
      </c>
      <c r="BT78" s="289">
        <v>4345585.29</v>
      </c>
      <c r="BU78" s="289">
        <v>0</v>
      </c>
      <c r="BV78" s="289">
        <v>0</v>
      </c>
      <c r="BW78" s="289">
        <v>1235810.8400000001</v>
      </c>
      <c r="BX78" s="289">
        <v>0</v>
      </c>
      <c r="BY78" s="289">
        <v>0</v>
      </c>
      <c r="BZ78" s="289">
        <v>0</v>
      </c>
      <c r="CA78" s="289">
        <v>0</v>
      </c>
      <c r="CB78" s="289">
        <v>0</v>
      </c>
      <c r="CC78" s="289">
        <v>0</v>
      </c>
      <c r="CD78" s="289">
        <v>0</v>
      </c>
      <c r="CE78" s="289">
        <v>0</v>
      </c>
      <c r="CF78" s="289">
        <v>0</v>
      </c>
      <c r="CG78" s="289">
        <v>0</v>
      </c>
      <c r="CH78" s="289">
        <v>27831</v>
      </c>
      <c r="CI78" s="289">
        <v>0</v>
      </c>
      <c r="CJ78" s="289">
        <v>0</v>
      </c>
      <c r="CK78" s="289">
        <v>0</v>
      </c>
      <c r="CL78" s="289">
        <v>0</v>
      </c>
      <c r="CM78" s="289">
        <v>422826</v>
      </c>
      <c r="CN78" s="289">
        <v>0</v>
      </c>
      <c r="CO78" s="289">
        <v>0</v>
      </c>
      <c r="CP78" s="289">
        <v>0</v>
      </c>
      <c r="CQ78" s="289">
        <v>0</v>
      </c>
      <c r="CR78" s="289">
        <v>0</v>
      </c>
      <c r="CS78" s="289">
        <v>0</v>
      </c>
      <c r="CT78" s="289">
        <v>232106.09</v>
      </c>
      <c r="CU78" s="289">
        <v>0</v>
      </c>
      <c r="CV78" s="289">
        <v>0</v>
      </c>
      <c r="CW78" s="289">
        <v>0</v>
      </c>
      <c r="CX78" s="289">
        <v>68648.25</v>
      </c>
      <c r="CY78" s="289">
        <v>0</v>
      </c>
      <c r="CZ78" s="289">
        <v>0</v>
      </c>
      <c r="DA78" s="289">
        <v>0</v>
      </c>
      <c r="DB78" s="289">
        <v>0</v>
      </c>
      <c r="DC78" s="289">
        <v>0</v>
      </c>
      <c r="DD78" s="289">
        <v>0</v>
      </c>
      <c r="DE78" s="289">
        <v>0</v>
      </c>
      <c r="DF78" s="289">
        <v>0</v>
      </c>
      <c r="DG78" s="289">
        <v>0</v>
      </c>
      <c r="DH78" s="289">
        <v>0</v>
      </c>
      <c r="DI78" s="289">
        <v>1468098.18</v>
      </c>
      <c r="DJ78" s="289">
        <v>0</v>
      </c>
      <c r="DK78" s="289">
        <v>0</v>
      </c>
      <c r="DL78" s="289">
        <v>185147.43</v>
      </c>
      <c r="DM78" s="289">
        <v>173403.58000000002</v>
      </c>
      <c r="DN78" s="289">
        <v>0</v>
      </c>
      <c r="DO78" s="289">
        <v>0</v>
      </c>
      <c r="DP78" s="289">
        <v>38555.89</v>
      </c>
      <c r="DQ78" s="289">
        <v>38.07</v>
      </c>
      <c r="DR78" s="289">
        <v>0</v>
      </c>
      <c r="DS78" s="289">
        <v>0</v>
      </c>
      <c r="DT78" s="289">
        <v>0</v>
      </c>
      <c r="DU78" s="289">
        <v>0</v>
      </c>
      <c r="DV78" s="289">
        <v>121979.03</v>
      </c>
      <c r="DW78" s="289">
        <v>0</v>
      </c>
      <c r="DX78" s="289">
        <v>281976.71000000002</v>
      </c>
      <c r="DY78" s="289">
        <v>286738.09000000003</v>
      </c>
      <c r="DZ78" s="289">
        <v>338516.73</v>
      </c>
      <c r="EA78" s="289">
        <v>246483.88</v>
      </c>
      <c r="EB78" s="289">
        <v>87271.47</v>
      </c>
      <c r="EC78" s="289">
        <v>0</v>
      </c>
      <c r="ED78" s="289">
        <v>765.26</v>
      </c>
      <c r="EE78" s="289">
        <v>1320.84</v>
      </c>
      <c r="EF78" s="289">
        <v>111702.32</v>
      </c>
      <c r="EG78" s="289">
        <v>111146.74</v>
      </c>
      <c r="EH78" s="289">
        <v>0</v>
      </c>
      <c r="EI78" s="289">
        <v>0</v>
      </c>
      <c r="EJ78" s="289">
        <v>0</v>
      </c>
      <c r="EK78" s="289">
        <v>0</v>
      </c>
      <c r="EL78" s="289">
        <v>0</v>
      </c>
      <c r="EM78" s="289">
        <v>699019.03</v>
      </c>
      <c r="EN78" s="289">
        <v>38338.829999999994</v>
      </c>
      <c r="EO78" s="289">
        <v>37114.910000000003</v>
      </c>
      <c r="EP78" s="289">
        <v>96.92</v>
      </c>
      <c r="EQ78" s="289">
        <v>0</v>
      </c>
      <c r="ER78" s="289">
        <v>0</v>
      </c>
      <c r="ES78" s="289">
        <v>0</v>
      </c>
      <c r="ET78" s="289">
        <v>1320.84</v>
      </c>
      <c r="EU78" s="289">
        <v>0</v>
      </c>
      <c r="EV78" s="289">
        <v>0</v>
      </c>
      <c r="EW78" s="289">
        <v>582285.95000000007</v>
      </c>
      <c r="EX78" s="289">
        <v>582285.95000000007</v>
      </c>
      <c r="EY78" s="289">
        <v>0</v>
      </c>
      <c r="EZ78" s="289">
        <v>74277.94</v>
      </c>
      <c r="FA78" s="289">
        <v>55070.92</v>
      </c>
      <c r="FB78" s="289">
        <v>0</v>
      </c>
      <c r="FC78" s="289">
        <v>0</v>
      </c>
      <c r="FD78" s="289">
        <v>19207.02</v>
      </c>
      <c r="FE78" s="289">
        <v>0</v>
      </c>
      <c r="FF78" s="289">
        <v>0</v>
      </c>
      <c r="FG78" s="289">
        <v>0</v>
      </c>
      <c r="FH78" s="289">
        <v>0</v>
      </c>
      <c r="FI78" s="289">
        <v>0</v>
      </c>
      <c r="FJ78" s="289">
        <v>0</v>
      </c>
      <c r="FK78" s="289">
        <v>0</v>
      </c>
    </row>
    <row r="79" spans="1:167" x14ac:dyDescent="0.15">
      <c r="A79" s="287">
        <v>1232</v>
      </c>
      <c r="B79" s="287" t="s">
        <v>535</v>
      </c>
      <c r="C79" s="289">
        <v>0</v>
      </c>
      <c r="D79" s="289">
        <v>6343157.2699999996</v>
      </c>
      <c r="E79" s="289">
        <v>0</v>
      </c>
      <c r="F79" s="289">
        <v>8990</v>
      </c>
      <c r="G79" s="289">
        <v>13348.14</v>
      </c>
      <c r="H79" s="289">
        <v>1484.98</v>
      </c>
      <c r="I79" s="289">
        <v>81615.75</v>
      </c>
      <c r="J79" s="289">
        <v>0</v>
      </c>
      <c r="K79" s="289">
        <v>331803.66000000003</v>
      </c>
      <c r="L79" s="289">
        <v>0</v>
      </c>
      <c r="M79" s="289">
        <v>38979.29</v>
      </c>
      <c r="N79" s="289">
        <v>0</v>
      </c>
      <c r="O79" s="289">
        <v>0</v>
      </c>
      <c r="P79" s="289">
        <v>5782.66</v>
      </c>
      <c r="Q79" s="289">
        <v>0</v>
      </c>
      <c r="R79" s="289">
        <v>0</v>
      </c>
      <c r="S79" s="289">
        <v>0</v>
      </c>
      <c r="T79" s="289">
        <v>0</v>
      </c>
      <c r="U79" s="289">
        <v>193487.05000000002</v>
      </c>
      <c r="V79" s="289">
        <v>421778</v>
      </c>
      <c r="W79" s="289">
        <v>4720</v>
      </c>
      <c r="X79" s="289">
        <v>0</v>
      </c>
      <c r="Y79" s="289">
        <v>0</v>
      </c>
      <c r="Z79" s="289">
        <v>267034.98</v>
      </c>
      <c r="AA79" s="289">
        <v>185294</v>
      </c>
      <c r="AB79" s="289">
        <v>0</v>
      </c>
      <c r="AC79" s="289">
        <v>0</v>
      </c>
      <c r="AD79" s="289">
        <v>39767</v>
      </c>
      <c r="AE79" s="289">
        <v>200102</v>
      </c>
      <c r="AF79" s="289">
        <v>0</v>
      </c>
      <c r="AG79" s="289">
        <v>0</v>
      </c>
      <c r="AH79" s="289">
        <v>0</v>
      </c>
      <c r="AI79" s="289">
        <v>0</v>
      </c>
      <c r="AJ79" s="289">
        <v>0</v>
      </c>
      <c r="AK79" s="289">
        <v>0</v>
      </c>
      <c r="AL79" s="289">
        <v>0</v>
      </c>
      <c r="AM79" s="289">
        <v>20639.100000000002</v>
      </c>
      <c r="AN79" s="289">
        <v>48958.33</v>
      </c>
      <c r="AO79" s="289">
        <v>0</v>
      </c>
      <c r="AP79" s="289">
        <v>3604.6</v>
      </c>
      <c r="AQ79" s="289">
        <v>1557962.85</v>
      </c>
      <c r="AR79" s="289">
        <v>1299330.97</v>
      </c>
      <c r="AS79" s="289">
        <v>100615.7</v>
      </c>
      <c r="AT79" s="289">
        <v>190709.72</v>
      </c>
      <c r="AU79" s="289">
        <v>240669.23</v>
      </c>
      <c r="AV79" s="289">
        <v>0</v>
      </c>
      <c r="AW79" s="289">
        <v>216133.53</v>
      </c>
      <c r="AX79" s="289">
        <v>205424.11000000002</v>
      </c>
      <c r="AY79" s="289">
        <v>299458.15000000002</v>
      </c>
      <c r="AZ79" s="289">
        <v>419402.9</v>
      </c>
      <c r="BA79" s="289">
        <v>1438677.1</v>
      </c>
      <c r="BB79" s="289">
        <v>383317.94</v>
      </c>
      <c r="BC79" s="289">
        <v>81134</v>
      </c>
      <c r="BD79" s="289">
        <v>1702.63</v>
      </c>
      <c r="BE79" s="289">
        <v>195177.52</v>
      </c>
      <c r="BF79" s="289">
        <v>677848.47</v>
      </c>
      <c r="BG79" s="289">
        <v>346466.66000000003</v>
      </c>
      <c r="BH79" s="289">
        <v>0</v>
      </c>
      <c r="BI79" s="289">
        <v>0</v>
      </c>
      <c r="BJ79" s="289">
        <v>0</v>
      </c>
      <c r="BK79" s="289">
        <v>0</v>
      </c>
      <c r="BL79" s="289">
        <v>0</v>
      </c>
      <c r="BM79" s="289">
        <v>0</v>
      </c>
      <c r="BN79" s="289">
        <v>0</v>
      </c>
      <c r="BO79" s="289">
        <v>227666</v>
      </c>
      <c r="BP79" s="289">
        <v>227666</v>
      </c>
      <c r="BQ79" s="289">
        <v>2984813.04</v>
      </c>
      <c r="BR79" s="289">
        <v>3541328.37</v>
      </c>
      <c r="BS79" s="289">
        <v>3212479.04</v>
      </c>
      <c r="BT79" s="289">
        <v>3768994.37</v>
      </c>
      <c r="BU79" s="289">
        <v>0</v>
      </c>
      <c r="BV79" s="289">
        <v>0</v>
      </c>
      <c r="BW79" s="289">
        <v>677848.47</v>
      </c>
      <c r="BX79" s="289">
        <v>0</v>
      </c>
      <c r="BY79" s="289">
        <v>0</v>
      </c>
      <c r="BZ79" s="289">
        <v>0</v>
      </c>
      <c r="CA79" s="289">
        <v>0</v>
      </c>
      <c r="CB79" s="289">
        <v>0</v>
      </c>
      <c r="CC79" s="289">
        <v>3002</v>
      </c>
      <c r="CD79" s="289">
        <v>0</v>
      </c>
      <c r="CE79" s="289">
        <v>0</v>
      </c>
      <c r="CF79" s="289">
        <v>0</v>
      </c>
      <c r="CG79" s="289">
        <v>0</v>
      </c>
      <c r="CH79" s="289">
        <v>161308.33000000002</v>
      </c>
      <c r="CI79" s="289">
        <v>0</v>
      </c>
      <c r="CJ79" s="289">
        <v>0</v>
      </c>
      <c r="CK79" s="289">
        <v>0</v>
      </c>
      <c r="CL79" s="289">
        <v>0</v>
      </c>
      <c r="CM79" s="289">
        <v>85494</v>
      </c>
      <c r="CN79" s="289">
        <v>0</v>
      </c>
      <c r="CO79" s="289">
        <v>0</v>
      </c>
      <c r="CP79" s="289">
        <v>0</v>
      </c>
      <c r="CQ79" s="289">
        <v>0</v>
      </c>
      <c r="CR79" s="289">
        <v>0</v>
      </c>
      <c r="CS79" s="289">
        <v>0</v>
      </c>
      <c r="CT79" s="289">
        <v>181387</v>
      </c>
      <c r="CU79" s="289">
        <v>0</v>
      </c>
      <c r="CV79" s="289">
        <v>0</v>
      </c>
      <c r="CW79" s="289">
        <v>0</v>
      </c>
      <c r="CX79" s="289">
        <v>122263.77</v>
      </c>
      <c r="CY79" s="289">
        <v>0</v>
      </c>
      <c r="CZ79" s="289">
        <v>0</v>
      </c>
      <c r="DA79" s="289">
        <v>0</v>
      </c>
      <c r="DB79" s="289">
        <v>0</v>
      </c>
      <c r="DC79" s="289">
        <v>0</v>
      </c>
      <c r="DD79" s="289">
        <v>0</v>
      </c>
      <c r="DE79" s="289">
        <v>0</v>
      </c>
      <c r="DF79" s="289">
        <v>0</v>
      </c>
      <c r="DG79" s="289">
        <v>0</v>
      </c>
      <c r="DH79" s="289">
        <v>0</v>
      </c>
      <c r="DI79" s="289">
        <v>338564.34</v>
      </c>
      <c r="DJ79" s="289">
        <v>0</v>
      </c>
      <c r="DK79" s="289">
        <v>0</v>
      </c>
      <c r="DL79" s="289">
        <v>158291.84</v>
      </c>
      <c r="DM79" s="289">
        <v>101337.96</v>
      </c>
      <c r="DN79" s="289">
        <v>0</v>
      </c>
      <c r="DO79" s="289">
        <v>0</v>
      </c>
      <c r="DP79" s="289">
        <v>861.64</v>
      </c>
      <c r="DQ79" s="289">
        <v>0</v>
      </c>
      <c r="DR79" s="289">
        <v>0</v>
      </c>
      <c r="DS79" s="289">
        <v>0</v>
      </c>
      <c r="DT79" s="289">
        <v>0</v>
      </c>
      <c r="DU79" s="289">
        <v>0</v>
      </c>
      <c r="DV79" s="289">
        <v>632247.79</v>
      </c>
      <c r="DW79" s="289">
        <v>0</v>
      </c>
      <c r="DX79" s="289">
        <v>55135.700000000004</v>
      </c>
      <c r="DY79" s="289">
        <v>33847.020000000004</v>
      </c>
      <c r="DZ79" s="289">
        <v>45297.91</v>
      </c>
      <c r="EA79" s="289">
        <v>15052.99</v>
      </c>
      <c r="EB79" s="289">
        <v>32254.940000000002</v>
      </c>
      <c r="EC79" s="289">
        <v>19278.66</v>
      </c>
      <c r="ED79" s="289">
        <v>62499.93</v>
      </c>
      <c r="EE79" s="289">
        <v>14551.32</v>
      </c>
      <c r="EF79" s="289">
        <v>750714.39</v>
      </c>
      <c r="EG79" s="289">
        <v>798663</v>
      </c>
      <c r="EH79" s="289">
        <v>0</v>
      </c>
      <c r="EI79" s="289">
        <v>0</v>
      </c>
      <c r="EJ79" s="289">
        <v>0</v>
      </c>
      <c r="EK79" s="289">
        <v>0</v>
      </c>
      <c r="EL79" s="289">
        <v>0</v>
      </c>
      <c r="EM79" s="289">
        <v>410000</v>
      </c>
      <c r="EN79" s="289">
        <v>0</v>
      </c>
      <c r="EO79" s="289">
        <v>0</v>
      </c>
      <c r="EP79" s="289">
        <v>0</v>
      </c>
      <c r="EQ79" s="289">
        <v>0</v>
      </c>
      <c r="ER79" s="289">
        <v>0</v>
      </c>
      <c r="ES79" s="289">
        <v>0</v>
      </c>
      <c r="ET79" s="289">
        <v>0</v>
      </c>
      <c r="EU79" s="289">
        <v>49216.81</v>
      </c>
      <c r="EV79" s="289">
        <v>37952.69</v>
      </c>
      <c r="EW79" s="289">
        <v>321622.94</v>
      </c>
      <c r="EX79" s="289">
        <v>332887.06</v>
      </c>
      <c r="EY79" s="289">
        <v>0</v>
      </c>
      <c r="EZ79" s="289">
        <v>34859.46</v>
      </c>
      <c r="FA79" s="289">
        <v>32832.31</v>
      </c>
      <c r="FB79" s="289">
        <v>52157.62</v>
      </c>
      <c r="FC79" s="289">
        <v>625</v>
      </c>
      <c r="FD79" s="289">
        <v>53559.770000000004</v>
      </c>
      <c r="FE79" s="289">
        <v>0</v>
      </c>
      <c r="FF79" s="289">
        <v>0</v>
      </c>
      <c r="FG79" s="289">
        <v>0</v>
      </c>
      <c r="FH79" s="289">
        <v>0</v>
      </c>
      <c r="FI79" s="289">
        <v>0</v>
      </c>
      <c r="FJ79" s="289">
        <v>0</v>
      </c>
      <c r="FK79" s="289">
        <v>0</v>
      </c>
    </row>
    <row r="80" spans="1:167" x14ac:dyDescent="0.15">
      <c r="A80" s="287">
        <v>1246</v>
      </c>
      <c r="B80" s="287" t="s">
        <v>536</v>
      </c>
      <c r="C80" s="289">
        <v>0</v>
      </c>
      <c r="D80" s="289">
        <v>2713698.78</v>
      </c>
      <c r="E80" s="289">
        <v>0</v>
      </c>
      <c r="F80" s="289">
        <v>20045.52</v>
      </c>
      <c r="G80" s="289">
        <v>47537.37</v>
      </c>
      <c r="H80" s="289">
        <v>8401.9</v>
      </c>
      <c r="I80" s="289">
        <v>54133.37</v>
      </c>
      <c r="J80" s="289">
        <v>0</v>
      </c>
      <c r="K80" s="289">
        <v>435973.35000000003</v>
      </c>
      <c r="L80" s="289">
        <v>0</v>
      </c>
      <c r="M80" s="289">
        <v>0</v>
      </c>
      <c r="N80" s="289">
        <v>0</v>
      </c>
      <c r="O80" s="289">
        <v>0</v>
      </c>
      <c r="P80" s="289">
        <v>4403.6400000000003</v>
      </c>
      <c r="Q80" s="289">
        <v>0</v>
      </c>
      <c r="R80" s="289">
        <v>750</v>
      </c>
      <c r="S80" s="289">
        <v>0</v>
      </c>
      <c r="T80" s="289">
        <v>0</v>
      </c>
      <c r="U80" s="289">
        <v>172442.7</v>
      </c>
      <c r="V80" s="289">
        <v>4039603</v>
      </c>
      <c r="W80" s="289">
        <v>9012.91</v>
      </c>
      <c r="X80" s="289">
        <v>0</v>
      </c>
      <c r="Y80" s="289">
        <v>0</v>
      </c>
      <c r="Z80" s="289">
        <v>305.57</v>
      </c>
      <c r="AA80" s="289">
        <v>216334</v>
      </c>
      <c r="AB80" s="289">
        <v>0</v>
      </c>
      <c r="AC80" s="289">
        <v>0</v>
      </c>
      <c r="AD80" s="289">
        <v>47498.85</v>
      </c>
      <c r="AE80" s="289">
        <v>102931.02</v>
      </c>
      <c r="AF80" s="289">
        <v>0</v>
      </c>
      <c r="AG80" s="289">
        <v>0</v>
      </c>
      <c r="AH80" s="289">
        <v>21697.91</v>
      </c>
      <c r="AI80" s="289">
        <v>0</v>
      </c>
      <c r="AJ80" s="289">
        <v>0</v>
      </c>
      <c r="AK80" s="289">
        <v>294.8</v>
      </c>
      <c r="AL80" s="289">
        <v>0</v>
      </c>
      <c r="AM80" s="289">
        <v>3861.2000000000003</v>
      </c>
      <c r="AN80" s="289">
        <v>61491.25</v>
      </c>
      <c r="AO80" s="289">
        <v>0</v>
      </c>
      <c r="AP80" s="289">
        <v>5714.9400000000005</v>
      </c>
      <c r="AQ80" s="289">
        <v>1448129.56</v>
      </c>
      <c r="AR80" s="289">
        <v>1346954.68</v>
      </c>
      <c r="AS80" s="289">
        <v>368932.96</v>
      </c>
      <c r="AT80" s="289">
        <v>207330.42</v>
      </c>
      <c r="AU80" s="289">
        <v>236771.98</v>
      </c>
      <c r="AV80" s="289">
        <v>7547.17</v>
      </c>
      <c r="AW80" s="289">
        <v>140846.21</v>
      </c>
      <c r="AX80" s="289">
        <v>294379.36</v>
      </c>
      <c r="AY80" s="289">
        <v>325615.33</v>
      </c>
      <c r="AZ80" s="289">
        <v>479009.65</v>
      </c>
      <c r="BA80" s="289">
        <v>983144.78</v>
      </c>
      <c r="BB80" s="289">
        <v>251791.28</v>
      </c>
      <c r="BC80" s="289">
        <v>56683</v>
      </c>
      <c r="BD80" s="289">
        <v>0</v>
      </c>
      <c r="BE80" s="289">
        <v>216658.51</v>
      </c>
      <c r="BF80" s="289">
        <v>1146903.29</v>
      </c>
      <c r="BG80" s="289">
        <v>481797.57</v>
      </c>
      <c r="BH80" s="289">
        <v>4367.1900000000005</v>
      </c>
      <c r="BI80" s="289">
        <v>0</v>
      </c>
      <c r="BJ80" s="289">
        <v>0</v>
      </c>
      <c r="BK80" s="289">
        <v>0</v>
      </c>
      <c r="BL80" s="289">
        <v>0</v>
      </c>
      <c r="BM80" s="289">
        <v>0</v>
      </c>
      <c r="BN80" s="289">
        <v>0</v>
      </c>
      <c r="BO80" s="289">
        <v>2292119.02</v>
      </c>
      <c r="BP80" s="289">
        <v>2261388.16</v>
      </c>
      <c r="BQ80" s="289">
        <v>0</v>
      </c>
      <c r="BR80" s="289">
        <v>0</v>
      </c>
      <c r="BS80" s="289">
        <v>2292119.02</v>
      </c>
      <c r="BT80" s="289">
        <v>2261388.16</v>
      </c>
      <c r="BU80" s="289">
        <v>0</v>
      </c>
      <c r="BV80" s="289">
        <v>0</v>
      </c>
      <c r="BW80" s="289">
        <v>1017690.29</v>
      </c>
      <c r="BX80" s="289">
        <v>0</v>
      </c>
      <c r="BY80" s="289">
        <v>0</v>
      </c>
      <c r="BZ80" s="289">
        <v>0</v>
      </c>
      <c r="CA80" s="289">
        <v>0</v>
      </c>
      <c r="CB80" s="289">
        <v>0</v>
      </c>
      <c r="CC80" s="289">
        <v>0</v>
      </c>
      <c r="CD80" s="289">
        <v>0</v>
      </c>
      <c r="CE80" s="289">
        <v>0</v>
      </c>
      <c r="CF80" s="289">
        <v>0</v>
      </c>
      <c r="CG80" s="289">
        <v>0</v>
      </c>
      <c r="CH80" s="289">
        <v>2769.34</v>
      </c>
      <c r="CI80" s="289">
        <v>0</v>
      </c>
      <c r="CJ80" s="289">
        <v>0</v>
      </c>
      <c r="CK80" s="289">
        <v>0</v>
      </c>
      <c r="CL80" s="289">
        <v>0</v>
      </c>
      <c r="CM80" s="289">
        <v>332726</v>
      </c>
      <c r="CN80" s="289">
        <v>0</v>
      </c>
      <c r="CO80" s="289">
        <v>0</v>
      </c>
      <c r="CP80" s="289">
        <v>0</v>
      </c>
      <c r="CQ80" s="289">
        <v>0</v>
      </c>
      <c r="CR80" s="289">
        <v>0</v>
      </c>
      <c r="CS80" s="289">
        <v>0</v>
      </c>
      <c r="CT80" s="289">
        <v>214179.86000000002</v>
      </c>
      <c r="CU80" s="289">
        <v>0</v>
      </c>
      <c r="CV80" s="289">
        <v>0</v>
      </c>
      <c r="CW80" s="289">
        <v>0</v>
      </c>
      <c r="CX80" s="289">
        <v>56395.1</v>
      </c>
      <c r="CY80" s="289">
        <v>0</v>
      </c>
      <c r="CZ80" s="289">
        <v>0</v>
      </c>
      <c r="DA80" s="289">
        <v>0</v>
      </c>
      <c r="DB80" s="289">
        <v>0</v>
      </c>
      <c r="DC80" s="289">
        <v>0</v>
      </c>
      <c r="DD80" s="289">
        <v>0</v>
      </c>
      <c r="DE80" s="289">
        <v>0</v>
      </c>
      <c r="DF80" s="289">
        <v>0</v>
      </c>
      <c r="DG80" s="289">
        <v>0</v>
      </c>
      <c r="DH80" s="289">
        <v>0</v>
      </c>
      <c r="DI80" s="289">
        <v>1219139.18</v>
      </c>
      <c r="DJ80" s="289">
        <v>0</v>
      </c>
      <c r="DK80" s="289">
        <v>0</v>
      </c>
      <c r="DL80" s="289">
        <v>222037.92</v>
      </c>
      <c r="DM80" s="289">
        <v>15277.02</v>
      </c>
      <c r="DN80" s="289">
        <v>0</v>
      </c>
      <c r="DO80" s="289">
        <v>0</v>
      </c>
      <c r="DP80" s="289">
        <v>76082.759999999995</v>
      </c>
      <c r="DQ80" s="289">
        <v>3996.7000000000003</v>
      </c>
      <c r="DR80" s="289">
        <v>0</v>
      </c>
      <c r="DS80" s="289">
        <v>0</v>
      </c>
      <c r="DT80" s="289">
        <v>22464.100000000002</v>
      </c>
      <c r="DU80" s="289">
        <v>0</v>
      </c>
      <c r="DV80" s="289">
        <v>64762.91</v>
      </c>
      <c r="DW80" s="289">
        <v>0</v>
      </c>
      <c r="DX80" s="289">
        <v>58942.880000000005</v>
      </c>
      <c r="DY80" s="289">
        <v>32020.940000000002</v>
      </c>
      <c r="DZ80" s="289">
        <v>267205.03999999998</v>
      </c>
      <c r="EA80" s="289">
        <v>294126.98</v>
      </c>
      <c r="EB80" s="289">
        <v>0</v>
      </c>
      <c r="EC80" s="289">
        <v>0</v>
      </c>
      <c r="ED80" s="289">
        <v>64330.35</v>
      </c>
      <c r="EE80" s="289">
        <v>60405.35</v>
      </c>
      <c r="EF80" s="289">
        <v>501076</v>
      </c>
      <c r="EG80" s="289">
        <v>375788</v>
      </c>
      <c r="EH80" s="289">
        <v>0</v>
      </c>
      <c r="EI80" s="289">
        <v>0</v>
      </c>
      <c r="EJ80" s="289">
        <v>128850</v>
      </c>
      <c r="EK80" s="289">
        <v>363</v>
      </c>
      <c r="EL80" s="289">
        <v>0</v>
      </c>
      <c r="EM80" s="289">
        <v>3240000</v>
      </c>
      <c r="EN80" s="289">
        <v>0</v>
      </c>
      <c r="EO80" s="289">
        <v>0</v>
      </c>
      <c r="EP80" s="289">
        <v>0</v>
      </c>
      <c r="EQ80" s="289">
        <v>0</v>
      </c>
      <c r="ER80" s="289">
        <v>0</v>
      </c>
      <c r="ES80" s="289">
        <v>0</v>
      </c>
      <c r="ET80" s="289">
        <v>0</v>
      </c>
      <c r="EU80" s="289">
        <v>128186.85</v>
      </c>
      <c r="EV80" s="289">
        <v>138921.49</v>
      </c>
      <c r="EW80" s="289">
        <v>384216.23</v>
      </c>
      <c r="EX80" s="289">
        <v>373481.59</v>
      </c>
      <c r="EY80" s="289">
        <v>0</v>
      </c>
      <c r="EZ80" s="289">
        <v>77180.66</v>
      </c>
      <c r="FA80" s="289">
        <v>99799.48</v>
      </c>
      <c r="FB80" s="289">
        <v>71475</v>
      </c>
      <c r="FC80" s="289">
        <v>44587.770000000004</v>
      </c>
      <c r="FD80" s="289">
        <v>4268.41</v>
      </c>
      <c r="FE80" s="289">
        <v>0</v>
      </c>
      <c r="FF80" s="289">
        <v>0</v>
      </c>
      <c r="FG80" s="289">
        <v>0</v>
      </c>
      <c r="FH80" s="289">
        <v>0</v>
      </c>
      <c r="FI80" s="289">
        <v>0</v>
      </c>
      <c r="FJ80" s="289">
        <v>0</v>
      </c>
      <c r="FK80" s="289">
        <v>0</v>
      </c>
    </row>
    <row r="81" spans="1:167" x14ac:dyDescent="0.15">
      <c r="A81" s="287">
        <v>1253</v>
      </c>
      <c r="B81" s="287" t="s">
        <v>537</v>
      </c>
      <c r="C81" s="289">
        <v>0</v>
      </c>
      <c r="D81" s="289">
        <v>9211969</v>
      </c>
      <c r="E81" s="289">
        <v>0</v>
      </c>
      <c r="F81" s="289">
        <v>13529.52</v>
      </c>
      <c r="G81" s="289">
        <v>171871.83000000002</v>
      </c>
      <c r="H81" s="289">
        <v>3376.55</v>
      </c>
      <c r="I81" s="289">
        <v>286942.67</v>
      </c>
      <c r="J81" s="289">
        <v>1951.3400000000001</v>
      </c>
      <c r="K81" s="289">
        <v>1416178.82</v>
      </c>
      <c r="L81" s="289">
        <v>0</v>
      </c>
      <c r="M81" s="289">
        <v>48427.1</v>
      </c>
      <c r="N81" s="289">
        <v>0</v>
      </c>
      <c r="O81" s="289">
        <v>0</v>
      </c>
      <c r="P81" s="289">
        <v>346.24</v>
      </c>
      <c r="Q81" s="289">
        <v>0</v>
      </c>
      <c r="R81" s="289">
        <v>0</v>
      </c>
      <c r="S81" s="289">
        <v>0</v>
      </c>
      <c r="T81" s="289">
        <v>0</v>
      </c>
      <c r="U81" s="289">
        <v>601846</v>
      </c>
      <c r="V81" s="289">
        <v>16739890</v>
      </c>
      <c r="W81" s="289">
        <v>49729.19</v>
      </c>
      <c r="X81" s="289">
        <v>0</v>
      </c>
      <c r="Y81" s="289">
        <v>486979.98</v>
      </c>
      <c r="Z81" s="289">
        <v>0</v>
      </c>
      <c r="AA81" s="289">
        <v>40125</v>
      </c>
      <c r="AB81" s="289">
        <v>0</v>
      </c>
      <c r="AC81" s="289">
        <v>0</v>
      </c>
      <c r="AD81" s="289">
        <v>105530.8</v>
      </c>
      <c r="AE81" s="289">
        <v>728656.28</v>
      </c>
      <c r="AF81" s="289">
        <v>0</v>
      </c>
      <c r="AG81" s="289">
        <v>0</v>
      </c>
      <c r="AH81" s="289">
        <v>166010.33000000002</v>
      </c>
      <c r="AI81" s="289">
        <v>0</v>
      </c>
      <c r="AJ81" s="289">
        <v>0</v>
      </c>
      <c r="AK81" s="289">
        <v>0</v>
      </c>
      <c r="AL81" s="289">
        <v>408791.52</v>
      </c>
      <c r="AM81" s="289">
        <v>51333.58</v>
      </c>
      <c r="AN81" s="289">
        <v>0</v>
      </c>
      <c r="AO81" s="289">
        <v>0</v>
      </c>
      <c r="AP81" s="289">
        <v>47373.23</v>
      </c>
      <c r="AQ81" s="289">
        <v>5880189.3300000001</v>
      </c>
      <c r="AR81" s="289">
        <v>6508756.3300000001</v>
      </c>
      <c r="AS81" s="289">
        <v>798029.31</v>
      </c>
      <c r="AT81" s="289">
        <v>936264.96</v>
      </c>
      <c r="AU81" s="289">
        <v>1003895.97</v>
      </c>
      <c r="AV81" s="289">
        <v>151877.55000000002</v>
      </c>
      <c r="AW81" s="289">
        <v>768269.87</v>
      </c>
      <c r="AX81" s="289">
        <v>1213245.5</v>
      </c>
      <c r="AY81" s="289">
        <v>522135.45</v>
      </c>
      <c r="AZ81" s="289">
        <v>1766739.43</v>
      </c>
      <c r="BA81" s="289">
        <v>3964064.56</v>
      </c>
      <c r="BB81" s="289">
        <v>1049373.78</v>
      </c>
      <c r="BC81" s="289">
        <v>189831.37</v>
      </c>
      <c r="BD81" s="289">
        <v>276109.56</v>
      </c>
      <c r="BE81" s="289">
        <v>312532.59000000003</v>
      </c>
      <c r="BF81" s="289">
        <v>3018394.39</v>
      </c>
      <c r="BG81" s="289">
        <v>1715593.93</v>
      </c>
      <c r="BH81" s="289">
        <v>3740.9700000000003</v>
      </c>
      <c r="BI81" s="289">
        <v>0</v>
      </c>
      <c r="BJ81" s="289">
        <v>0</v>
      </c>
      <c r="BK81" s="289">
        <v>0</v>
      </c>
      <c r="BL81" s="289">
        <v>0</v>
      </c>
      <c r="BM81" s="289">
        <v>0</v>
      </c>
      <c r="BN81" s="289">
        <v>0</v>
      </c>
      <c r="BO81" s="289">
        <v>0</v>
      </c>
      <c r="BP81" s="289">
        <v>0</v>
      </c>
      <c r="BQ81" s="289">
        <v>6220828.4500000002</v>
      </c>
      <c r="BR81" s="289">
        <v>6722642.5800000001</v>
      </c>
      <c r="BS81" s="289">
        <v>6220828.4500000002</v>
      </c>
      <c r="BT81" s="289">
        <v>6722642.5800000001</v>
      </c>
      <c r="BU81" s="289">
        <v>0</v>
      </c>
      <c r="BV81" s="289">
        <v>0</v>
      </c>
      <c r="BW81" s="289">
        <v>2953402.41</v>
      </c>
      <c r="BX81" s="289">
        <v>0</v>
      </c>
      <c r="BY81" s="289">
        <v>0</v>
      </c>
      <c r="BZ81" s="289">
        <v>0</v>
      </c>
      <c r="CA81" s="289">
        <v>0</v>
      </c>
      <c r="CB81" s="289">
        <v>0</v>
      </c>
      <c r="CC81" s="289">
        <v>0</v>
      </c>
      <c r="CD81" s="289">
        <v>0</v>
      </c>
      <c r="CE81" s="289">
        <v>3835</v>
      </c>
      <c r="CF81" s="289">
        <v>0</v>
      </c>
      <c r="CG81" s="289">
        <v>0</v>
      </c>
      <c r="CH81" s="289">
        <v>1771.47</v>
      </c>
      <c r="CI81" s="289">
        <v>0</v>
      </c>
      <c r="CJ81" s="289">
        <v>0</v>
      </c>
      <c r="CK81" s="289">
        <v>0</v>
      </c>
      <c r="CL81" s="289">
        <v>0</v>
      </c>
      <c r="CM81" s="289">
        <v>1080304</v>
      </c>
      <c r="CN81" s="289">
        <v>0</v>
      </c>
      <c r="CO81" s="289">
        <v>0</v>
      </c>
      <c r="CP81" s="289">
        <v>0</v>
      </c>
      <c r="CQ81" s="289">
        <v>0</v>
      </c>
      <c r="CR81" s="289">
        <v>0</v>
      </c>
      <c r="CS81" s="289">
        <v>0</v>
      </c>
      <c r="CT81" s="289">
        <v>608869.20000000007</v>
      </c>
      <c r="CU81" s="289">
        <v>0</v>
      </c>
      <c r="CV81" s="289">
        <v>0</v>
      </c>
      <c r="CW81" s="289">
        <v>0</v>
      </c>
      <c r="CX81" s="289">
        <v>180993.9</v>
      </c>
      <c r="CY81" s="289">
        <v>0</v>
      </c>
      <c r="CZ81" s="289">
        <v>0</v>
      </c>
      <c r="DA81" s="289">
        <v>0</v>
      </c>
      <c r="DB81" s="289">
        <v>0</v>
      </c>
      <c r="DC81" s="289">
        <v>0</v>
      </c>
      <c r="DD81" s="289">
        <v>0</v>
      </c>
      <c r="DE81" s="289">
        <v>0</v>
      </c>
      <c r="DF81" s="289">
        <v>0</v>
      </c>
      <c r="DG81" s="289">
        <v>2200</v>
      </c>
      <c r="DH81" s="289">
        <v>0</v>
      </c>
      <c r="DI81" s="289">
        <v>3447339.06</v>
      </c>
      <c r="DJ81" s="289">
        <v>0</v>
      </c>
      <c r="DK81" s="289">
        <v>0</v>
      </c>
      <c r="DL81" s="289">
        <v>755730.52</v>
      </c>
      <c r="DM81" s="289">
        <v>306119.33</v>
      </c>
      <c r="DN81" s="289">
        <v>0</v>
      </c>
      <c r="DO81" s="289">
        <v>0</v>
      </c>
      <c r="DP81" s="289">
        <v>108754.24000000001</v>
      </c>
      <c r="DQ81" s="289">
        <v>9738.1</v>
      </c>
      <c r="DR81" s="289">
        <v>0</v>
      </c>
      <c r="DS81" s="289">
        <v>0</v>
      </c>
      <c r="DT81" s="289">
        <v>0</v>
      </c>
      <c r="DU81" s="289">
        <v>0</v>
      </c>
      <c r="DV81" s="289">
        <v>199294.73</v>
      </c>
      <c r="DW81" s="289">
        <v>0</v>
      </c>
      <c r="DX81" s="289">
        <v>-70922.2</v>
      </c>
      <c r="DY81" s="289">
        <v>-70435.27</v>
      </c>
      <c r="DZ81" s="289">
        <v>32443.82</v>
      </c>
      <c r="EA81" s="289">
        <v>23769.18</v>
      </c>
      <c r="EB81" s="289">
        <v>8187.71</v>
      </c>
      <c r="EC81" s="289">
        <v>0</v>
      </c>
      <c r="ED81" s="289">
        <v>676531.56</v>
      </c>
      <c r="EE81" s="289">
        <v>651796.56000000006</v>
      </c>
      <c r="EF81" s="289">
        <v>2121090</v>
      </c>
      <c r="EG81" s="289">
        <v>2145825</v>
      </c>
      <c r="EH81" s="289">
        <v>0</v>
      </c>
      <c r="EI81" s="289">
        <v>0</v>
      </c>
      <c r="EJ81" s="289">
        <v>0</v>
      </c>
      <c r="EK81" s="289">
        <v>0</v>
      </c>
      <c r="EL81" s="289">
        <v>0</v>
      </c>
      <c r="EM81" s="289">
        <v>14129917.970000001</v>
      </c>
      <c r="EN81" s="289">
        <v>0</v>
      </c>
      <c r="EO81" s="289">
        <v>0</v>
      </c>
      <c r="EP81" s="289">
        <v>0</v>
      </c>
      <c r="EQ81" s="289">
        <v>0</v>
      </c>
      <c r="ER81" s="289">
        <v>0</v>
      </c>
      <c r="ES81" s="289">
        <v>0</v>
      </c>
      <c r="ET81" s="289">
        <v>0</v>
      </c>
      <c r="EU81" s="289">
        <v>128668.76000000001</v>
      </c>
      <c r="EV81" s="289">
        <v>1886.6000000000001</v>
      </c>
      <c r="EW81" s="289">
        <v>1025847.66</v>
      </c>
      <c r="EX81" s="289">
        <v>1152629.82</v>
      </c>
      <c r="EY81" s="289">
        <v>0</v>
      </c>
      <c r="EZ81" s="289">
        <v>-30081.97</v>
      </c>
      <c r="FA81" s="289">
        <v>-6451.56</v>
      </c>
      <c r="FB81" s="289">
        <v>698033.89</v>
      </c>
      <c r="FC81" s="289">
        <v>2297.7800000000002</v>
      </c>
      <c r="FD81" s="289">
        <v>672105.70000000007</v>
      </c>
      <c r="FE81" s="289">
        <v>0</v>
      </c>
      <c r="FF81" s="289">
        <v>0</v>
      </c>
      <c r="FG81" s="289">
        <v>0</v>
      </c>
      <c r="FH81" s="289">
        <v>301254.16000000003</v>
      </c>
      <c r="FI81" s="289">
        <v>260198.37</v>
      </c>
      <c r="FJ81" s="289">
        <v>41055.79</v>
      </c>
      <c r="FK81" s="289">
        <v>0</v>
      </c>
    </row>
    <row r="82" spans="1:167" x14ac:dyDescent="0.15">
      <c r="A82" s="287">
        <v>1260</v>
      </c>
      <c r="B82" s="287" t="s">
        <v>538</v>
      </c>
      <c r="C82" s="289">
        <v>0</v>
      </c>
      <c r="D82" s="289">
        <v>5104491.2699999996</v>
      </c>
      <c r="E82" s="289">
        <v>2180</v>
      </c>
      <c r="F82" s="289">
        <v>3470.8</v>
      </c>
      <c r="G82" s="289">
        <v>9709.32</v>
      </c>
      <c r="H82" s="289">
        <v>11801.92</v>
      </c>
      <c r="I82" s="289">
        <v>19362.189999999999</v>
      </c>
      <c r="J82" s="289">
        <v>0</v>
      </c>
      <c r="K82" s="289">
        <v>517469</v>
      </c>
      <c r="L82" s="289">
        <v>0</v>
      </c>
      <c r="M82" s="289">
        <v>0</v>
      </c>
      <c r="N82" s="289">
        <v>0</v>
      </c>
      <c r="O82" s="289">
        <v>0</v>
      </c>
      <c r="P82" s="289">
        <v>6246.8</v>
      </c>
      <c r="Q82" s="289">
        <v>0</v>
      </c>
      <c r="R82" s="289">
        <v>0</v>
      </c>
      <c r="S82" s="289">
        <v>0</v>
      </c>
      <c r="T82" s="289">
        <v>30049.95</v>
      </c>
      <c r="U82" s="289">
        <v>261214.45</v>
      </c>
      <c r="V82" s="289">
        <v>3680524</v>
      </c>
      <c r="W82" s="289">
        <v>6870</v>
      </c>
      <c r="X82" s="289">
        <v>0</v>
      </c>
      <c r="Y82" s="289">
        <v>295347.87</v>
      </c>
      <c r="Z82" s="289">
        <v>9204.130000000001</v>
      </c>
      <c r="AA82" s="289">
        <v>4541</v>
      </c>
      <c r="AB82" s="289">
        <v>0</v>
      </c>
      <c r="AC82" s="289">
        <v>28242.48</v>
      </c>
      <c r="AD82" s="289">
        <v>39414.76</v>
      </c>
      <c r="AE82" s="289">
        <v>333028.43</v>
      </c>
      <c r="AF82" s="289">
        <v>0</v>
      </c>
      <c r="AG82" s="289">
        <v>0</v>
      </c>
      <c r="AH82" s="289">
        <v>43712.42</v>
      </c>
      <c r="AI82" s="289">
        <v>0</v>
      </c>
      <c r="AJ82" s="289">
        <v>0</v>
      </c>
      <c r="AK82" s="289">
        <v>4636.9000000000005</v>
      </c>
      <c r="AL82" s="289">
        <v>0</v>
      </c>
      <c r="AM82" s="289">
        <v>0</v>
      </c>
      <c r="AN82" s="289">
        <v>6035.71</v>
      </c>
      <c r="AO82" s="289">
        <v>0</v>
      </c>
      <c r="AP82" s="289">
        <v>105637.43000000001</v>
      </c>
      <c r="AQ82" s="289">
        <v>2239341</v>
      </c>
      <c r="AR82" s="289">
        <v>2100799.64</v>
      </c>
      <c r="AS82" s="289">
        <v>316500.95</v>
      </c>
      <c r="AT82" s="289">
        <v>245291.41</v>
      </c>
      <c r="AU82" s="289">
        <v>243281.18</v>
      </c>
      <c r="AV82" s="289">
        <v>18578.93</v>
      </c>
      <c r="AW82" s="289">
        <v>258906.45</v>
      </c>
      <c r="AX82" s="289">
        <v>317126.82</v>
      </c>
      <c r="AY82" s="289">
        <v>306971.77</v>
      </c>
      <c r="AZ82" s="289">
        <v>701379.83</v>
      </c>
      <c r="BA82" s="289">
        <v>1718607.51</v>
      </c>
      <c r="BB82" s="289">
        <v>32891.64</v>
      </c>
      <c r="BC82" s="289">
        <v>93512.320000000007</v>
      </c>
      <c r="BD82" s="289">
        <v>227879.83000000002</v>
      </c>
      <c r="BE82" s="289">
        <v>86533.38</v>
      </c>
      <c r="BF82" s="289">
        <v>1068553.9099999999</v>
      </c>
      <c r="BG82" s="289">
        <v>283996.36</v>
      </c>
      <c r="BH82" s="289">
        <v>141.22</v>
      </c>
      <c r="BI82" s="289">
        <v>0</v>
      </c>
      <c r="BJ82" s="289">
        <v>0</v>
      </c>
      <c r="BK82" s="289">
        <v>0</v>
      </c>
      <c r="BL82" s="289">
        <v>0</v>
      </c>
      <c r="BM82" s="289">
        <v>1000000</v>
      </c>
      <c r="BN82" s="289">
        <v>164713.99</v>
      </c>
      <c r="BO82" s="289">
        <v>1885104.11</v>
      </c>
      <c r="BP82" s="289">
        <v>2983286.8</v>
      </c>
      <c r="BQ82" s="289">
        <v>0</v>
      </c>
      <c r="BR82" s="289">
        <v>0</v>
      </c>
      <c r="BS82" s="289">
        <v>2885104.11</v>
      </c>
      <c r="BT82" s="289">
        <v>3148000.79</v>
      </c>
      <c r="BU82" s="289">
        <v>0</v>
      </c>
      <c r="BV82" s="289">
        <v>0</v>
      </c>
      <c r="BW82" s="289">
        <v>997213.75</v>
      </c>
      <c r="BX82" s="289">
        <v>0</v>
      </c>
      <c r="BY82" s="289">
        <v>0</v>
      </c>
      <c r="BZ82" s="289">
        <v>0</v>
      </c>
      <c r="CA82" s="289">
        <v>0</v>
      </c>
      <c r="CB82" s="289">
        <v>0</v>
      </c>
      <c r="CC82" s="289">
        <v>0</v>
      </c>
      <c r="CD82" s="289">
        <v>0</v>
      </c>
      <c r="CE82" s="289">
        <v>0</v>
      </c>
      <c r="CF82" s="289">
        <v>0</v>
      </c>
      <c r="CG82" s="289">
        <v>0</v>
      </c>
      <c r="CH82" s="289">
        <v>668</v>
      </c>
      <c r="CI82" s="289">
        <v>0</v>
      </c>
      <c r="CJ82" s="289">
        <v>0</v>
      </c>
      <c r="CK82" s="289">
        <v>0</v>
      </c>
      <c r="CL82" s="289">
        <v>0</v>
      </c>
      <c r="CM82" s="289">
        <v>320094</v>
      </c>
      <c r="CN82" s="289">
        <v>0</v>
      </c>
      <c r="CO82" s="289">
        <v>0</v>
      </c>
      <c r="CP82" s="289">
        <v>0</v>
      </c>
      <c r="CQ82" s="289">
        <v>0</v>
      </c>
      <c r="CR82" s="289">
        <v>0</v>
      </c>
      <c r="CS82" s="289">
        <v>0</v>
      </c>
      <c r="CT82" s="289">
        <v>223413.5</v>
      </c>
      <c r="CU82" s="289">
        <v>0</v>
      </c>
      <c r="CV82" s="289">
        <v>0</v>
      </c>
      <c r="CW82" s="289">
        <v>0</v>
      </c>
      <c r="CX82" s="289">
        <v>35178.950000000004</v>
      </c>
      <c r="CY82" s="289">
        <v>0</v>
      </c>
      <c r="CZ82" s="289">
        <v>0</v>
      </c>
      <c r="DA82" s="289">
        <v>0</v>
      </c>
      <c r="DB82" s="289">
        <v>0</v>
      </c>
      <c r="DC82" s="289">
        <v>0</v>
      </c>
      <c r="DD82" s="289">
        <v>0</v>
      </c>
      <c r="DE82" s="289">
        <v>0</v>
      </c>
      <c r="DF82" s="289">
        <v>0</v>
      </c>
      <c r="DG82" s="289">
        <v>0</v>
      </c>
      <c r="DH82" s="289">
        <v>0</v>
      </c>
      <c r="DI82" s="289">
        <v>1182894.23</v>
      </c>
      <c r="DJ82" s="289">
        <v>0</v>
      </c>
      <c r="DK82" s="289">
        <v>0</v>
      </c>
      <c r="DL82" s="289">
        <v>200822.65</v>
      </c>
      <c r="DM82" s="289">
        <v>80218.84</v>
      </c>
      <c r="DN82" s="289">
        <v>0</v>
      </c>
      <c r="DO82" s="289">
        <v>6160</v>
      </c>
      <c r="DP82" s="289">
        <v>52351.46</v>
      </c>
      <c r="DQ82" s="289">
        <v>0</v>
      </c>
      <c r="DR82" s="289">
        <v>0</v>
      </c>
      <c r="DS82" s="289">
        <v>0</v>
      </c>
      <c r="DT82" s="289">
        <v>22939.61</v>
      </c>
      <c r="DU82" s="289">
        <v>0</v>
      </c>
      <c r="DV82" s="289">
        <v>31181.41</v>
      </c>
      <c r="DW82" s="289">
        <v>0</v>
      </c>
      <c r="DX82" s="289">
        <v>226304.99</v>
      </c>
      <c r="DY82" s="289">
        <v>254973.48</v>
      </c>
      <c r="DZ82" s="289">
        <v>63629.560000000005</v>
      </c>
      <c r="EA82" s="289">
        <v>15959.78</v>
      </c>
      <c r="EB82" s="289">
        <v>19001.29</v>
      </c>
      <c r="EC82" s="289">
        <v>0</v>
      </c>
      <c r="ED82" s="289">
        <v>95036.27</v>
      </c>
      <c r="EE82" s="289">
        <v>2082.7600000000002</v>
      </c>
      <c r="EF82" s="289">
        <v>974376.49</v>
      </c>
      <c r="EG82" s="289">
        <v>1067330</v>
      </c>
      <c r="EH82" s="289">
        <v>0</v>
      </c>
      <c r="EI82" s="289">
        <v>0</v>
      </c>
      <c r="EJ82" s="289">
        <v>0</v>
      </c>
      <c r="EK82" s="289">
        <v>0</v>
      </c>
      <c r="EL82" s="289">
        <v>0</v>
      </c>
      <c r="EM82" s="289">
        <v>1089891.8900000001</v>
      </c>
      <c r="EN82" s="289">
        <v>100.01</v>
      </c>
      <c r="EO82" s="289">
        <v>100.91</v>
      </c>
      <c r="EP82" s="289">
        <v>0.9</v>
      </c>
      <c r="EQ82" s="289">
        <v>0</v>
      </c>
      <c r="ER82" s="289">
        <v>0</v>
      </c>
      <c r="ES82" s="289">
        <v>0</v>
      </c>
      <c r="ET82" s="289">
        <v>0</v>
      </c>
      <c r="EU82" s="289">
        <v>0</v>
      </c>
      <c r="EV82" s="289">
        <v>0</v>
      </c>
      <c r="EW82" s="289">
        <v>449794.73</v>
      </c>
      <c r="EX82" s="289">
        <v>449794.73</v>
      </c>
      <c r="EY82" s="289">
        <v>0</v>
      </c>
      <c r="EZ82" s="289">
        <v>75269.53</v>
      </c>
      <c r="FA82" s="289">
        <v>108417.92</v>
      </c>
      <c r="FB82" s="289">
        <v>282985.75</v>
      </c>
      <c r="FC82" s="289">
        <v>0</v>
      </c>
      <c r="FD82" s="289">
        <v>249837.36000000002</v>
      </c>
      <c r="FE82" s="289">
        <v>0</v>
      </c>
      <c r="FF82" s="289">
        <v>0</v>
      </c>
      <c r="FG82" s="289">
        <v>0</v>
      </c>
      <c r="FH82" s="289">
        <v>0</v>
      </c>
      <c r="FI82" s="289">
        <v>0</v>
      </c>
      <c r="FJ82" s="289">
        <v>0</v>
      </c>
      <c r="FK82" s="289">
        <v>0</v>
      </c>
    </row>
    <row r="83" spans="1:167" x14ac:dyDescent="0.15">
      <c r="A83" s="287">
        <v>4970</v>
      </c>
      <c r="B83" s="287" t="s">
        <v>780</v>
      </c>
      <c r="C83" s="289">
        <v>0</v>
      </c>
      <c r="D83" s="289">
        <v>19511519.75</v>
      </c>
      <c r="E83" s="289">
        <v>42433.5</v>
      </c>
      <c r="F83" s="289">
        <v>208174.52000000002</v>
      </c>
      <c r="G83" s="289">
        <v>46876.770000000004</v>
      </c>
      <c r="H83" s="289">
        <v>95817.600000000006</v>
      </c>
      <c r="I83" s="289">
        <v>528403.07999999996</v>
      </c>
      <c r="J83" s="289">
        <v>0</v>
      </c>
      <c r="K83" s="289">
        <v>1430279.34</v>
      </c>
      <c r="L83" s="289">
        <v>0</v>
      </c>
      <c r="M83" s="289">
        <v>14909</v>
      </c>
      <c r="N83" s="289">
        <v>0</v>
      </c>
      <c r="O83" s="289">
        <v>0</v>
      </c>
      <c r="P83" s="289">
        <v>0</v>
      </c>
      <c r="Q83" s="289">
        <v>0</v>
      </c>
      <c r="R83" s="289">
        <v>0</v>
      </c>
      <c r="S83" s="289">
        <v>150174.53</v>
      </c>
      <c r="T83" s="289">
        <v>0</v>
      </c>
      <c r="U83" s="289">
        <v>1440632.83</v>
      </c>
      <c r="V83" s="289">
        <v>39610043</v>
      </c>
      <c r="W83" s="289">
        <v>92473.7</v>
      </c>
      <c r="X83" s="289">
        <v>0</v>
      </c>
      <c r="Y83" s="289">
        <v>0</v>
      </c>
      <c r="Z83" s="289">
        <v>27068.81</v>
      </c>
      <c r="AA83" s="289">
        <v>162194.99</v>
      </c>
      <c r="AB83" s="289">
        <v>37809.68</v>
      </c>
      <c r="AC83" s="289">
        <v>0</v>
      </c>
      <c r="AD83" s="289">
        <v>164172.46</v>
      </c>
      <c r="AE83" s="289">
        <v>695788.52</v>
      </c>
      <c r="AF83" s="289">
        <v>0</v>
      </c>
      <c r="AG83" s="289">
        <v>0</v>
      </c>
      <c r="AH83" s="289">
        <v>0</v>
      </c>
      <c r="AI83" s="289">
        <v>0</v>
      </c>
      <c r="AJ83" s="289">
        <v>0</v>
      </c>
      <c r="AK83" s="289">
        <v>0</v>
      </c>
      <c r="AL83" s="289">
        <v>0</v>
      </c>
      <c r="AM83" s="289">
        <v>0</v>
      </c>
      <c r="AN83" s="289">
        <v>158318.74</v>
      </c>
      <c r="AO83" s="289">
        <v>0</v>
      </c>
      <c r="AP83" s="289">
        <v>112302.19</v>
      </c>
      <c r="AQ83" s="289">
        <v>12431834.689999999</v>
      </c>
      <c r="AR83" s="289">
        <v>15617676.130000001</v>
      </c>
      <c r="AS83" s="289">
        <v>1915371.26</v>
      </c>
      <c r="AT83" s="289">
        <v>1830427.41</v>
      </c>
      <c r="AU83" s="289">
        <v>810445.88</v>
      </c>
      <c r="AV83" s="289">
        <v>873702.40000000002</v>
      </c>
      <c r="AW83" s="289">
        <v>2143850.11</v>
      </c>
      <c r="AX83" s="289">
        <v>3400028.26</v>
      </c>
      <c r="AY83" s="289">
        <v>550175.11</v>
      </c>
      <c r="AZ83" s="289">
        <v>2687412.24</v>
      </c>
      <c r="BA83" s="289">
        <v>9293312.7599999998</v>
      </c>
      <c r="BB83" s="289">
        <v>2987211.69</v>
      </c>
      <c r="BC83" s="289">
        <v>407645.33</v>
      </c>
      <c r="BD83" s="289">
        <v>812314.03</v>
      </c>
      <c r="BE83" s="289">
        <v>165974.5</v>
      </c>
      <c r="BF83" s="289">
        <v>5782818.6500000004</v>
      </c>
      <c r="BG83" s="289">
        <v>2210832.6800000002</v>
      </c>
      <c r="BH83" s="289">
        <v>14527.87</v>
      </c>
      <c r="BI83" s="289">
        <v>0</v>
      </c>
      <c r="BJ83" s="289">
        <v>0</v>
      </c>
      <c r="BK83" s="289">
        <v>340000</v>
      </c>
      <c r="BL83" s="289">
        <v>340000</v>
      </c>
      <c r="BM83" s="289">
        <v>0</v>
      </c>
      <c r="BN83" s="289">
        <v>0</v>
      </c>
      <c r="BO83" s="289">
        <v>0</v>
      </c>
      <c r="BP83" s="289">
        <v>0</v>
      </c>
      <c r="BQ83" s="289">
        <v>7406599.0599999996</v>
      </c>
      <c r="BR83" s="289">
        <v>8000431.0700000003</v>
      </c>
      <c r="BS83" s="289">
        <v>7746599.0599999996</v>
      </c>
      <c r="BT83" s="289">
        <v>8340431.0700000003</v>
      </c>
      <c r="BU83" s="289">
        <v>0</v>
      </c>
      <c r="BV83" s="289">
        <v>0</v>
      </c>
      <c r="BW83" s="289">
        <v>5225247.12</v>
      </c>
      <c r="BX83" s="289">
        <v>0</v>
      </c>
      <c r="BY83" s="289">
        <v>0</v>
      </c>
      <c r="BZ83" s="289">
        <v>0</v>
      </c>
      <c r="CA83" s="289">
        <v>0</v>
      </c>
      <c r="CB83" s="289">
        <v>43436.92</v>
      </c>
      <c r="CC83" s="289">
        <v>0</v>
      </c>
      <c r="CD83" s="289">
        <v>0</v>
      </c>
      <c r="CE83" s="289">
        <v>0</v>
      </c>
      <c r="CF83" s="289">
        <v>0</v>
      </c>
      <c r="CG83" s="289">
        <v>0</v>
      </c>
      <c r="CH83" s="289">
        <v>9000</v>
      </c>
      <c r="CI83" s="289">
        <v>0</v>
      </c>
      <c r="CJ83" s="289">
        <v>0</v>
      </c>
      <c r="CK83" s="289">
        <v>177189.77</v>
      </c>
      <c r="CL83" s="289">
        <v>0</v>
      </c>
      <c r="CM83" s="289">
        <v>2024677</v>
      </c>
      <c r="CN83" s="289">
        <v>26653</v>
      </c>
      <c r="CO83" s="289">
        <v>0</v>
      </c>
      <c r="CP83" s="289">
        <v>0</v>
      </c>
      <c r="CQ83" s="289">
        <v>0</v>
      </c>
      <c r="CR83" s="289">
        <v>0</v>
      </c>
      <c r="CS83" s="289">
        <v>18127</v>
      </c>
      <c r="CT83" s="289">
        <v>995523.52</v>
      </c>
      <c r="CU83" s="289">
        <v>0</v>
      </c>
      <c r="CV83" s="289">
        <v>0</v>
      </c>
      <c r="CW83" s="289">
        <v>0</v>
      </c>
      <c r="CX83" s="289">
        <v>0</v>
      </c>
      <c r="CY83" s="289">
        <v>0</v>
      </c>
      <c r="CZ83" s="289">
        <v>0</v>
      </c>
      <c r="DA83" s="289">
        <v>0</v>
      </c>
      <c r="DB83" s="289">
        <v>0</v>
      </c>
      <c r="DC83" s="289">
        <v>0</v>
      </c>
      <c r="DD83" s="289">
        <v>0</v>
      </c>
      <c r="DE83" s="289">
        <v>0</v>
      </c>
      <c r="DF83" s="289">
        <v>0</v>
      </c>
      <c r="DG83" s="289">
        <v>253.6</v>
      </c>
      <c r="DH83" s="289">
        <v>0</v>
      </c>
      <c r="DI83" s="289">
        <v>6312414.04</v>
      </c>
      <c r="DJ83" s="289">
        <v>0</v>
      </c>
      <c r="DK83" s="289">
        <v>0</v>
      </c>
      <c r="DL83" s="289">
        <v>974563.91</v>
      </c>
      <c r="DM83" s="289">
        <v>510891.62</v>
      </c>
      <c r="DN83" s="289">
        <v>0</v>
      </c>
      <c r="DO83" s="289">
        <v>0</v>
      </c>
      <c r="DP83" s="289">
        <v>478999.43</v>
      </c>
      <c r="DQ83" s="289">
        <v>12543.09</v>
      </c>
      <c r="DR83" s="289">
        <v>0</v>
      </c>
      <c r="DS83" s="289">
        <v>0</v>
      </c>
      <c r="DT83" s="289">
        <v>0</v>
      </c>
      <c r="DU83" s="289">
        <v>0</v>
      </c>
      <c r="DV83" s="289">
        <v>230188.64</v>
      </c>
      <c r="DW83" s="289">
        <v>0</v>
      </c>
      <c r="DX83" s="289">
        <v>581830.56000000006</v>
      </c>
      <c r="DY83" s="289">
        <v>420975.51</v>
      </c>
      <c r="DZ83" s="289">
        <v>5000</v>
      </c>
      <c r="EA83" s="289">
        <v>165855.05000000002</v>
      </c>
      <c r="EB83" s="289">
        <v>0</v>
      </c>
      <c r="EC83" s="289">
        <v>0</v>
      </c>
      <c r="ED83" s="289">
        <v>470192.79000000004</v>
      </c>
      <c r="EE83" s="289">
        <v>390726.12</v>
      </c>
      <c r="EF83" s="289">
        <v>9821408.8600000013</v>
      </c>
      <c r="EG83" s="289">
        <v>4296712.33</v>
      </c>
      <c r="EH83" s="289">
        <v>5218775.7</v>
      </c>
      <c r="EI83" s="289">
        <v>0</v>
      </c>
      <c r="EJ83" s="289">
        <v>0</v>
      </c>
      <c r="EK83" s="289">
        <v>385387.5</v>
      </c>
      <c r="EL83" s="289">
        <v>0</v>
      </c>
      <c r="EM83" s="289">
        <v>26430623.739999998</v>
      </c>
      <c r="EN83" s="289">
        <v>253655.4</v>
      </c>
      <c r="EO83" s="289">
        <v>758143.52</v>
      </c>
      <c r="EP83" s="289">
        <v>558101.57000000007</v>
      </c>
      <c r="EQ83" s="289">
        <v>0</v>
      </c>
      <c r="ER83" s="289">
        <v>53613.450000000004</v>
      </c>
      <c r="ES83" s="289">
        <v>0</v>
      </c>
      <c r="ET83" s="289">
        <v>0</v>
      </c>
      <c r="EU83" s="289">
        <v>720365.9</v>
      </c>
      <c r="EV83" s="289">
        <v>753572.1</v>
      </c>
      <c r="EW83" s="289">
        <v>2321253.69</v>
      </c>
      <c r="EX83" s="289">
        <v>2288047.4900000002</v>
      </c>
      <c r="EY83" s="289">
        <v>0</v>
      </c>
      <c r="EZ83" s="289">
        <v>28737</v>
      </c>
      <c r="FA83" s="289">
        <v>7852.03</v>
      </c>
      <c r="FB83" s="289">
        <v>1138201.95</v>
      </c>
      <c r="FC83" s="289">
        <v>338107.85000000003</v>
      </c>
      <c r="FD83" s="289">
        <v>820979.07000000007</v>
      </c>
      <c r="FE83" s="289">
        <v>0</v>
      </c>
      <c r="FF83" s="289">
        <v>0</v>
      </c>
      <c r="FG83" s="289">
        <v>0</v>
      </c>
      <c r="FH83" s="289">
        <v>0</v>
      </c>
      <c r="FI83" s="289">
        <v>0</v>
      </c>
      <c r="FJ83" s="289">
        <v>0</v>
      </c>
      <c r="FK83" s="289">
        <v>0</v>
      </c>
    </row>
    <row r="84" spans="1:167" x14ac:dyDescent="0.15">
      <c r="A84" s="287">
        <v>1295</v>
      </c>
      <c r="B84" s="287" t="s">
        <v>539</v>
      </c>
      <c r="C84" s="289">
        <v>0</v>
      </c>
      <c r="D84" s="289">
        <v>2495648.44</v>
      </c>
      <c r="E84" s="289">
        <v>0</v>
      </c>
      <c r="F84" s="289">
        <v>4299.18</v>
      </c>
      <c r="G84" s="289">
        <v>47121.37</v>
      </c>
      <c r="H84" s="289">
        <v>6610.02</v>
      </c>
      <c r="I84" s="289">
        <v>48785.840000000004</v>
      </c>
      <c r="J84" s="289">
        <v>7394</v>
      </c>
      <c r="K84" s="289">
        <v>362966.4</v>
      </c>
      <c r="L84" s="289">
        <v>0</v>
      </c>
      <c r="M84" s="289">
        <v>0</v>
      </c>
      <c r="N84" s="289">
        <v>0</v>
      </c>
      <c r="O84" s="289">
        <v>0</v>
      </c>
      <c r="P84" s="289">
        <v>4856.3</v>
      </c>
      <c r="Q84" s="289">
        <v>0</v>
      </c>
      <c r="R84" s="289">
        <v>0</v>
      </c>
      <c r="S84" s="289">
        <v>0</v>
      </c>
      <c r="T84" s="289">
        <v>0</v>
      </c>
      <c r="U84" s="289">
        <v>195758.85</v>
      </c>
      <c r="V84" s="289">
        <v>5364568</v>
      </c>
      <c r="W84" s="289">
        <v>5127.75</v>
      </c>
      <c r="X84" s="289">
        <v>0</v>
      </c>
      <c r="Y84" s="289">
        <v>0</v>
      </c>
      <c r="Z84" s="289">
        <v>10330.09</v>
      </c>
      <c r="AA84" s="289">
        <v>2111</v>
      </c>
      <c r="AB84" s="289">
        <v>0</v>
      </c>
      <c r="AC84" s="289">
        <v>0</v>
      </c>
      <c r="AD84" s="289">
        <v>47374.67</v>
      </c>
      <c r="AE84" s="289">
        <v>189200.91</v>
      </c>
      <c r="AF84" s="289">
        <v>0</v>
      </c>
      <c r="AG84" s="289">
        <v>0</v>
      </c>
      <c r="AH84" s="289">
        <v>54570.62</v>
      </c>
      <c r="AI84" s="289">
        <v>0</v>
      </c>
      <c r="AJ84" s="289">
        <v>0</v>
      </c>
      <c r="AK84" s="289">
        <v>0</v>
      </c>
      <c r="AL84" s="289">
        <v>0</v>
      </c>
      <c r="AM84" s="289">
        <v>0</v>
      </c>
      <c r="AN84" s="289">
        <v>128022.48</v>
      </c>
      <c r="AO84" s="289">
        <v>0</v>
      </c>
      <c r="AP84" s="289">
        <v>1332.1000000000001</v>
      </c>
      <c r="AQ84" s="289">
        <v>1906092.99</v>
      </c>
      <c r="AR84" s="289">
        <v>2019053.16</v>
      </c>
      <c r="AS84" s="289">
        <v>349654.11</v>
      </c>
      <c r="AT84" s="289">
        <v>266840.09000000003</v>
      </c>
      <c r="AU84" s="289">
        <v>231768.18</v>
      </c>
      <c r="AV84" s="289">
        <v>126022.03</v>
      </c>
      <c r="AW84" s="289">
        <v>248634.84</v>
      </c>
      <c r="AX84" s="289">
        <v>379811.19</v>
      </c>
      <c r="AY84" s="289">
        <v>335071.61</v>
      </c>
      <c r="AZ84" s="289">
        <v>557626.12</v>
      </c>
      <c r="BA84" s="289">
        <v>1564538.33</v>
      </c>
      <c r="BB84" s="289">
        <v>8062</v>
      </c>
      <c r="BC84" s="289">
        <v>109445.25</v>
      </c>
      <c r="BD84" s="289">
        <v>0</v>
      </c>
      <c r="BE84" s="289">
        <v>108797.46</v>
      </c>
      <c r="BF84" s="289">
        <v>592566.32000000007</v>
      </c>
      <c r="BG84" s="289">
        <v>409668.5</v>
      </c>
      <c r="BH84" s="289">
        <v>0</v>
      </c>
      <c r="BI84" s="289">
        <v>0</v>
      </c>
      <c r="BJ84" s="289">
        <v>0</v>
      </c>
      <c r="BK84" s="289">
        <v>3248825.14</v>
      </c>
      <c r="BL84" s="289">
        <v>3011250.98</v>
      </c>
      <c r="BM84" s="289">
        <v>0</v>
      </c>
      <c r="BN84" s="289">
        <v>0</v>
      </c>
      <c r="BO84" s="289">
        <v>0</v>
      </c>
      <c r="BP84" s="289">
        <v>0</v>
      </c>
      <c r="BQ84" s="289">
        <v>0</v>
      </c>
      <c r="BR84" s="289">
        <v>0</v>
      </c>
      <c r="BS84" s="289">
        <v>3248825.14</v>
      </c>
      <c r="BT84" s="289">
        <v>3011250.98</v>
      </c>
      <c r="BU84" s="289">
        <v>0</v>
      </c>
      <c r="BV84" s="289">
        <v>0</v>
      </c>
      <c r="BW84" s="289">
        <v>591566.32000000007</v>
      </c>
      <c r="BX84" s="289">
        <v>0</v>
      </c>
      <c r="BY84" s="289">
        <v>0</v>
      </c>
      <c r="BZ84" s="289">
        <v>0</v>
      </c>
      <c r="CA84" s="289">
        <v>0</v>
      </c>
      <c r="CB84" s="289">
        <v>28560.36</v>
      </c>
      <c r="CC84" s="289">
        <v>19748.38</v>
      </c>
      <c r="CD84" s="289">
        <v>0</v>
      </c>
      <c r="CE84" s="289">
        <v>0</v>
      </c>
      <c r="CF84" s="289">
        <v>0</v>
      </c>
      <c r="CG84" s="289">
        <v>0</v>
      </c>
      <c r="CH84" s="289">
        <v>0</v>
      </c>
      <c r="CI84" s="289">
        <v>0</v>
      </c>
      <c r="CJ84" s="289">
        <v>0</v>
      </c>
      <c r="CK84" s="289">
        <v>0</v>
      </c>
      <c r="CL84" s="289">
        <v>0</v>
      </c>
      <c r="CM84" s="289">
        <v>239368</v>
      </c>
      <c r="CN84" s="289">
        <v>0</v>
      </c>
      <c r="CO84" s="289">
        <v>0</v>
      </c>
      <c r="CP84" s="289">
        <v>0</v>
      </c>
      <c r="CQ84" s="289">
        <v>0</v>
      </c>
      <c r="CR84" s="289">
        <v>0</v>
      </c>
      <c r="CS84" s="289">
        <v>0</v>
      </c>
      <c r="CT84" s="289">
        <v>149815.32</v>
      </c>
      <c r="CU84" s="289">
        <v>0</v>
      </c>
      <c r="CV84" s="289">
        <v>0</v>
      </c>
      <c r="CW84" s="289">
        <v>0</v>
      </c>
      <c r="CX84" s="289">
        <v>38062.700000000004</v>
      </c>
      <c r="CY84" s="289">
        <v>0</v>
      </c>
      <c r="CZ84" s="289">
        <v>0</v>
      </c>
      <c r="DA84" s="289">
        <v>0</v>
      </c>
      <c r="DB84" s="289">
        <v>0</v>
      </c>
      <c r="DC84" s="289">
        <v>0</v>
      </c>
      <c r="DD84" s="289">
        <v>0</v>
      </c>
      <c r="DE84" s="289">
        <v>0</v>
      </c>
      <c r="DF84" s="289">
        <v>0</v>
      </c>
      <c r="DG84" s="289">
        <v>0</v>
      </c>
      <c r="DH84" s="289">
        <v>0</v>
      </c>
      <c r="DI84" s="289">
        <v>841307.58000000007</v>
      </c>
      <c r="DJ84" s="289">
        <v>0</v>
      </c>
      <c r="DK84" s="289">
        <v>0</v>
      </c>
      <c r="DL84" s="289">
        <v>113435.33</v>
      </c>
      <c r="DM84" s="289">
        <v>36817.879999999997</v>
      </c>
      <c r="DN84" s="289">
        <v>0</v>
      </c>
      <c r="DO84" s="289">
        <v>0</v>
      </c>
      <c r="DP84" s="289">
        <v>69688.73</v>
      </c>
      <c r="DQ84" s="289">
        <v>0</v>
      </c>
      <c r="DR84" s="289">
        <v>0</v>
      </c>
      <c r="DS84" s="289">
        <v>0</v>
      </c>
      <c r="DT84" s="289">
        <v>0</v>
      </c>
      <c r="DU84" s="289">
        <v>0</v>
      </c>
      <c r="DV84" s="289">
        <v>244.95000000000002</v>
      </c>
      <c r="DW84" s="289">
        <v>5626.61</v>
      </c>
      <c r="DX84" s="289">
        <v>909616.77</v>
      </c>
      <c r="DY84" s="289">
        <v>909713.29</v>
      </c>
      <c r="DZ84" s="289">
        <v>56047.51</v>
      </c>
      <c r="EA84" s="289">
        <v>39855.14</v>
      </c>
      <c r="EB84" s="289">
        <v>16095.85</v>
      </c>
      <c r="EC84" s="289">
        <v>0</v>
      </c>
      <c r="ED84" s="289">
        <v>216152.61000000002</v>
      </c>
      <c r="EE84" s="289">
        <v>211167.81</v>
      </c>
      <c r="EF84" s="289">
        <v>464450.2</v>
      </c>
      <c r="EG84" s="289">
        <v>38515</v>
      </c>
      <c r="EH84" s="289">
        <v>0</v>
      </c>
      <c r="EI84" s="289">
        <v>0</v>
      </c>
      <c r="EJ84" s="289">
        <v>0</v>
      </c>
      <c r="EK84" s="289">
        <v>430920</v>
      </c>
      <c r="EL84" s="289">
        <v>0</v>
      </c>
      <c r="EM84" s="289">
        <v>845000</v>
      </c>
      <c r="EN84" s="289">
        <v>0</v>
      </c>
      <c r="EO84" s="289">
        <v>1000</v>
      </c>
      <c r="EP84" s="289">
        <v>1000</v>
      </c>
      <c r="EQ84" s="289">
        <v>0</v>
      </c>
      <c r="ER84" s="289">
        <v>0</v>
      </c>
      <c r="ES84" s="289">
        <v>0</v>
      </c>
      <c r="ET84" s="289">
        <v>0</v>
      </c>
      <c r="EU84" s="289">
        <v>17232.96</v>
      </c>
      <c r="EV84" s="289">
        <v>6459.68</v>
      </c>
      <c r="EW84" s="289">
        <v>393698.62</v>
      </c>
      <c r="EX84" s="289">
        <v>404471.9</v>
      </c>
      <c r="EY84" s="289">
        <v>0</v>
      </c>
      <c r="EZ84" s="289">
        <v>170968.74</v>
      </c>
      <c r="FA84" s="289">
        <v>182139.82</v>
      </c>
      <c r="FB84" s="289">
        <v>36029.25</v>
      </c>
      <c r="FC84" s="289">
        <v>0</v>
      </c>
      <c r="FD84" s="289">
        <v>24858.170000000002</v>
      </c>
      <c r="FE84" s="289">
        <v>0</v>
      </c>
      <c r="FF84" s="289">
        <v>0</v>
      </c>
      <c r="FG84" s="289">
        <v>0</v>
      </c>
      <c r="FH84" s="289">
        <v>0</v>
      </c>
      <c r="FI84" s="289">
        <v>0</v>
      </c>
      <c r="FJ84" s="289">
        <v>0</v>
      </c>
      <c r="FK84" s="289">
        <v>0</v>
      </c>
    </row>
    <row r="85" spans="1:167" x14ac:dyDescent="0.15">
      <c r="A85" s="287">
        <v>1309</v>
      </c>
      <c r="B85" s="287" t="s">
        <v>540</v>
      </c>
      <c r="C85" s="289">
        <v>0</v>
      </c>
      <c r="D85" s="289">
        <v>3713492</v>
      </c>
      <c r="E85" s="289">
        <v>0</v>
      </c>
      <c r="F85" s="289">
        <v>0</v>
      </c>
      <c r="G85" s="289">
        <v>27383.940000000002</v>
      </c>
      <c r="H85" s="289">
        <v>2750.46</v>
      </c>
      <c r="I85" s="289">
        <v>70811</v>
      </c>
      <c r="J85" s="289">
        <v>3201.9900000000002</v>
      </c>
      <c r="K85" s="289">
        <v>324646.14</v>
      </c>
      <c r="L85" s="289">
        <v>0</v>
      </c>
      <c r="M85" s="289">
        <v>0</v>
      </c>
      <c r="N85" s="289">
        <v>0</v>
      </c>
      <c r="O85" s="289">
        <v>0</v>
      </c>
      <c r="P85" s="289">
        <v>0</v>
      </c>
      <c r="Q85" s="289">
        <v>0</v>
      </c>
      <c r="R85" s="289">
        <v>0</v>
      </c>
      <c r="S85" s="289">
        <v>0</v>
      </c>
      <c r="T85" s="289">
        <v>0</v>
      </c>
      <c r="U85" s="289">
        <v>155811.35</v>
      </c>
      <c r="V85" s="289">
        <v>4696832</v>
      </c>
      <c r="W85" s="289">
        <v>23827.79</v>
      </c>
      <c r="X85" s="289">
        <v>0</v>
      </c>
      <c r="Y85" s="289">
        <v>0</v>
      </c>
      <c r="Z85" s="289">
        <v>23569.97</v>
      </c>
      <c r="AA85" s="289">
        <v>5042</v>
      </c>
      <c r="AB85" s="289">
        <v>0</v>
      </c>
      <c r="AC85" s="289">
        <v>0</v>
      </c>
      <c r="AD85" s="289">
        <v>16299.68</v>
      </c>
      <c r="AE85" s="289">
        <v>58660.41</v>
      </c>
      <c r="AF85" s="289">
        <v>0</v>
      </c>
      <c r="AG85" s="289">
        <v>0</v>
      </c>
      <c r="AH85" s="289">
        <v>0</v>
      </c>
      <c r="AI85" s="289">
        <v>0</v>
      </c>
      <c r="AJ85" s="289">
        <v>0</v>
      </c>
      <c r="AK85" s="289">
        <v>0</v>
      </c>
      <c r="AL85" s="289">
        <v>13866.95</v>
      </c>
      <c r="AM85" s="289">
        <v>0</v>
      </c>
      <c r="AN85" s="289">
        <v>21864</v>
      </c>
      <c r="AO85" s="289">
        <v>0</v>
      </c>
      <c r="AP85" s="289">
        <v>6878.72</v>
      </c>
      <c r="AQ85" s="289">
        <v>2278576.37</v>
      </c>
      <c r="AR85" s="289">
        <v>1116011.58</v>
      </c>
      <c r="AS85" s="289">
        <v>235864.95</v>
      </c>
      <c r="AT85" s="289">
        <v>224717.78</v>
      </c>
      <c r="AU85" s="289">
        <v>181651.32</v>
      </c>
      <c r="AV85" s="289">
        <v>45159.5</v>
      </c>
      <c r="AW85" s="289">
        <v>247558.5</v>
      </c>
      <c r="AX85" s="289">
        <v>299803.16000000003</v>
      </c>
      <c r="AY85" s="289">
        <v>221865.39</v>
      </c>
      <c r="AZ85" s="289">
        <v>373176.33</v>
      </c>
      <c r="BA85" s="289">
        <v>1523225.89</v>
      </c>
      <c r="BB85" s="289">
        <v>235504.43</v>
      </c>
      <c r="BC85" s="289">
        <v>129409.88</v>
      </c>
      <c r="BD85" s="289">
        <v>18745.740000000002</v>
      </c>
      <c r="BE85" s="289">
        <v>159632.11000000002</v>
      </c>
      <c r="BF85" s="289">
        <v>1265187.6499999999</v>
      </c>
      <c r="BG85" s="289">
        <v>527663.99</v>
      </c>
      <c r="BH85" s="289">
        <v>2490.12</v>
      </c>
      <c r="BI85" s="289">
        <v>0</v>
      </c>
      <c r="BJ85" s="289">
        <v>0</v>
      </c>
      <c r="BK85" s="289">
        <v>0</v>
      </c>
      <c r="BL85" s="289">
        <v>0</v>
      </c>
      <c r="BM85" s="289">
        <v>0</v>
      </c>
      <c r="BN85" s="289">
        <v>0</v>
      </c>
      <c r="BO85" s="289">
        <v>1312281.19</v>
      </c>
      <c r="BP85" s="289">
        <v>1390974.9</v>
      </c>
      <c r="BQ85" s="289">
        <v>0</v>
      </c>
      <c r="BR85" s="289">
        <v>0</v>
      </c>
      <c r="BS85" s="289">
        <v>1312281.19</v>
      </c>
      <c r="BT85" s="289">
        <v>1390974.9</v>
      </c>
      <c r="BU85" s="289">
        <v>0</v>
      </c>
      <c r="BV85" s="289">
        <v>0</v>
      </c>
      <c r="BW85" s="289">
        <v>1042917.77</v>
      </c>
      <c r="BX85" s="289">
        <v>0</v>
      </c>
      <c r="BY85" s="289">
        <v>0</v>
      </c>
      <c r="BZ85" s="289">
        <v>0</v>
      </c>
      <c r="CA85" s="289">
        <v>0</v>
      </c>
      <c r="CB85" s="289">
        <v>49479.38</v>
      </c>
      <c r="CC85" s="289">
        <v>89154.73</v>
      </c>
      <c r="CD85" s="289">
        <v>0</v>
      </c>
      <c r="CE85" s="289">
        <v>0</v>
      </c>
      <c r="CF85" s="289">
        <v>0</v>
      </c>
      <c r="CG85" s="289">
        <v>0</v>
      </c>
      <c r="CH85" s="289">
        <v>5714.99</v>
      </c>
      <c r="CI85" s="289">
        <v>0</v>
      </c>
      <c r="CJ85" s="289">
        <v>0</v>
      </c>
      <c r="CK85" s="289">
        <v>0</v>
      </c>
      <c r="CL85" s="289">
        <v>0</v>
      </c>
      <c r="CM85" s="289">
        <v>386359</v>
      </c>
      <c r="CN85" s="289">
        <v>4777</v>
      </c>
      <c r="CO85" s="289">
        <v>0</v>
      </c>
      <c r="CP85" s="289">
        <v>0</v>
      </c>
      <c r="CQ85" s="289">
        <v>0</v>
      </c>
      <c r="CR85" s="289">
        <v>0</v>
      </c>
      <c r="CS85" s="289">
        <v>3249</v>
      </c>
      <c r="CT85" s="289">
        <v>126617.83</v>
      </c>
      <c r="CU85" s="289">
        <v>0</v>
      </c>
      <c r="CV85" s="289">
        <v>0</v>
      </c>
      <c r="CW85" s="289">
        <v>0</v>
      </c>
      <c r="CX85" s="289">
        <v>27803.58</v>
      </c>
      <c r="CY85" s="289">
        <v>0</v>
      </c>
      <c r="CZ85" s="289">
        <v>0</v>
      </c>
      <c r="DA85" s="289">
        <v>0</v>
      </c>
      <c r="DB85" s="289">
        <v>0</v>
      </c>
      <c r="DC85" s="289">
        <v>0</v>
      </c>
      <c r="DD85" s="289">
        <v>0</v>
      </c>
      <c r="DE85" s="289">
        <v>0</v>
      </c>
      <c r="DF85" s="289">
        <v>0</v>
      </c>
      <c r="DG85" s="289">
        <v>20500</v>
      </c>
      <c r="DH85" s="289">
        <v>0</v>
      </c>
      <c r="DI85" s="289">
        <v>1250649.32</v>
      </c>
      <c r="DJ85" s="289">
        <v>0</v>
      </c>
      <c r="DK85" s="289">
        <v>0</v>
      </c>
      <c r="DL85" s="289">
        <v>249306.05000000002</v>
      </c>
      <c r="DM85" s="289">
        <v>120516.35</v>
      </c>
      <c r="DN85" s="289">
        <v>0</v>
      </c>
      <c r="DO85" s="289">
        <v>0</v>
      </c>
      <c r="DP85" s="289">
        <v>22491.98</v>
      </c>
      <c r="DQ85" s="289">
        <v>0</v>
      </c>
      <c r="DR85" s="289">
        <v>0</v>
      </c>
      <c r="DS85" s="289">
        <v>0</v>
      </c>
      <c r="DT85" s="289">
        <v>0</v>
      </c>
      <c r="DU85" s="289">
        <v>0</v>
      </c>
      <c r="DV85" s="289">
        <v>71190.03</v>
      </c>
      <c r="DW85" s="289">
        <v>1419.55</v>
      </c>
      <c r="DX85" s="289">
        <v>84368.86</v>
      </c>
      <c r="DY85" s="289">
        <v>66678.25</v>
      </c>
      <c r="DZ85" s="289">
        <v>119295.32</v>
      </c>
      <c r="EA85" s="289">
        <v>68661.850000000006</v>
      </c>
      <c r="EB85" s="289">
        <v>68324.08</v>
      </c>
      <c r="EC85" s="289">
        <v>0</v>
      </c>
      <c r="ED85" s="289">
        <v>157857.9</v>
      </c>
      <c r="EE85" s="289">
        <v>144185.29999999999</v>
      </c>
      <c r="EF85" s="289">
        <v>1012196.16</v>
      </c>
      <c r="EG85" s="289">
        <v>1025868.76</v>
      </c>
      <c r="EH85" s="289">
        <v>0</v>
      </c>
      <c r="EI85" s="289">
        <v>0</v>
      </c>
      <c r="EJ85" s="289">
        <v>0</v>
      </c>
      <c r="EK85" s="289">
        <v>0</v>
      </c>
      <c r="EL85" s="289">
        <v>0</v>
      </c>
      <c r="EM85" s="289">
        <v>7028463.71</v>
      </c>
      <c r="EN85" s="289">
        <v>57165.75</v>
      </c>
      <c r="EO85" s="289">
        <v>274168.26</v>
      </c>
      <c r="EP85" s="289">
        <v>217002.51</v>
      </c>
      <c r="EQ85" s="289">
        <v>0</v>
      </c>
      <c r="ER85" s="289">
        <v>0</v>
      </c>
      <c r="ES85" s="289">
        <v>0</v>
      </c>
      <c r="ET85" s="289">
        <v>0</v>
      </c>
      <c r="EU85" s="289">
        <v>83766.460000000006</v>
      </c>
      <c r="EV85" s="289">
        <v>114499.35</v>
      </c>
      <c r="EW85" s="289">
        <v>373761.27</v>
      </c>
      <c r="EX85" s="289">
        <v>342660.29</v>
      </c>
      <c r="EY85" s="289">
        <v>368.09000000000003</v>
      </c>
      <c r="EZ85" s="289">
        <v>0</v>
      </c>
      <c r="FA85" s="289">
        <v>37.89</v>
      </c>
      <c r="FB85" s="289">
        <v>65000</v>
      </c>
      <c r="FC85" s="289">
        <v>1500</v>
      </c>
      <c r="FD85" s="289">
        <v>63462.11</v>
      </c>
      <c r="FE85" s="289">
        <v>0</v>
      </c>
      <c r="FF85" s="289">
        <v>0</v>
      </c>
      <c r="FG85" s="289">
        <v>0</v>
      </c>
      <c r="FH85" s="289">
        <v>20338.189999999999</v>
      </c>
      <c r="FI85" s="289">
        <v>14376.880000000001</v>
      </c>
      <c r="FJ85" s="289">
        <v>5961.31</v>
      </c>
      <c r="FK85" s="289">
        <v>0</v>
      </c>
    </row>
    <row r="86" spans="1:167" x14ac:dyDescent="0.15">
      <c r="A86" s="287">
        <v>1316</v>
      </c>
      <c r="B86" s="287" t="s">
        <v>541</v>
      </c>
      <c r="C86" s="289">
        <v>14168.6</v>
      </c>
      <c r="D86" s="289">
        <v>17746082</v>
      </c>
      <c r="E86" s="289">
        <v>8910</v>
      </c>
      <c r="F86" s="289">
        <v>4504.26</v>
      </c>
      <c r="G86" s="289">
        <v>70725</v>
      </c>
      <c r="H86" s="289">
        <v>85862.62</v>
      </c>
      <c r="I86" s="289">
        <v>162472.55000000002</v>
      </c>
      <c r="J86" s="289">
        <v>0</v>
      </c>
      <c r="K86" s="289">
        <v>868695.38</v>
      </c>
      <c r="L86" s="289">
        <v>0</v>
      </c>
      <c r="M86" s="289">
        <v>0</v>
      </c>
      <c r="N86" s="289">
        <v>0</v>
      </c>
      <c r="O86" s="289">
        <v>0</v>
      </c>
      <c r="P86" s="289">
        <v>2707.9500000000003</v>
      </c>
      <c r="Q86" s="289">
        <v>0</v>
      </c>
      <c r="R86" s="289">
        <v>0</v>
      </c>
      <c r="S86" s="289">
        <v>0</v>
      </c>
      <c r="T86" s="289">
        <v>0</v>
      </c>
      <c r="U86" s="289">
        <v>718862.9</v>
      </c>
      <c r="V86" s="289">
        <v>16270881</v>
      </c>
      <c r="W86" s="289">
        <v>63824.630000000005</v>
      </c>
      <c r="X86" s="289">
        <v>0</v>
      </c>
      <c r="Y86" s="289">
        <v>0</v>
      </c>
      <c r="Z86" s="289">
        <v>1688.89</v>
      </c>
      <c r="AA86" s="289">
        <v>623526</v>
      </c>
      <c r="AB86" s="289">
        <v>20849.09</v>
      </c>
      <c r="AC86" s="289">
        <v>0</v>
      </c>
      <c r="AD86" s="289">
        <v>68837.56</v>
      </c>
      <c r="AE86" s="289">
        <v>278559.08</v>
      </c>
      <c r="AF86" s="289">
        <v>0</v>
      </c>
      <c r="AG86" s="289">
        <v>0</v>
      </c>
      <c r="AH86" s="289">
        <v>69832.81</v>
      </c>
      <c r="AI86" s="289">
        <v>0</v>
      </c>
      <c r="AJ86" s="289">
        <v>0</v>
      </c>
      <c r="AK86" s="289">
        <v>0</v>
      </c>
      <c r="AL86" s="289">
        <v>0</v>
      </c>
      <c r="AM86" s="289">
        <v>5105.2</v>
      </c>
      <c r="AN86" s="289">
        <v>43411.25</v>
      </c>
      <c r="AO86" s="289">
        <v>494</v>
      </c>
      <c r="AP86" s="289">
        <v>21825.99</v>
      </c>
      <c r="AQ86" s="289">
        <v>6319081.1699999999</v>
      </c>
      <c r="AR86" s="289">
        <v>7299222.8799999999</v>
      </c>
      <c r="AS86" s="289">
        <v>1205606.81</v>
      </c>
      <c r="AT86" s="289">
        <v>1060098.27</v>
      </c>
      <c r="AU86" s="289">
        <v>485068.56</v>
      </c>
      <c r="AV86" s="289">
        <v>236814.96</v>
      </c>
      <c r="AW86" s="289">
        <v>1179389.05</v>
      </c>
      <c r="AX86" s="289">
        <v>2673334.87</v>
      </c>
      <c r="AY86" s="289">
        <v>735182.81</v>
      </c>
      <c r="AZ86" s="289">
        <v>1820655.02</v>
      </c>
      <c r="BA86" s="289">
        <v>5679434.8399999999</v>
      </c>
      <c r="BB86" s="289">
        <v>1774360.76</v>
      </c>
      <c r="BC86" s="289">
        <v>316350</v>
      </c>
      <c r="BD86" s="289">
        <v>114079.16</v>
      </c>
      <c r="BE86" s="289">
        <v>302660.01</v>
      </c>
      <c r="BF86" s="289">
        <v>4828038.07</v>
      </c>
      <c r="BG86" s="289">
        <v>711634.18</v>
      </c>
      <c r="BH86" s="289">
        <v>1246.3</v>
      </c>
      <c r="BI86" s="289">
        <v>71680.62</v>
      </c>
      <c r="BJ86" s="289">
        <v>0</v>
      </c>
      <c r="BK86" s="289">
        <v>0</v>
      </c>
      <c r="BL86" s="289">
        <v>0</v>
      </c>
      <c r="BM86" s="289">
        <v>0</v>
      </c>
      <c r="BN86" s="289">
        <v>0</v>
      </c>
      <c r="BO86" s="289">
        <v>698971.42</v>
      </c>
      <c r="BP86" s="289">
        <v>63476.53</v>
      </c>
      <c r="BQ86" s="289">
        <v>17672179.539999999</v>
      </c>
      <c r="BR86" s="289">
        <v>18788924.09</v>
      </c>
      <c r="BS86" s="289">
        <v>18442831.579999998</v>
      </c>
      <c r="BT86" s="289">
        <v>18852400.620000001</v>
      </c>
      <c r="BU86" s="289">
        <v>0</v>
      </c>
      <c r="BV86" s="289">
        <v>0</v>
      </c>
      <c r="BW86" s="289">
        <v>3466870.79</v>
      </c>
      <c r="BX86" s="289">
        <v>0</v>
      </c>
      <c r="BY86" s="289">
        <v>0</v>
      </c>
      <c r="BZ86" s="289">
        <v>0</v>
      </c>
      <c r="CA86" s="289">
        <v>0</v>
      </c>
      <c r="CB86" s="289">
        <v>0</v>
      </c>
      <c r="CC86" s="289">
        <v>0</v>
      </c>
      <c r="CD86" s="289">
        <v>0</v>
      </c>
      <c r="CE86" s="289">
        <v>0</v>
      </c>
      <c r="CF86" s="289">
        <v>0</v>
      </c>
      <c r="CG86" s="289">
        <v>0</v>
      </c>
      <c r="CH86" s="289">
        <v>0</v>
      </c>
      <c r="CI86" s="289">
        <v>0</v>
      </c>
      <c r="CJ86" s="289">
        <v>0</v>
      </c>
      <c r="CK86" s="289">
        <v>0</v>
      </c>
      <c r="CL86" s="289">
        <v>0</v>
      </c>
      <c r="CM86" s="289">
        <v>1268012</v>
      </c>
      <c r="CN86" s="289">
        <v>0</v>
      </c>
      <c r="CO86" s="289">
        <v>0</v>
      </c>
      <c r="CP86" s="289">
        <v>0</v>
      </c>
      <c r="CQ86" s="289">
        <v>0</v>
      </c>
      <c r="CR86" s="289">
        <v>0</v>
      </c>
      <c r="CS86" s="289">
        <v>0</v>
      </c>
      <c r="CT86" s="289">
        <v>674045.92</v>
      </c>
      <c r="CU86" s="289">
        <v>0</v>
      </c>
      <c r="CV86" s="289">
        <v>0</v>
      </c>
      <c r="CW86" s="289">
        <v>0</v>
      </c>
      <c r="CX86" s="289">
        <v>172340.76</v>
      </c>
      <c r="CY86" s="289">
        <v>0</v>
      </c>
      <c r="CZ86" s="289">
        <v>0</v>
      </c>
      <c r="DA86" s="289">
        <v>0</v>
      </c>
      <c r="DB86" s="289">
        <v>0</v>
      </c>
      <c r="DC86" s="289">
        <v>0</v>
      </c>
      <c r="DD86" s="289">
        <v>0</v>
      </c>
      <c r="DE86" s="289">
        <v>0</v>
      </c>
      <c r="DF86" s="289">
        <v>0</v>
      </c>
      <c r="DG86" s="289">
        <v>0</v>
      </c>
      <c r="DH86" s="289">
        <v>0</v>
      </c>
      <c r="DI86" s="289">
        <v>3951518.65</v>
      </c>
      <c r="DJ86" s="289">
        <v>0</v>
      </c>
      <c r="DK86" s="289">
        <v>0</v>
      </c>
      <c r="DL86" s="289">
        <v>768692.94000000006</v>
      </c>
      <c r="DM86" s="289">
        <v>329429.43</v>
      </c>
      <c r="DN86" s="289">
        <v>0</v>
      </c>
      <c r="DO86" s="289">
        <v>0</v>
      </c>
      <c r="DP86" s="289">
        <v>262658.95</v>
      </c>
      <c r="DQ86" s="289">
        <v>11661.57</v>
      </c>
      <c r="DR86" s="289">
        <v>0</v>
      </c>
      <c r="DS86" s="289">
        <v>0</v>
      </c>
      <c r="DT86" s="289">
        <v>0</v>
      </c>
      <c r="DU86" s="289">
        <v>0</v>
      </c>
      <c r="DV86" s="289">
        <v>253154.34</v>
      </c>
      <c r="DW86" s="289">
        <v>4153.59</v>
      </c>
      <c r="DX86" s="289">
        <v>63916.61</v>
      </c>
      <c r="DY86" s="289">
        <v>100224.49</v>
      </c>
      <c r="DZ86" s="289">
        <v>192053.79</v>
      </c>
      <c r="EA86" s="289">
        <v>149195.92000000001</v>
      </c>
      <c r="EB86" s="289">
        <v>6549.99</v>
      </c>
      <c r="EC86" s="289">
        <v>0</v>
      </c>
      <c r="ED86" s="289">
        <v>2471342.16</v>
      </c>
      <c r="EE86" s="289">
        <v>2662606.61</v>
      </c>
      <c r="EF86" s="289">
        <v>4414876.51</v>
      </c>
      <c r="EG86" s="289">
        <v>4216522.26</v>
      </c>
      <c r="EH86" s="289">
        <v>7089.8</v>
      </c>
      <c r="EI86" s="289">
        <v>0</v>
      </c>
      <c r="EJ86" s="289">
        <v>0</v>
      </c>
      <c r="EK86" s="289">
        <v>0</v>
      </c>
      <c r="EL86" s="289">
        <v>0</v>
      </c>
      <c r="EM86" s="289">
        <v>45439939.740000002</v>
      </c>
      <c r="EN86" s="289">
        <v>28430914.879999999</v>
      </c>
      <c r="EO86" s="289">
        <v>30652742.299999997</v>
      </c>
      <c r="EP86" s="289">
        <v>11977801.959999999</v>
      </c>
      <c r="EQ86" s="289">
        <v>0</v>
      </c>
      <c r="ER86" s="289">
        <v>9755974.5399999991</v>
      </c>
      <c r="ES86" s="289">
        <v>0</v>
      </c>
      <c r="ET86" s="289">
        <v>0</v>
      </c>
      <c r="EU86" s="289">
        <v>515572.39</v>
      </c>
      <c r="EV86" s="289">
        <v>520083.88</v>
      </c>
      <c r="EW86" s="289">
        <v>1513569.59</v>
      </c>
      <c r="EX86" s="289">
        <v>1508320.1</v>
      </c>
      <c r="EY86" s="289">
        <v>738</v>
      </c>
      <c r="EZ86" s="289">
        <v>83747.600000000006</v>
      </c>
      <c r="FA86" s="289">
        <v>71706.77</v>
      </c>
      <c r="FB86" s="289">
        <v>108145.23</v>
      </c>
      <c r="FC86" s="289">
        <v>0</v>
      </c>
      <c r="FD86" s="289">
        <v>120186.06</v>
      </c>
      <c r="FE86" s="289">
        <v>0</v>
      </c>
      <c r="FF86" s="289">
        <v>0</v>
      </c>
      <c r="FG86" s="289">
        <v>0</v>
      </c>
      <c r="FH86" s="289">
        <v>90336.76</v>
      </c>
      <c r="FI86" s="289">
        <v>46399.840000000004</v>
      </c>
      <c r="FJ86" s="289">
        <v>27330.420000000002</v>
      </c>
      <c r="FK86" s="289">
        <v>16606.5</v>
      </c>
    </row>
    <row r="87" spans="1:167" x14ac:dyDescent="0.15">
      <c r="A87" s="287">
        <v>1380</v>
      </c>
      <c r="B87" s="287" t="s">
        <v>543</v>
      </c>
      <c r="C87" s="289">
        <v>0</v>
      </c>
      <c r="D87" s="289">
        <v>14144630.23</v>
      </c>
      <c r="E87" s="289">
        <v>34125.42</v>
      </c>
      <c r="F87" s="289">
        <v>3670.5</v>
      </c>
      <c r="G87" s="289">
        <v>23181.420000000002</v>
      </c>
      <c r="H87" s="289">
        <v>3120.4</v>
      </c>
      <c r="I87" s="289">
        <v>130877.13</v>
      </c>
      <c r="J87" s="289">
        <v>0</v>
      </c>
      <c r="K87" s="289">
        <v>287656</v>
      </c>
      <c r="L87" s="289">
        <v>0</v>
      </c>
      <c r="M87" s="289">
        <v>0</v>
      </c>
      <c r="N87" s="289">
        <v>0</v>
      </c>
      <c r="O87" s="289">
        <v>0</v>
      </c>
      <c r="P87" s="289">
        <v>0</v>
      </c>
      <c r="Q87" s="289">
        <v>0</v>
      </c>
      <c r="R87" s="289">
        <v>0</v>
      </c>
      <c r="S87" s="289">
        <v>0</v>
      </c>
      <c r="T87" s="289">
        <v>0</v>
      </c>
      <c r="U87" s="289">
        <v>696923.15</v>
      </c>
      <c r="V87" s="289">
        <v>12558391</v>
      </c>
      <c r="W87" s="289">
        <v>16080</v>
      </c>
      <c r="X87" s="289">
        <v>0</v>
      </c>
      <c r="Y87" s="289">
        <v>0</v>
      </c>
      <c r="Z87" s="289">
        <v>14356.85</v>
      </c>
      <c r="AA87" s="289">
        <v>46256</v>
      </c>
      <c r="AB87" s="289">
        <v>18520.98</v>
      </c>
      <c r="AC87" s="289">
        <v>0</v>
      </c>
      <c r="AD87" s="289">
        <v>336903.26</v>
      </c>
      <c r="AE87" s="289">
        <v>623543.66</v>
      </c>
      <c r="AF87" s="289">
        <v>0</v>
      </c>
      <c r="AG87" s="289">
        <v>0</v>
      </c>
      <c r="AH87" s="289">
        <v>45820.450000000004</v>
      </c>
      <c r="AI87" s="289">
        <v>0</v>
      </c>
      <c r="AJ87" s="289">
        <v>0</v>
      </c>
      <c r="AK87" s="289">
        <v>5213.13</v>
      </c>
      <c r="AL87" s="289">
        <v>1258997.6000000001</v>
      </c>
      <c r="AM87" s="289">
        <v>23509</v>
      </c>
      <c r="AN87" s="289">
        <v>51242.57</v>
      </c>
      <c r="AO87" s="289">
        <v>0</v>
      </c>
      <c r="AP87" s="289">
        <v>189436.58000000002</v>
      </c>
      <c r="AQ87" s="289">
        <v>4189493.55</v>
      </c>
      <c r="AR87" s="289">
        <v>7290188.3700000001</v>
      </c>
      <c r="AS87" s="289">
        <v>559328.99</v>
      </c>
      <c r="AT87" s="289">
        <v>598251.85</v>
      </c>
      <c r="AU87" s="289">
        <v>329798</v>
      </c>
      <c r="AV87" s="289">
        <v>53430.67</v>
      </c>
      <c r="AW87" s="289">
        <v>701428.16</v>
      </c>
      <c r="AX87" s="289">
        <v>1704051.74</v>
      </c>
      <c r="AY87" s="289">
        <v>355479.62</v>
      </c>
      <c r="AZ87" s="289">
        <v>1746769.01</v>
      </c>
      <c r="BA87" s="289">
        <v>4458839.42</v>
      </c>
      <c r="BB87" s="289">
        <v>819217.29</v>
      </c>
      <c r="BC87" s="289">
        <v>313831.09000000003</v>
      </c>
      <c r="BD87" s="289">
        <v>162963.46</v>
      </c>
      <c r="BE87" s="289">
        <v>483904.12</v>
      </c>
      <c r="BF87" s="289">
        <v>1893518.1400000001</v>
      </c>
      <c r="BG87" s="289">
        <v>3382847.86</v>
      </c>
      <c r="BH87" s="289">
        <v>0</v>
      </c>
      <c r="BI87" s="289">
        <v>0</v>
      </c>
      <c r="BJ87" s="289">
        <v>0</v>
      </c>
      <c r="BK87" s="289">
        <v>0</v>
      </c>
      <c r="BL87" s="289">
        <v>0</v>
      </c>
      <c r="BM87" s="289">
        <v>0</v>
      </c>
      <c r="BN87" s="289">
        <v>0</v>
      </c>
      <c r="BO87" s="289">
        <v>0</v>
      </c>
      <c r="BP87" s="289">
        <v>0</v>
      </c>
      <c r="BQ87" s="289">
        <v>4676274.09</v>
      </c>
      <c r="BR87" s="289">
        <v>6145388.0800000001</v>
      </c>
      <c r="BS87" s="289">
        <v>4676274.09</v>
      </c>
      <c r="BT87" s="289">
        <v>6145388.0800000001</v>
      </c>
      <c r="BU87" s="289">
        <v>0</v>
      </c>
      <c r="BV87" s="289">
        <v>0</v>
      </c>
      <c r="BW87" s="289">
        <v>1893518.1400000001</v>
      </c>
      <c r="BX87" s="289">
        <v>0</v>
      </c>
      <c r="BY87" s="289">
        <v>0</v>
      </c>
      <c r="BZ87" s="289">
        <v>0</v>
      </c>
      <c r="CA87" s="289">
        <v>0</v>
      </c>
      <c r="CB87" s="289">
        <v>0</v>
      </c>
      <c r="CC87" s="289">
        <v>0</v>
      </c>
      <c r="CD87" s="289">
        <v>0</v>
      </c>
      <c r="CE87" s="289">
        <v>0</v>
      </c>
      <c r="CF87" s="289">
        <v>0</v>
      </c>
      <c r="CG87" s="289">
        <v>0</v>
      </c>
      <c r="CH87" s="289">
        <v>0</v>
      </c>
      <c r="CI87" s="289">
        <v>0</v>
      </c>
      <c r="CJ87" s="289">
        <v>0</v>
      </c>
      <c r="CK87" s="289">
        <v>0</v>
      </c>
      <c r="CL87" s="289">
        <v>0</v>
      </c>
      <c r="CM87" s="289">
        <v>680074</v>
      </c>
      <c r="CN87" s="289">
        <v>0</v>
      </c>
      <c r="CO87" s="289">
        <v>0</v>
      </c>
      <c r="CP87" s="289">
        <v>0</v>
      </c>
      <c r="CQ87" s="289">
        <v>0</v>
      </c>
      <c r="CR87" s="289">
        <v>0</v>
      </c>
      <c r="CS87" s="289">
        <v>0</v>
      </c>
      <c r="CT87" s="289">
        <v>527980.01</v>
      </c>
      <c r="CU87" s="289">
        <v>0</v>
      </c>
      <c r="CV87" s="289">
        <v>0</v>
      </c>
      <c r="CW87" s="289">
        <v>0</v>
      </c>
      <c r="CX87" s="289">
        <v>44550.590000000004</v>
      </c>
      <c r="CY87" s="289">
        <v>0</v>
      </c>
      <c r="CZ87" s="289">
        <v>0</v>
      </c>
      <c r="DA87" s="289">
        <v>0</v>
      </c>
      <c r="DB87" s="289">
        <v>0</v>
      </c>
      <c r="DC87" s="289">
        <v>0</v>
      </c>
      <c r="DD87" s="289">
        <v>0</v>
      </c>
      <c r="DE87" s="289">
        <v>0</v>
      </c>
      <c r="DF87" s="289">
        <v>0</v>
      </c>
      <c r="DG87" s="289">
        <v>0</v>
      </c>
      <c r="DH87" s="289">
        <v>0</v>
      </c>
      <c r="DI87" s="289">
        <v>2055099.42</v>
      </c>
      <c r="DJ87" s="289">
        <v>0</v>
      </c>
      <c r="DK87" s="289">
        <v>0</v>
      </c>
      <c r="DL87" s="289">
        <v>677167.63</v>
      </c>
      <c r="DM87" s="289">
        <v>182748.54</v>
      </c>
      <c r="DN87" s="289">
        <v>0</v>
      </c>
      <c r="DO87" s="289">
        <v>0</v>
      </c>
      <c r="DP87" s="289">
        <v>143417.95000000001</v>
      </c>
      <c r="DQ87" s="289">
        <v>0</v>
      </c>
      <c r="DR87" s="289">
        <v>0</v>
      </c>
      <c r="DS87" s="289">
        <v>0</v>
      </c>
      <c r="DT87" s="289">
        <v>0</v>
      </c>
      <c r="DU87" s="289">
        <v>0</v>
      </c>
      <c r="DV87" s="289">
        <v>87689.2</v>
      </c>
      <c r="DW87" s="289">
        <v>0</v>
      </c>
      <c r="DX87" s="289">
        <v>99476.89</v>
      </c>
      <c r="DY87" s="289">
        <v>73101.53</v>
      </c>
      <c r="DZ87" s="289">
        <v>105373.87</v>
      </c>
      <c r="EA87" s="289">
        <v>127346.1</v>
      </c>
      <c r="EB87" s="289">
        <v>4403.13</v>
      </c>
      <c r="EC87" s="289">
        <v>0</v>
      </c>
      <c r="ED87" s="289">
        <v>75838.84</v>
      </c>
      <c r="EE87" s="289">
        <v>246421.52000000002</v>
      </c>
      <c r="EF87" s="289">
        <v>1660163.08</v>
      </c>
      <c r="EG87" s="289">
        <v>1372800.75</v>
      </c>
      <c r="EH87" s="289">
        <v>0</v>
      </c>
      <c r="EI87" s="289">
        <v>116779.65000000001</v>
      </c>
      <c r="EJ87" s="289">
        <v>0</v>
      </c>
      <c r="EK87" s="289">
        <v>0</v>
      </c>
      <c r="EL87" s="289">
        <v>0</v>
      </c>
      <c r="EM87" s="289">
        <v>10749347.300000001</v>
      </c>
      <c r="EN87" s="289">
        <v>333908.63</v>
      </c>
      <c r="EO87" s="289">
        <v>4944128.16</v>
      </c>
      <c r="EP87" s="289">
        <v>8951294.5299999993</v>
      </c>
      <c r="EQ87" s="289">
        <v>0</v>
      </c>
      <c r="ER87" s="289">
        <v>4341075</v>
      </c>
      <c r="ES87" s="289">
        <v>0</v>
      </c>
      <c r="ET87" s="289">
        <v>0</v>
      </c>
      <c r="EU87" s="289">
        <v>507007.35000000003</v>
      </c>
      <c r="EV87" s="289">
        <v>641115.88</v>
      </c>
      <c r="EW87" s="289">
        <v>1333566.3400000001</v>
      </c>
      <c r="EX87" s="289">
        <v>1199457.81</v>
      </c>
      <c r="EY87" s="289">
        <v>0</v>
      </c>
      <c r="EZ87" s="289">
        <v>93742.95</v>
      </c>
      <c r="FA87" s="289">
        <v>88789.78</v>
      </c>
      <c r="FB87" s="289">
        <v>149.91</v>
      </c>
      <c r="FC87" s="289">
        <v>0</v>
      </c>
      <c r="FD87" s="289">
        <v>5103.08</v>
      </c>
      <c r="FE87" s="289">
        <v>0</v>
      </c>
      <c r="FF87" s="289">
        <v>0</v>
      </c>
      <c r="FG87" s="289">
        <v>0</v>
      </c>
      <c r="FH87" s="289">
        <v>0</v>
      </c>
      <c r="FI87" s="289">
        <v>0</v>
      </c>
      <c r="FJ87" s="289">
        <v>0</v>
      </c>
      <c r="FK87" s="289">
        <v>0</v>
      </c>
    </row>
    <row r="88" spans="1:167" x14ac:dyDescent="0.15">
      <c r="A88" s="287">
        <v>1407</v>
      </c>
      <c r="B88" s="287" t="s">
        <v>544</v>
      </c>
      <c r="C88" s="289">
        <v>0</v>
      </c>
      <c r="D88" s="289">
        <v>5357543.42</v>
      </c>
      <c r="E88" s="289">
        <v>540</v>
      </c>
      <c r="F88" s="289">
        <v>20291.2</v>
      </c>
      <c r="G88" s="289">
        <v>35783.85</v>
      </c>
      <c r="H88" s="289">
        <v>5077.13</v>
      </c>
      <c r="I88" s="289">
        <v>148695.06</v>
      </c>
      <c r="J88" s="289">
        <v>3126</v>
      </c>
      <c r="K88" s="289">
        <v>967749.4</v>
      </c>
      <c r="L88" s="289">
        <v>0</v>
      </c>
      <c r="M88" s="289">
        <v>0</v>
      </c>
      <c r="N88" s="289">
        <v>0</v>
      </c>
      <c r="O88" s="289">
        <v>0</v>
      </c>
      <c r="P88" s="289">
        <v>19250</v>
      </c>
      <c r="Q88" s="289">
        <v>0</v>
      </c>
      <c r="R88" s="289">
        <v>0</v>
      </c>
      <c r="S88" s="289">
        <v>0</v>
      </c>
      <c r="T88" s="289">
        <v>0</v>
      </c>
      <c r="U88" s="289">
        <v>334956</v>
      </c>
      <c r="V88" s="289">
        <v>8338571</v>
      </c>
      <c r="W88" s="289">
        <v>2761.88</v>
      </c>
      <c r="X88" s="289">
        <v>0</v>
      </c>
      <c r="Y88" s="289">
        <v>0</v>
      </c>
      <c r="Z88" s="289">
        <v>4133.8100000000004</v>
      </c>
      <c r="AA88" s="289">
        <v>9179</v>
      </c>
      <c r="AB88" s="289">
        <v>0</v>
      </c>
      <c r="AC88" s="289">
        <v>0</v>
      </c>
      <c r="AD88" s="289">
        <v>48460</v>
      </c>
      <c r="AE88" s="289">
        <v>127533.47</v>
      </c>
      <c r="AF88" s="289">
        <v>0</v>
      </c>
      <c r="AG88" s="289">
        <v>0</v>
      </c>
      <c r="AH88" s="289">
        <v>6813.9000000000005</v>
      </c>
      <c r="AI88" s="289">
        <v>0</v>
      </c>
      <c r="AJ88" s="289">
        <v>0</v>
      </c>
      <c r="AK88" s="289">
        <v>1239.69</v>
      </c>
      <c r="AL88" s="289">
        <v>0</v>
      </c>
      <c r="AM88" s="289">
        <v>2746.27</v>
      </c>
      <c r="AN88" s="289">
        <v>109260.38</v>
      </c>
      <c r="AO88" s="289">
        <v>0</v>
      </c>
      <c r="AP88" s="289">
        <v>17920.29</v>
      </c>
      <c r="AQ88" s="289">
        <v>3778124.19</v>
      </c>
      <c r="AR88" s="289">
        <v>2363178.14</v>
      </c>
      <c r="AS88" s="289">
        <v>787757.22</v>
      </c>
      <c r="AT88" s="289">
        <v>299028.34000000003</v>
      </c>
      <c r="AU88" s="289">
        <v>316008.01</v>
      </c>
      <c r="AV88" s="289">
        <v>110665.44</v>
      </c>
      <c r="AW88" s="289">
        <v>413454.05</v>
      </c>
      <c r="AX88" s="289">
        <v>439328.41000000003</v>
      </c>
      <c r="AY88" s="289">
        <v>559042.55000000005</v>
      </c>
      <c r="AZ88" s="289">
        <v>616858.82000000007</v>
      </c>
      <c r="BA88" s="289">
        <v>2485190.3199999998</v>
      </c>
      <c r="BB88" s="289">
        <v>555012.28</v>
      </c>
      <c r="BC88" s="289">
        <v>107168.76000000001</v>
      </c>
      <c r="BD88" s="289">
        <v>19759.14</v>
      </c>
      <c r="BE88" s="289">
        <v>65360.700000000004</v>
      </c>
      <c r="BF88" s="289">
        <v>1515812.1300000001</v>
      </c>
      <c r="BG88" s="289">
        <v>424428.66000000003</v>
      </c>
      <c r="BH88" s="289">
        <v>1865.14</v>
      </c>
      <c r="BI88" s="289">
        <v>0</v>
      </c>
      <c r="BJ88" s="289">
        <v>0</v>
      </c>
      <c r="BK88" s="289">
        <v>0</v>
      </c>
      <c r="BL88" s="289">
        <v>0</v>
      </c>
      <c r="BM88" s="289">
        <v>0</v>
      </c>
      <c r="BN88" s="289">
        <v>0</v>
      </c>
      <c r="BO88" s="289">
        <v>0</v>
      </c>
      <c r="BP88" s="289">
        <v>0</v>
      </c>
      <c r="BQ88" s="289">
        <v>2659331.33</v>
      </c>
      <c r="BR88" s="289">
        <v>3362920.78</v>
      </c>
      <c r="BS88" s="289">
        <v>2659331.33</v>
      </c>
      <c r="BT88" s="289">
        <v>3362920.78</v>
      </c>
      <c r="BU88" s="289">
        <v>0</v>
      </c>
      <c r="BV88" s="289">
        <v>0</v>
      </c>
      <c r="BW88" s="289">
        <v>1514757.35</v>
      </c>
      <c r="BX88" s="289">
        <v>0</v>
      </c>
      <c r="BY88" s="289">
        <v>0</v>
      </c>
      <c r="BZ88" s="289">
        <v>0</v>
      </c>
      <c r="CA88" s="289">
        <v>0</v>
      </c>
      <c r="CB88" s="289">
        <v>13541.25</v>
      </c>
      <c r="CC88" s="289">
        <v>13278</v>
      </c>
      <c r="CD88" s="289">
        <v>0</v>
      </c>
      <c r="CE88" s="289">
        <v>0</v>
      </c>
      <c r="CF88" s="289">
        <v>0</v>
      </c>
      <c r="CG88" s="289">
        <v>0</v>
      </c>
      <c r="CH88" s="289">
        <v>35997.96</v>
      </c>
      <c r="CI88" s="289">
        <v>0</v>
      </c>
      <c r="CJ88" s="289">
        <v>0</v>
      </c>
      <c r="CK88" s="289">
        <v>0</v>
      </c>
      <c r="CL88" s="289">
        <v>0</v>
      </c>
      <c r="CM88" s="289">
        <v>496790</v>
      </c>
      <c r="CN88" s="289">
        <v>0</v>
      </c>
      <c r="CO88" s="289">
        <v>0</v>
      </c>
      <c r="CP88" s="289">
        <v>0</v>
      </c>
      <c r="CQ88" s="289">
        <v>0</v>
      </c>
      <c r="CR88" s="289">
        <v>0</v>
      </c>
      <c r="CS88" s="289">
        <v>0</v>
      </c>
      <c r="CT88" s="289">
        <v>399700.95</v>
      </c>
      <c r="CU88" s="289">
        <v>0</v>
      </c>
      <c r="CV88" s="289">
        <v>0</v>
      </c>
      <c r="CW88" s="289">
        <v>0</v>
      </c>
      <c r="CX88" s="289">
        <v>3665.69</v>
      </c>
      <c r="CY88" s="289">
        <v>0</v>
      </c>
      <c r="CZ88" s="289">
        <v>0</v>
      </c>
      <c r="DA88" s="289">
        <v>0</v>
      </c>
      <c r="DB88" s="289">
        <v>0</v>
      </c>
      <c r="DC88" s="289">
        <v>0</v>
      </c>
      <c r="DD88" s="289">
        <v>1401.44</v>
      </c>
      <c r="DE88" s="289">
        <v>0</v>
      </c>
      <c r="DF88" s="289">
        <v>0</v>
      </c>
      <c r="DG88" s="289">
        <v>0</v>
      </c>
      <c r="DH88" s="289">
        <v>0</v>
      </c>
      <c r="DI88" s="289">
        <v>1892635.32</v>
      </c>
      <c r="DJ88" s="289">
        <v>0</v>
      </c>
      <c r="DK88" s="289">
        <v>0</v>
      </c>
      <c r="DL88" s="289">
        <v>128713.3</v>
      </c>
      <c r="DM88" s="289">
        <v>190730.32</v>
      </c>
      <c r="DN88" s="289">
        <v>0</v>
      </c>
      <c r="DO88" s="289">
        <v>0</v>
      </c>
      <c r="DP88" s="289">
        <v>31809.09</v>
      </c>
      <c r="DQ88" s="289">
        <v>5661</v>
      </c>
      <c r="DR88" s="289">
        <v>0</v>
      </c>
      <c r="DS88" s="289">
        <v>0</v>
      </c>
      <c r="DT88" s="289">
        <v>0</v>
      </c>
      <c r="DU88" s="289">
        <v>0</v>
      </c>
      <c r="DV88" s="289">
        <v>229583.56</v>
      </c>
      <c r="DW88" s="289">
        <v>0.05</v>
      </c>
      <c r="DX88" s="289">
        <v>6425.13</v>
      </c>
      <c r="DY88" s="289">
        <v>60127.040000000001</v>
      </c>
      <c r="DZ88" s="289">
        <v>60442.41</v>
      </c>
      <c r="EA88" s="289">
        <v>6740.5</v>
      </c>
      <c r="EB88" s="289">
        <v>0</v>
      </c>
      <c r="EC88" s="289">
        <v>0</v>
      </c>
      <c r="ED88" s="289">
        <v>36264.32</v>
      </c>
      <c r="EE88" s="289">
        <v>28693.61</v>
      </c>
      <c r="EF88" s="289">
        <v>909487.8</v>
      </c>
      <c r="EG88" s="289">
        <v>834724.25</v>
      </c>
      <c r="EH88" s="289">
        <v>0</v>
      </c>
      <c r="EI88" s="289">
        <v>0</v>
      </c>
      <c r="EJ88" s="289">
        <v>0</v>
      </c>
      <c r="EK88" s="289">
        <v>82334.259999999995</v>
      </c>
      <c r="EL88" s="289">
        <v>0</v>
      </c>
      <c r="EM88" s="289">
        <v>1111387.3599999999</v>
      </c>
      <c r="EN88" s="289">
        <v>0</v>
      </c>
      <c r="EO88" s="289">
        <v>0</v>
      </c>
      <c r="EP88" s="289">
        <v>0</v>
      </c>
      <c r="EQ88" s="289">
        <v>0</v>
      </c>
      <c r="ER88" s="289">
        <v>0</v>
      </c>
      <c r="ES88" s="289">
        <v>0</v>
      </c>
      <c r="ET88" s="289">
        <v>0</v>
      </c>
      <c r="EU88" s="289">
        <v>29727.23</v>
      </c>
      <c r="EV88" s="289">
        <v>46215.71</v>
      </c>
      <c r="EW88" s="289">
        <v>657419.32999999996</v>
      </c>
      <c r="EX88" s="289">
        <v>640930.85</v>
      </c>
      <c r="EY88" s="289">
        <v>0</v>
      </c>
      <c r="EZ88" s="289">
        <v>24996.440000000002</v>
      </c>
      <c r="FA88" s="289">
        <v>22464.39</v>
      </c>
      <c r="FB88" s="289">
        <v>87798</v>
      </c>
      <c r="FC88" s="289">
        <v>48146.879999999997</v>
      </c>
      <c r="FD88" s="289">
        <v>42183.17</v>
      </c>
      <c r="FE88" s="289">
        <v>0</v>
      </c>
      <c r="FF88" s="289">
        <v>0</v>
      </c>
      <c r="FG88" s="289">
        <v>0</v>
      </c>
      <c r="FH88" s="289">
        <v>0</v>
      </c>
      <c r="FI88" s="289">
        <v>0</v>
      </c>
      <c r="FJ88" s="289">
        <v>0</v>
      </c>
      <c r="FK88" s="289">
        <v>0</v>
      </c>
    </row>
    <row r="89" spans="1:167" x14ac:dyDescent="0.15">
      <c r="A89" s="287">
        <v>1414</v>
      </c>
      <c r="B89" s="287" t="s">
        <v>545</v>
      </c>
      <c r="C89" s="289">
        <v>23606.9</v>
      </c>
      <c r="D89" s="289">
        <v>15328162</v>
      </c>
      <c r="E89" s="289">
        <v>249</v>
      </c>
      <c r="F89" s="289">
        <v>20</v>
      </c>
      <c r="G89" s="289">
        <v>63539.11</v>
      </c>
      <c r="H89" s="289">
        <v>4074.9300000000003</v>
      </c>
      <c r="I89" s="289">
        <v>143970.78</v>
      </c>
      <c r="J89" s="289">
        <v>0</v>
      </c>
      <c r="K89" s="289">
        <v>3130373.72</v>
      </c>
      <c r="L89" s="289">
        <v>0</v>
      </c>
      <c r="M89" s="289">
        <v>0</v>
      </c>
      <c r="N89" s="289">
        <v>0</v>
      </c>
      <c r="O89" s="289">
        <v>0</v>
      </c>
      <c r="P89" s="289">
        <v>18353.45</v>
      </c>
      <c r="Q89" s="289">
        <v>0</v>
      </c>
      <c r="R89" s="289">
        <v>0</v>
      </c>
      <c r="S89" s="289">
        <v>0</v>
      </c>
      <c r="T89" s="289">
        <v>0</v>
      </c>
      <c r="U89" s="289">
        <v>834777.20000000007</v>
      </c>
      <c r="V89" s="289">
        <v>21082563</v>
      </c>
      <c r="W89" s="289">
        <v>41873.83</v>
      </c>
      <c r="X89" s="289">
        <v>0</v>
      </c>
      <c r="Y89" s="289">
        <v>0</v>
      </c>
      <c r="Z89" s="289">
        <v>4462.0600000000004</v>
      </c>
      <c r="AA89" s="289">
        <v>71605</v>
      </c>
      <c r="AB89" s="289">
        <v>0</v>
      </c>
      <c r="AC89" s="289">
        <v>0</v>
      </c>
      <c r="AD89" s="289">
        <v>82717.930000000008</v>
      </c>
      <c r="AE89" s="289">
        <v>245416.39</v>
      </c>
      <c r="AF89" s="289">
        <v>0</v>
      </c>
      <c r="AG89" s="289">
        <v>0</v>
      </c>
      <c r="AH89" s="289">
        <v>85062.81</v>
      </c>
      <c r="AI89" s="289">
        <v>0</v>
      </c>
      <c r="AJ89" s="289">
        <v>0</v>
      </c>
      <c r="AK89" s="289">
        <v>0</v>
      </c>
      <c r="AL89" s="289">
        <v>0</v>
      </c>
      <c r="AM89" s="289">
        <v>2276.4</v>
      </c>
      <c r="AN89" s="289">
        <v>58003.25</v>
      </c>
      <c r="AO89" s="289">
        <v>0</v>
      </c>
      <c r="AP89" s="289">
        <v>3035.96</v>
      </c>
      <c r="AQ89" s="289">
        <v>10614437.880000001</v>
      </c>
      <c r="AR89" s="289">
        <v>7558868.9000000004</v>
      </c>
      <c r="AS89" s="289">
        <v>1310352.75</v>
      </c>
      <c r="AT89" s="289">
        <v>1163012.8999999999</v>
      </c>
      <c r="AU89" s="289">
        <v>436893.76</v>
      </c>
      <c r="AV89" s="289">
        <v>346961.68</v>
      </c>
      <c r="AW89" s="289">
        <v>1752601.2</v>
      </c>
      <c r="AX89" s="289">
        <v>1779041.61</v>
      </c>
      <c r="AY89" s="289">
        <v>407820.25</v>
      </c>
      <c r="AZ89" s="289">
        <v>2276160.87</v>
      </c>
      <c r="BA89" s="289">
        <v>6498654.9800000004</v>
      </c>
      <c r="BB89" s="289">
        <v>1396382</v>
      </c>
      <c r="BC89" s="289">
        <v>361610.14</v>
      </c>
      <c r="BD89" s="289">
        <v>347.57</v>
      </c>
      <c r="BE89" s="289">
        <v>278303.95</v>
      </c>
      <c r="BF89" s="289">
        <v>3215163.87</v>
      </c>
      <c r="BG89" s="289">
        <v>1738617.41</v>
      </c>
      <c r="BH89" s="289">
        <v>1348.99</v>
      </c>
      <c r="BI89" s="289">
        <v>0</v>
      </c>
      <c r="BJ89" s="289">
        <v>0</v>
      </c>
      <c r="BK89" s="289">
        <v>0</v>
      </c>
      <c r="BL89" s="289">
        <v>0</v>
      </c>
      <c r="BM89" s="289">
        <v>27566.09</v>
      </c>
      <c r="BN89" s="289">
        <v>27566.09</v>
      </c>
      <c r="BO89" s="289">
        <v>0</v>
      </c>
      <c r="BP89" s="289">
        <v>0</v>
      </c>
      <c r="BQ89" s="289">
        <v>8198201.8399999999</v>
      </c>
      <c r="BR89" s="289">
        <v>8285764.8499999996</v>
      </c>
      <c r="BS89" s="289">
        <v>8225767.9299999997</v>
      </c>
      <c r="BT89" s="289">
        <v>8313330.9400000004</v>
      </c>
      <c r="BU89" s="289">
        <v>0</v>
      </c>
      <c r="BV89" s="289">
        <v>0</v>
      </c>
      <c r="BW89" s="289">
        <v>2840163.87</v>
      </c>
      <c r="BX89" s="289">
        <v>0</v>
      </c>
      <c r="BY89" s="289">
        <v>0</v>
      </c>
      <c r="BZ89" s="289">
        <v>0</v>
      </c>
      <c r="CA89" s="289">
        <v>0</v>
      </c>
      <c r="CB89" s="289">
        <v>0</v>
      </c>
      <c r="CC89" s="289">
        <v>14055</v>
      </c>
      <c r="CD89" s="289">
        <v>0</v>
      </c>
      <c r="CE89" s="289">
        <v>0</v>
      </c>
      <c r="CF89" s="289">
        <v>0</v>
      </c>
      <c r="CG89" s="289">
        <v>0</v>
      </c>
      <c r="CH89" s="289">
        <v>109018.69</v>
      </c>
      <c r="CI89" s="289">
        <v>0</v>
      </c>
      <c r="CJ89" s="289">
        <v>0</v>
      </c>
      <c r="CK89" s="289">
        <v>0</v>
      </c>
      <c r="CL89" s="289">
        <v>0</v>
      </c>
      <c r="CM89" s="289">
        <v>830338</v>
      </c>
      <c r="CN89" s="289">
        <v>0</v>
      </c>
      <c r="CO89" s="289">
        <v>0</v>
      </c>
      <c r="CP89" s="289">
        <v>0</v>
      </c>
      <c r="CQ89" s="289">
        <v>0</v>
      </c>
      <c r="CR89" s="289">
        <v>0</v>
      </c>
      <c r="CS89" s="289">
        <v>0</v>
      </c>
      <c r="CT89" s="289">
        <v>718046.96</v>
      </c>
      <c r="CU89" s="289">
        <v>0</v>
      </c>
      <c r="CV89" s="289">
        <v>0</v>
      </c>
      <c r="CW89" s="289">
        <v>0</v>
      </c>
      <c r="CX89" s="289">
        <v>18843.689999999999</v>
      </c>
      <c r="CY89" s="289">
        <v>0</v>
      </c>
      <c r="CZ89" s="289">
        <v>0</v>
      </c>
      <c r="DA89" s="289">
        <v>0</v>
      </c>
      <c r="DB89" s="289">
        <v>0</v>
      </c>
      <c r="DC89" s="289">
        <v>0</v>
      </c>
      <c r="DD89" s="289">
        <v>0</v>
      </c>
      <c r="DE89" s="289">
        <v>0</v>
      </c>
      <c r="DF89" s="289">
        <v>0</v>
      </c>
      <c r="DG89" s="289">
        <v>0</v>
      </c>
      <c r="DH89" s="289">
        <v>0</v>
      </c>
      <c r="DI89" s="289">
        <v>2703529.74</v>
      </c>
      <c r="DJ89" s="289">
        <v>0</v>
      </c>
      <c r="DK89" s="289">
        <v>0</v>
      </c>
      <c r="DL89" s="289">
        <v>424965.08</v>
      </c>
      <c r="DM89" s="289">
        <v>314788.97000000003</v>
      </c>
      <c r="DN89" s="289">
        <v>0</v>
      </c>
      <c r="DO89" s="289">
        <v>0</v>
      </c>
      <c r="DP89" s="289">
        <v>34834.32</v>
      </c>
      <c r="DQ89" s="289">
        <v>0</v>
      </c>
      <c r="DR89" s="289">
        <v>0</v>
      </c>
      <c r="DS89" s="289">
        <v>0</v>
      </c>
      <c r="DT89" s="289">
        <v>0</v>
      </c>
      <c r="DU89" s="289">
        <v>0</v>
      </c>
      <c r="DV89" s="289">
        <v>1028741.2</v>
      </c>
      <c r="DW89" s="289">
        <v>0</v>
      </c>
      <c r="DX89" s="289">
        <v>1137904.3</v>
      </c>
      <c r="DY89" s="289">
        <v>2248554.73</v>
      </c>
      <c r="DZ89" s="289">
        <v>1275460.78</v>
      </c>
      <c r="EA89" s="289">
        <v>32725.95</v>
      </c>
      <c r="EB89" s="289">
        <v>132084.4</v>
      </c>
      <c r="EC89" s="289">
        <v>0</v>
      </c>
      <c r="ED89" s="289">
        <v>5396248.6299999999</v>
      </c>
      <c r="EE89" s="289">
        <v>6047670.5700000003</v>
      </c>
      <c r="EF89" s="289">
        <v>6329487.4899999993</v>
      </c>
      <c r="EG89" s="289">
        <v>5461417.6100000003</v>
      </c>
      <c r="EH89" s="289">
        <v>247.94</v>
      </c>
      <c r="EI89" s="289">
        <v>0</v>
      </c>
      <c r="EJ89" s="289">
        <v>0</v>
      </c>
      <c r="EK89" s="289">
        <v>216400</v>
      </c>
      <c r="EL89" s="289">
        <v>0</v>
      </c>
      <c r="EM89" s="289">
        <v>36647975.710000001</v>
      </c>
      <c r="EN89" s="289">
        <v>476426.69</v>
      </c>
      <c r="EO89" s="289">
        <v>8028136.29</v>
      </c>
      <c r="EP89" s="289">
        <v>9750000</v>
      </c>
      <c r="EQ89" s="289">
        <v>0</v>
      </c>
      <c r="ER89" s="289">
        <v>1769175.44</v>
      </c>
      <c r="ES89" s="289">
        <v>0</v>
      </c>
      <c r="ET89" s="289">
        <v>429114.96</v>
      </c>
      <c r="EU89" s="289">
        <v>0</v>
      </c>
      <c r="EV89" s="289">
        <v>247.87</v>
      </c>
      <c r="EW89" s="289">
        <v>1715235.1</v>
      </c>
      <c r="EX89" s="289">
        <v>1714987.23</v>
      </c>
      <c r="EY89" s="289">
        <v>0</v>
      </c>
      <c r="EZ89" s="289">
        <v>59040.29</v>
      </c>
      <c r="FA89" s="289">
        <v>89692.11</v>
      </c>
      <c r="FB89" s="289">
        <v>113434</v>
      </c>
      <c r="FC89" s="289">
        <v>22504</v>
      </c>
      <c r="FD89" s="289">
        <v>60278.18</v>
      </c>
      <c r="FE89" s="289">
        <v>0</v>
      </c>
      <c r="FF89" s="289">
        <v>0</v>
      </c>
      <c r="FG89" s="289">
        <v>0</v>
      </c>
      <c r="FH89" s="289">
        <v>0</v>
      </c>
      <c r="FI89" s="289">
        <v>0</v>
      </c>
      <c r="FJ89" s="289">
        <v>0</v>
      </c>
      <c r="FK89" s="289">
        <v>0</v>
      </c>
    </row>
    <row r="90" spans="1:167" x14ac:dyDescent="0.15">
      <c r="A90" s="287">
        <v>1421</v>
      </c>
      <c r="B90" s="287" t="s">
        <v>546</v>
      </c>
      <c r="C90" s="289">
        <v>3579.32</v>
      </c>
      <c r="D90" s="289">
        <v>3699045.2600000002</v>
      </c>
      <c r="E90" s="289">
        <v>0</v>
      </c>
      <c r="F90" s="289">
        <v>0</v>
      </c>
      <c r="G90" s="289">
        <v>17352.5</v>
      </c>
      <c r="H90" s="289">
        <v>2941.54</v>
      </c>
      <c r="I90" s="289">
        <v>0</v>
      </c>
      <c r="J90" s="289">
        <v>0</v>
      </c>
      <c r="K90" s="289">
        <v>81709.759999999995</v>
      </c>
      <c r="L90" s="289">
        <v>0</v>
      </c>
      <c r="M90" s="289">
        <v>0</v>
      </c>
      <c r="N90" s="289">
        <v>0</v>
      </c>
      <c r="O90" s="289">
        <v>0</v>
      </c>
      <c r="P90" s="289">
        <v>3531.91</v>
      </c>
      <c r="Q90" s="289">
        <v>0</v>
      </c>
      <c r="R90" s="289">
        <v>0</v>
      </c>
      <c r="S90" s="289">
        <v>0</v>
      </c>
      <c r="T90" s="289">
        <v>0</v>
      </c>
      <c r="U90" s="289">
        <v>273607.40000000002</v>
      </c>
      <c r="V90" s="289">
        <v>2615235</v>
      </c>
      <c r="W90" s="289">
        <v>4537.78</v>
      </c>
      <c r="X90" s="289">
        <v>0</v>
      </c>
      <c r="Y90" s="289">
        <v>0</v>
      </c>
      <c r="Z90" s="289">
        <v>50505.65</v>
      </c>
      <c r="AA90" s="289">
        <v>176453</v>
      </c>
      <c r="AB90" s="289">
        <v>0</v>
      </c>
      <c r="AC90" s="289">
        <v>0</v>
      </c>
      <c r="AD90" s="289">
        <v>118015.76000000001</v>
      </c>
      <c r="AE90" s="289">
        <v>133067.68</v>
      </c>
      <c r="AF90" s="289">
        <v>0</v>
      </c>
      <c r="AG90" s="289">
        <v>318.23</v>
      </c>
      <c r="AH90" s="289">
        <v>3473.59</v>
      </c>
      <c r="AI90" s="289">
        <v>26201.88</v>
      </c>
      <c r="AJ90" s="289">
        <v>0</v>
      </c>
      <c r="AK90" s="289">
        <v>1898</v>
      </c>
      <c r="AL90" s="289">
        <v>0</v>
      </c>
      <c r="AM90" s="289">
        <v>0</v>
      </c>
      <c r="AN90" s="289">
        <v>33554.020000000004</v>
      </c>
      <c r="AO90" s="289">
        <v>0</v>
      </c>
      <c r="AP90" s="289">
        <v>62.5</v>
      </c>
      <c r="AQ90" s="289">
        <v>1048796.23</v>
      </c>
      <c r="AR90" s="289">
        <v>1637128.37</v>
      </c>
      <c r="AS90" s="289">
        <v>261388.23</v>
      </c>
      <c r="AT90" s="289">
        <v>228596.91</v>
      </c>
      <c r="AU90" s="289">
        <v>193296.05000000002</v>
      </c>
      <c r="AV90" s="289">
        <v>666.24</v>
      </c>
      <c r="AW90" s="289">
        <v>69928.479999999996</v>
      </c>
      <c r="AX90" s="289">
        <v>145253.31</v>
      </c>
      <c r="AY90" s="289">
        <v>191017.60000000001</v>
      </c>
      <c r="AZ90" s="289">
        <v>391377.01</v>
      </c>
      <c r="BA90" s="289">
        <v>1399392.9</v>
      </c>
      <c r="BB90" s="289">
        <v>119351.43000000001</v>
      </c>
      <c r="BC90" s="289">
        <v>90036.930000000008</v>
      </c>
      <c r="BD90" s="289">
        <v>6974.22</v>
      </c>
      <c r="BE90" s="289">
        <v>115942</v>
      </c>
      <c r="BF90" s="289">
        <v>519525.03</v>
      </c>
      <c r="BG90" s="289">
        <v>459638.52</v>
      </c>
      <c r="BH90" s="289">
        <v>0</v>
      </c>
      <c r="BI90" s="289">
        <v>0</v>
      </c>
      <c r="BJ90" s="289">
        <v>0</v>
      </c>
      <c r="BK90" s="289">
        <v>0</v>
      </c>
      <c r="BL90" s="289">
        <v>0</v>
      </c>
      <c r="BM90" s="289">
        <v>0</v>
      </c>
      <c r="BN90" s="289">
        <v>0</v>
      </c>
      <c r="BO90" s="289">
        <v>0</v>
      </c>
      <c r="BP90" s="289">
        <v>0</v>
      </c>
      <c r="BQ90" s="289">
        <v>1539851.79</v>
      </c>
      <c r="BR90" s="289">
        <v>1906633.11</v>
      </c>
      <c r="BS90" s="289">
        <v>1539851.79</v>
      </c>
      <c r="BT90" s="289">
        <v>1906633.11</v>
      </c>
      <c r="BU90" s="289">
        <v>0</v>
      </c>
      <c r="BV90" s="289">
        <v>0</v>
      </c>
      <c r="BW90" s="289">
        <v>476406.10000000003</v>
      </c>
      <c r="BX90" s="289">
        <v>0</v>
      </c>
      <c r="BY90" s="289">
        <v>0</v>
      </c>
      <c r="BZ90" s="289">
        <v>0</v>
      </c>
      <c r="CA90" s="289">
        <v>0</v>
      </c>
      <c r="CB90" s="289">
        <v>0</v>
      </c>
      <c r="CC90" s="289">
        <v>0</v>
      </c>
      <c r="CD90" s="289">
        <v>0</v>
      </c>
      <c r="CE90" s="289">
        <v>0</v>
      </c>
      <c r="CF90" s="289">
        <v>0</v>
      </c>
      <c r="CG90" s="289">
        <v>0</v>
      </c>
      <c r="CH90" s="289">
        <v>6934.12</v>
      </c>
      <c r="CI90" s="289">
        <v>0</v>
      </c>
      <c r="CJ90" s="289">
        <v>0</v>
      </c>
      <c r="CK90" s="289">
        <v>0</v>
      </c>
      <c r="CL90" s="289">
        <v>0</v>
      </c>
      <c r="CM90" s="289">
        <v>162085</v>
      </c>
      <c r="CN90" s="289">
        <v>14705</v>
      </c>
      <c r="CO90" s="289">
        <v>0</v>
      </c>
      <c r="CP90" s="289">
        <v>0</v>
      </c>
      <c r="CQ90" s="289">
        <v>0</v>
      </c>
      <c r="CR90" s="289">
        <v>0</v>
      </c>
      <c r="CS90" s="289">
        <v>10001</v>
      </c>
      <c r="CT90" s="289">
        <v>88271.72</v>
      </c>
      <c r="CU90" s="289">
        <v>0</v>
      </c>
      <c r="CV90" s="289">
        <v>0</v>
      </c>
      <c r="CW90" s="289">
        <v>0</v>
      </c>
      <c r="CX90" s="289">
        <v>14800.62</v>
      </c>
      <c r="CY90" s="289">
        <v>0</v>
      </c>
      <c r="CZ90" s="289">
        <v>0</v>
      </c>
      <c r="DA90" s="289">
        <v>0</v>
      </c>
      <c r="DB90" s="289">
        <v>0</v>
      </c>
      <c r="DC90" s="289">
        <v>0</v>
      </c>
      <c r="DD90" s="289">
        <v>0</v>
      </c>
      <c r="DE90" s="289">
        <v>0</v>
      </c>
      <c r="DF90" s="289">
        <v>0</v>
      </c>
      <c r="DG90" s="289">
        <v>0</v>
      </c>
      <c r="DH90" s="289">
        <v>0</v>
      </c>
      <c r="DI90" s="289">
        <v>490458.88</v>
      </c>
      <c r="DJ90" s="289">
        <v>0</v>
      </c>
      <c r="DK90" s="289">
        <v>0</v>
      </c>
      <c r="DL90" s="289">
        <v>63072.1</v>
      </c>
      <c r="DM90" s="289">
        <v>123364</v>
      </c>
      <c r="DN90" s="289">
        <v>0</v>
      </c>
      <c r="DO90" s="289">
        <v>0</v>
      </c>
      <c r="DP90" s="289">
        <v>23211.850000000002</v>
      </c>
      <c r="DQ90" s="289">
        <v>0</v>
      </c>
      <c r="DR90" s="289">
        <v>0</v>
      </c>
      <c r="DS90" s="289">
        <v>0</v>
      </c>
      <c r="DT90" s="289">
        <v>0</v>
      </c>
      <c r="DU90" s="289">
        <v>0</v>
      </c>
      <c r="DV90" s="289">
        <v>69517.41</v>
      </c>
      <c r="DW90" s="289">
        <v>0</v>
      </c>
      <c r="DX90" s="289">
        <v>0</v>
      </c>
      <c r="DY90" s="289">
        <v>2457.1</v>
      </c>
      <c r="DZ90" s="289">
        <v>6002.74</v>
      </c>
      <c r="EA90" s="289">
        <v>3220.14</v>
      </c>
      <c r="EB90" s="289">
        <v>325.5</v>
      </c>
      <c r="EC90" s="289">
        <v>0</v>
      </c>
      <c r="ED90" s="289">
        <v>143716.51999999999</v>
      </c>
      <c r="EE90" s="289">
        <v>132662.11000000002</v>
      </c>
      <c r="EF90" s="289">
        <v>585618.51</v>
      </c>
      <c r="EG90" s="289">
        <v>596672.92000000004</v>
      </c>
      <c r="EH90" s="289">
        <v>0</v>
      </c>
      <c r="EI90" s="289">
        <v>0</v>
      </c>
      <c r="EJ90" s="289">
        <v>0</v>
      </c>
      <c r="EK90" s="289">
        <v>0</v>
      </c>
      <c r="EL90" s="289">
        <v>0</v>
      </c>
      <c r="EM90" s="289">
        <v>6610833.2599999998</v>
      </c>
      <c r="EN90" s="289">
        <v>80325.78</v>
      </c>
      <c r="EO90" s="289">
        <v>20072.96</v>
      </c>
      <c r="EP90" s="289">
        <v>437.36</v>
      </c>
      <c r="EQ90" s="289">
        <v>0</v>
      </c>
      <c r="ER90" s="289">
        <v>60690.18</v>
      </c>
      <c r="ES90" s="289">
        <v>0</v>
      </c>
      <c r="ET90" s="289">
        <v>0</v>
      </c>
      <c r="EU90" s="289">
        <v>21289.64</v>
      </c>
      <c r="EV90" s="289">
        <v>15335.34</v>
      </c>
      <c r="EW90" s="289">
        <v>348905.74</v>
      </c>
      <c r="EX90" s="289">
        <v>354860.04</v>
      </c>
      <c r="EY90" s="289">
        <v>0</v>
      </c>
      <c r="EZ90" s="289">
        <v>35628.29</v>
      </c>
      <c r="FA90" s="289">
        <v>27789.73</v>
      </c>
      <c r="FB90" s="289">
        <v>35714.5</v>
      </c>
      <c r="FC90" s="289">
        <v>0</v>
      </c>
      <c r="FD90" s="289">
        <v>43553.06</v>
      </c>
      <c r="FE90" s="289">
        <v>0</v>
      </c>
      <c r="FF90" s="289">
        <v>0</v>
      </c>
      <c r="FG90" s="289">
        <v>0</v>
      </c>
      <c r="FH90" s="289">
        <v>0</v>
      </c>
      <c r="FI90" s="289">
        <v>0</v>
      </c>
      <c r="FJ90" s="289">
        <v>0</v>
      </c>
      <c r="FK90" s="289">
        <v>0</v>
      </c>
    </row>
    <row r="91" spans="1:167" x14ac:dyDescent="0.15">
      <c r="A91" s="287">
        <v>2744</v>
      </c>
      <c r="B91" s="287" t="s">
        <v>631</v>
      </c>
      <c r="C91" s="289">
        <v>0</v>
      </c>
      <c r="D91" s="289">
        <v>2752236.3</v>
      </c>
      <c r="E91" s="289">
        <v>0</v>
      </c>
      <c r="F91" s="289">
        <v>0</v>
      </c>
      <c r="G91" s="289">
        <v>14033.34</v>
      </c>
      <c r="H91" s="289">
        <v>4086.07</v>
      </c>
      <c r="I91" s="289">
        <v>55387.590000000004</v>
      </c>
      <c r="J91" s="289">
        <v>758.89</v>
      </c>
      <c r="K91" s="289">
        <v>403257.97000000003</v>
      </c>
      <c r="L91" s="289">
        <v>0</v>
      </c>
      <c r="M91" s="289">
        <v>0</v>
      </c>
      <c r="N91" s="289">
        <v>0</v>
      </c>
      <c r="O91" s="289">
        <v>0</v>
      </c>
      <c r="P91" s="289">
        <v>0</v>
      </c>
      <c r="Q91" s="289">
        <v>0</v>
      </c>
      <c r="R91" s="289">
        <v>0</v>
      </c>
      <c r="S91" s="289">
        <v>0</v>
      </c>
      <c r="T91" s="289">
        <v>0</v>
      </c>
      <c r="U91" s="289">
        <v>211355.46</v>
      </c>
      <c r="V91" s="289">
        <v>5913823</v>
      </c>
      <c r="W91" s="289">
        <v>6800</v>
      </c>
      <c r="X91" s="289">
        <v>0</v>
      </c>
      <c r="Y91" s="289">
        <v>257424.12</v>
      </c>
      <c r="Z91" s="289">
        <v>625.80000000000007</v>
      </c>
      <c r="AA91" s="289">
        <v>10753</v>
      </c>
      <c r="AB91" s="289">
        <v>0</v>
      </c>
      <c r="AC91" s="289">
        <v>0</v>
      </c>
      <c r="AD91" s="289">
        <v>30186.05</v>
      </c>
      <c r="AE91" s="289">
        <v>111494.81</v>
      </c>
      <c r="AF91" s="289">
        <v>0</v>
      </c>
      <c r="AG91" s="289">
        <v>0</v>
      </c>
      <c r="AH91" s="289">
        <v>56518.31</v>
      </c>
      <c r="AI91" s="289">
        <v>0</v>
      </c>
      <c r="AJ91" s="289">
        <v>0</v>
      </c>
      <c r="AK91" s="289">
        <v>0</v>
      </c>
      <c r="AL91" s="289">
        <v>172282</v>
      </c>
      <c r="AM91" s="289">
        <v>10260</v>
      </c>
      <c r="AN91" s="289">
        <v>0</v>
      </c>
      <c r="AO91" s="289">
        <v>0</v>
      </c>
      <c r="AP91" s="289">
        <v>8262.15</v>
      </c>
      <c r="AQ91" s="289">
        <v>1866079.36</v>
      </c>
      <c r="AR91" s="289">
        <v>2192370.35</v>
      </c>
      <c r="AS91" s="289">
        <v>434327</v>
      </c>
      <c r="AT91" s="289">
        <v>291027.63</v>
      </c>
      <c r="AU91" s="289">
        <v>157371.70000000001</v>
      </c>
      <c r="AV91" s="289">
        <v>17505.98</v>
      </c>
      <c r="AW91" s="289">
        <v>233385.80000000002</v>
      </c>
      <c r="AX91" s="289">
        <v>271547.61</v>
      </c>
      <c r="AY91" s="289">
        <v>296113.53999999998</v>
      </c>
      <c r="AZ91" s="289">
        <v>514748.42</v>
      </c>
      <c r="BA91" s="289">
        <v>1459564.72</v>
      </c>
      <c r="BB91" s="289">
        <v>529169.69999999995</v>
      </c>
      <c r="BC91" s="289">
        <v>93412</v>
      </c>
      <c r="BD91" s="289">
        <v>274055</v>
      </c>
      <c r="BE91" s="289">
        <v>86226.83</v>
      </c>
      <c r="BF91" s="289">
        <v>891071.42</v>
      </c>
      <c r="BG91" s="289">
        <v>535743</v>
      </c>
      <c r="BH91" s="289">
        <v>1836.71</v>
      </c>
      <c r="BI91" s="289">
        <v>0</v>
      </c>
      <c r="BJ91" s="289">
        <v>0</v>
      </c>
      <c r="BK91" s="289">
        <v>0</v>
      </c>
      <c r="BL91" s="289">
        <v>0</v>
      </c>
      <c r="BM91" s="289">
        <v>0</v>
      </c>
      <c r="BN91" s="289">
        <v>0</v>
      </c>
      <c r="BO91" s="289">
        <v>0</v>
      </c>
      <c r="BP91" s="289">
        <v>0</v>
      </c>
      <c r="BQ91" s="289">
        <v>3014539.44</v>
      </c>
      <c r="BR91" s="289">
        <v>2888527.53</v>
      </c>
      <c r="BS91" s="289">
        <v>3014539.44</v>
      </c>
      <c r="BT91" s="289">
        <v>2888527.53</v>
      </c>
      <c r="BU91" s="289">
        <v>0</v>
      </c>
      <c r="BV91" s="289">
        <v>0</v>
      </c>
      <c r="BW91" s="289">
        <v>891071.42</v>
      </c>
      <c r="BX91" s="289">
        <v>0</v>
      </c>
      <c r="BY91" s="289">
        <v>0</v>
      </c>
      <c r="BZ91" s="289">
        <v>0</v>
      </c>
      <c r="CA91" s="289">
        <v>458.38</v>
      </c>
      <c r="CB91" s="289">
        <v>0</v>
      </c>
      <c r="CC91" s="289">
        <v>27379.95</v>
      </c>
      <c r="CD91" s="289">
        <v>0</v>
      </c>
      <c r="CE91" s="289">
        <v>0</v>
      </c>
      <c r="CF91" s="289">
        <v>0</v>
      </c>
      <c r="CG91" s="289">
        <v>0</v>
      </c>
      <c r="CH91" s="289">
        <v>19565.3</v>
      </c>
      <c r="CI91" s="289">
        <v>0</v>
      </c>
      <c r="CJ91" s="289">
        <v>0</v>
      </c>
      <c r="CK91" s="289">
        <v>0</v>
      </c>
      <c r="CL91" s="289">
        <v>0</v>
      </c>
      <c r="CM91" s="289">
        <v>287128</v>
      </c>
      <c r="CN91" s="289">
        <v>0</v>
      </c>
      <c r="CO91" s="289">
        <v>0</v>
      </c>
      <c r="CP91" s="289">
        <v>0</v>
      </c>
      <c r="CQ91" s="289">
        <v>0</v>
      </c>
      <c r="CR91" s="289">
        <v>26</v>
      </c>
      <c r="CS91" s="289">
        <v>0</v>
      </c>
      <c r="CT91" s="289">
        <v>204219.81</v>
      </c>
      <c r="CU91" s="289">
        <v>0</v>
      </c>
      <c r="CV91" s="289">
        <v>0</v>
      </c>
      <c r="CW91" s="289">
        <v>0</v>
      </c>
      <c r="CX91" s="289">
        <v>66687.19</v>
      </c>
      <c r="CY91" s="289">
        <v>0</v>
      </c>
      <c r="CZ91" s="289">
        <v>0</v>
      </c>
      <c r="DA91" s="289">
        <v>0</v>
      </c>
      <c r="DB91" s="289">
        <v>0</v>
      </c>
      <c r="DC91" s="289">
        <v>0</v>
      </c>
      <c r="DD91" s="289">
        <v>234</v>
      </c>
      <c r="DE91" s="289">
        <v>0</v>
      </c>
      <c r="DF91" s="289">
        <v>0</v>
      </c>
      <c r="DG91" s="289">
        <v>0</v>
      </c>
      <c r="DH91" s="289">
        <v>0</v>
      </c>
      <c r="DI91" s="289">
        <v>984284.76</v>
      </c>
      <c r="DJ91" s="289">
        <v>0</v>
      </c>
      <c r="DK91" s="289">
        <v>0</v>
      </c>
      <c r="DL91" s="289">
        <v>240404.75</v>
      </c>
      <c r="DM91" s="289">
        <v>38669.43</v>
      </c>
      <c r="DN91" s="289">
        <v>0</v>
      </c>
      <c r="DO91" s="289">
        <v>0</v>
      </c>
      <c r="DP91" s="289">
        <v>94710.290000000008</v>
      </c>
      <c r="DQ91" s="289">
        <v>0</v>
      </c>
      <c r="DR91" s="289">
        <v>0</v>
      </c>
      <c r="DS91" s="289">
        <v>0</v>
      </c>
      <c r="DT91" s="289">
        <v>0</v>
      </c>
      <c r="DU91" s="289">
        <v>0</v>
      </c>
      <c r="DV91" s="289">
        <v>138700.82</v>
      </c>
      <c r="DW91" s="289">
        <v>0</v>
      </c>
      <c r="DX91" s="289">
        <v>0</v>
      </c>
      <c r="DY91" s="289">
        <v>0</v>
      </c>
      <c r="DZ91" s="289">
        <v>0</v>
      </c>
      <c r="EA91" s="289">
        <v>0</v>
      </c>
      <c r="EB91" s="289">
        <v>0</v>
      </c>
      <c r="EC91" s="289">
        <v>0</v>
      </c>
      <c r="ED91" s="289">
        <v>140355.47</v>
      </c>
      <c r="EE91" s="289">
        <v>127164.7</v>
      </c>
      <c r="EF91" s="289">
        <v>1481522.23</v>
      </c>
      <c r="EG91" s="289">
        <v>1435763</v>
      </c>
      <c r="EH91" s="289">
        <v>0</v>
      </c>
      <c r="EI91" s="289">
        <v>0</v>
      </c>
      <c r="EJ91" s="289">
        <v>0</v>
      </c>
      <c r="EK91" s="289">
        <v>58950</v>
      </c>
      <c r="EL91" s="289">
        <v>0</v>
      </c>
      <c r="EM91" s="289">
        <v>6376514.21</v>
      </c>
      <c r="EN91" s="289">
        <v>1000.03</v>
      </c>
      <c r="EO91" s="289">
        <v>1001.5400000000001</v>
      </c>
      <c r="EP91" s="289">
        <v>1.51</v>
      </c>
      <c r="EQ91" s="289">
        <v>0</v>
      </c>
      <c r="ER91" s="289">
        <v>0</v>
      </c>
      <c r="ES91" s="289">
        <v>0</v>
      </c>
      <c r="ET91" s="289">
        <v>0</v>
      </c>
      <c r="EU91" s="289">
        <v>103581.06</v>
      </c>
      <c r="EV91" s="289">
        <v>115124.39</v>
      </c>
      <c r="EW91" s="289">
        <v>338817.65</v>
      </c>
      <c r="EX91" s="289">
        <v>327274.32</v>
      </c>
      <c r="EY91" s="289">
        <v>0</v>
      </c>
      <c r="EZ91" s="289">
        <v>0</v>
      </c>
      <c r="FA91" s="289">
        <v>0</v>
      </c>
      <c r="FB91" s="289">
        <v>0</v>
      </c>
      <c r="FC91" s="289">
        <v>0</v>
      </c>
      <c r="FD91" s="289">
        <v>0</v>
      </c>
      <c r="FE91" s="289">
        <v>0</v>
      </c>
      <c r="FF91" s="289">
        <v>0</v>
      </c>
      <c r="FG91" s="289">
        <v>0</v>
      </c>
      <c r="FH91" s="289">
        <v>3209.08</v>
      </c>
      <c r="FI91" s="289">
        <v>1342.41</v>
      </c>
      <c r="FJ91" s="289">
        <v>1866.67</v>
      </c>
      <c r="FK91" s="289">
        <v>0</v>
      </c>
    </row>
    <row r="92" spans="1:167" x14ac:dyDescent="0.15">
      <c r="A92" s="287">
        <v>1428</v>
      </c>
      <c r="B92" s="287" t="s">
        <v>547</v>
      </c>
      <c r="C92" s="289">
        <v>0</v>
      </c>
      <c r="D92" s="289">
        <v>6787430.3399999999</v>
      </c>
      <c r="E92" s="289">
        <v>0</v>
      </c>
      <c r="F92" s="289">
        <v>12080.800000000001</v>
      </c>
      <c r="G92" s="289">
        <v>36361.9</v>
      </c>
      <c r="H92" s="289">
        <v>3677.79</v>
      </c>
      <c r="I92" s="289">
        <v>43714.270000000004</v>
      </c>
      <c r="J92" s="289">
        <v>1705</v>
      </c>
      <c r="K92" s="289">
        <v>344096.86</v>
      </c>
      <c r="L92" s="289">
        <v>0</v>
      </c>
      <c r="M92" s="289">
        <v>0</v>
      </c>
      <c r="N92" s="289">
        <v>0</v>
      </c>
      <c r="O92" s="289">
        <v>0</v>
      </c>
      <c r="P92" s="289">
        <v>6184.6100000000006</v>
      </c>
      <c r="Q92" s="289">
        <v>0</v>
      </c>
      <c r="R92" s="289">
        <v>0</v>
      </c>
      <c r="S92" s="289">
        <v>0</v>
      </c>
      <c r="T92" s="289">
        <v>0</v>
      </c>
      <c r="U92" s="289">
        <v>289838.92</v>
      </c>
      <c r="V92" s="289">
        <v>6789569</v>
      </c>
      <c r="W92" s="289">
        <v>12245.16</v>
      </c>
      <c r="X92" s="289">
        <v>0</v>
      </c>
      <c r="Y92" s="289">
        <v>301862.89</v>
      </c>
      <c r="Z92" s="289">
        <v>18356.060000000001</v>
      </c>
      <c r="AA92" s="289">
        <v>160140</v>
      </c>
      <c r="AB92" s="289">
        <v>0</v>
      </c>
      <c r="AC92" s="289">
        <v>0</v>
      </c>
      <c r="AD92" s="289">
        <v>146837.67000000001</v>
      </c>
      <c r="AE92" s="289">
        <v>133838.88</v>
      </c>
      <c r="AF92" s="289">
        <v>0</v>
      </c>
      <c r="AG92" s="289">
        <v>0</v>
      </c>
      <c r="AH92" s="289">
        <v>34472.9</v>
      </c>
      <c r="AI92" s="289">
        <v>0</v>
      </c>
      <c r="AJ92" s="289">
        <v>0</v>
      </c>
      <c r="AK92" s="289">
        <v>250</v>
      </c>
      <c r="AL92" s="289">
        <v>0</v>
      </c>
      <c r="AM92" s="289">
        <v>12710</v>
      </c>
      <c r="AN92" s="289">
        <v>2053.4900000000002</v>
      </c>
      <c r="AO92" s="289">
        <v>0</v>
      </c>
      <c r="AP92" s="289">
        <v>5418.18</v>
      </c>
      <c r="AQ92" s="289">
        <v>4098907.54</v>
      </c>
      <c r="AR92" s="289">
        <v>1359084.48</v>
      </c>
      <c r="AS92" s="289">
        <v>635844.57999999996</v>
      </c>
      <c r="AT92" s="289">
        <v>539245.28</v>
      </c>
      <c r="AU92" s="289">
        <v>266880.72000000003</v>
      </c>
      <c r="AV92" s="289">
        <v>80219.08</v>
      </c>
      <c r="AW92" s="289">
        <v>366286.93</v>
      </c>
      <c r="AX92" s="289">
        <v>630763.91</v>
      </c>
      <c r="AY92" s="289">
        <v>327656.46000000002</v>
      </c>
      <c r="AZ92" s="289">
        <v>1037406.1</v>
      </c>
      <c r="BA92" s="289">
        <v>2178801.08</v>
      </c>
      <c r="BB92" s="289">
        <v>249224.73</v>
      </c>
      <c r="BC92" s="289">
        <v>141691.06</v>
      </c>
      <c r="BD92" s="289">
        <v>62055.97</v>
      </c>
      <c r="BE92" s="289">
        <v>172505.73</v>
      </c>
      <c r="BF92" s="289">
        <v>1699682.78</v>
      </c>
      <c r="BG92" s="289">
        <v>562668.32999999996</v>
      </c>
      <c r="BH92" s="289">
        <v>0</v>
      </c>
      <c r="BI92" s="289">
        <v>0</v>
      </c>
      <c r="BJ92" s="289">
        <v>0</v>
      </c>
      <c r="BK92" s="289">
        <v>0</v>
      </c>
      <c r="BL92" s="289">
        <v>0</v>
      </c>
      <c r="BM92" s="289">
        <v>0</v>
      </c>
      <c r="BN92" s="289">
        <v>0</v>
      </c>
      <c r="BO92" s="289">
        <v>0</v>
      </c>
      <c r="BP92" s="289">
        <v>0</v>
      </c>
      <c r="BQ92" s="289">
        <v>2651684.25</v>
      </c>
      <c r="BR92" s="289">
        <v>3385604.21</v>
      </c>
      <c r="BS92" s="289">
        <v>2651684.25</v>
      </c>
      <c r="BT92" s="289">
        <v>3385604.21</v>
      </c>
      <c r="BU92" s="289">
        <v>0</v>
      </c>
      <c r="BV92" s="289">
        <v>0</v>
      </c>
      <c r="BW92" s="289">
        <v>1697282.78</v>
      </c>
      <c r="BX92" s="289">
        <v>0</v>
      </c>
      <c r="BY92" s="289">
        <v>0</v>
      </c>
      <c r="BZ92" s="289">
        <v>0</v>
      </c>
      <c r="CA92" s="289">
        <v>0</v>
      </c>
      <c r="CB92" s="289">
        <v>0</v>
      </c>
      <c r="CC92" s="289">
        <v>22842.9</v>
      </c>
      <c r="CD92" s="289">
        <v>0</v>
      </c>
      <c r="CE92" s="289">
        <v>0</v>
      </c>
      <c r="CF92" s="289">
        <v>0</v>
      </c>
      <c r="CG92" s="289">
        <v>0</v>
      </c>
      <c r="CH92" s="289">
        <v>1500</v>
      </c>
      <c r="CI92" s="289">
        <v>0</v>
      </c>
      <c r="CJ92" s="289">
        <v>0</v>
      </c>
      <c r="CK92" s="289">
        <v>0</v>
      </c>
      <c r="CL92" s="289">
        <v>0</v>
      </c>
      <c r="CM92" s="289">
        <v>602635</v>
      </c>
      <c r="CN92" s="289">
        <v>33815</v>
      </c>
      <c r="CO92" s="289">
        <v>0</v>
      </c>
      <c r="CP92" s="289">
        <v>0</v>
      </c>
      <c r="CQ92" s="289">
        <v>0</v>
      </c>
      <c r="CR92" s="289">
        <v>0</v>
      </c>
      <c r="CS92" s="289">
        <v>22998</v>
      </c>
      <c r="CT92" s="289">
        <v>234005.01</v>
      </c>
      <c r="CU92" s="289">
        <v>0</v>
      </c>
      <c r="CV92" s="289">
        <v>0</v>
      </c>
      <c r="CW92" s="289">
        <v>0</v>
      </c>
      <c r="CX92" s="289">
        <v>15379.54</v>
      </c>
      <c r="CY92" s="289">
        <v>0</v>
      </c>
      <c r="CZ92" s="289">
        <v>0</v>
      </c>
      <c r="DA92" s="289">
        <v>0</v>
      </c>
      <c r="DB92" s="289">
        <v>0</v>
      </c>
      <c r="DC92" s="289">
        <v>0</v>
      </c>
      <c r="DD92" s="289">
        <v>0</v>
      </c>
      <c r="DE92" s="289">
        <v>0</v>
      </c>
      <c r="DF92" s="289">
        <v>0</v>
      </c>
      <c r="DG92" s="289">
        <v>0</v>
      </c>
      <c r="DH92" s="289">
        <v>0</v>
      </c>
      <c r="DI92" s="289">
        <v>1954161.52</v>
      </c>
      <c r="DJ92" s="289">
        <v>0</v>
      </c>
      <c r="DK92" s="289">
        <v>0</v>
      </c>
      <c r="DL92" s="289">
        <v>285615.12</v>
      </c>
      <c r="DM92" s="289">
        <v>185055.62</v>
      </c>
      <c r="DN92" s="289">
        <v>0</v>
      </c>
      <c r="DO92" s="289">
        <v>0</v>
      </c>
      <c r="DP92" s="289">
        <v>83492.09</v>
      </c>
      <c r="DQ92" s="289">
        <v>0</v>
      </c>
      <c r="DR92" s="289">
        <v>0</v>
      </c>
      <c r="DS92" s="289">
        <v>0</v>
      </c>
      <c r="DT92" s="289">
        <v>0</v>
      </c>
      <c r="DU92" s="289">
        <v>0</v>
      </c>
      <c r="DV92" s="289">
        <v>117713.14</v>
      </c>
      <c r="DW92" s="289">
        <v>4420.74</v>
      </c>
      <c r="DX92" s="289">
        <v>21668.74</v>
      </c>
      <c r="DY92" s="289">
        <v>23555.9</v>
      </c>
      <c r="DZ92" s="289">
        <v>19240.09</v>
      </c>
      <c r="EA92" s="289">
        <v>16540.080000000002</v>
      </c>
      <c r="EB92" s="289">
        <v>812.85</v>
      </c>
      <c r="EC92" s="289">
        <v>0</v>
      </c>
      <c r="ED92" s="289">
        <v>12367.82</v>
      </c>
      <c r="EE92" s="289">
        <v>12134.32</v>
      </c>
      <c r="EF92" s="289">
        <v>72469</v>
      </c>
      <c r="EG92" s="289">
        <v>0</v>
      </c>
      <c r="EH92" s="289">
        <v>0</v>
      </c>
      <c r="EI92" s="289">
        <v>0</v>
      </c>
      <c r="EJ92" s="289">
        <v>0</v>
      </c>
      <c r="EK92" s="289">
        <v>72702.5</v>
      </c>
      <c r="EL92" s="289">
        <v>0</v>
      </c>
      <c r="EM92" s="289">
        <v>826400.98</v>
      </c>
      <c r="EN92" s="289">
        <v>0</v>
      </c>
      <c r="EO92" s="289">
        <v>-180529.28000000003</v>
      </c>
      <c r="EP92" s="289">
        <v>2400.52</v>
      </c>
      <c r="EQ92" s="289">
        <v>0</v>
      </c>
      <c r="ER92" s="289">
        <v>182929.80000000002</v>
      </c>
      <c r="ES92" s="289">
        <v>0</v>
      </c>
      <c r="ET92" s="289">
        <v>0</v>
      </c>
      <c r="EU92" s="289">
        <v>42573.440000000002</v>
      </c>
      <c r="EV92" s="289">
        <v>54518.6</v>
      </c>
      <c r="EW92" s="289">
        <v>642380.37</v>
      </c>
      <c r="EX92" s="289">
        <v>630435.21</v>
      </c>
      <c r="EY92" s="289">
        <v>0</v>
      </c>
      <c r="EZ92" s="289">
        <v>0</v>
      </c>
      <c r="FA92" s="289">
        <v>0</v>
      </c>
      <c r="FB92" s="289">
        <v>0</v>
      </c>
      <c r="FC92" s="289">
        <v>0</v>
      </c>
      <c r="FD92" s="289">
        <v>0</v>
      </c>
      <c r="FE92" s="289">
        <v>0</v>
      </c>
      <c r="FF92" s="289">
        <v>0</v>
      </c>
      <c r="FG92" s="289">
        <v>0</v>
      </c>
      <c r="FH92" s="289">
        <v>12840</v>
      </c>
      <c r="FI92" s="289">
        <v>0</v>
      </c>
      <c r="FJ92" s="289">
        <v>12840</v>
      </c>
      <c r="FK92" s="289">
        <v>0</v>
      </c>
    </row>
    <row r="93" spans="1:167" x14ac:dyDescent="0.15">
      <c r="A93" s="287">
        <v>1449</v>
      </c>
      <c r="B93" s="287" t="s">
        <v>548</v>
      </c>
      <c r="C93" s="289">
        <v>0</v>
      </c>
      <c r="D93" s="289">
        <v>716253.76</v>
      </c>
      <c r="E93" s="289">
        <v>0</v>
      </c>
      <c r="F93" s="289">
        <v>4016.44</v>
      </c>
      <c r="G93" s="289">
        <v>11082</v>
      </c>
      <c r="H93" s="289">
        <v>4725.91</v>
      </c>
      <c r="I93" s="289">
        <v>30249.8</v>
      </c>
      <c r="J93" s="289">
        <v>0</v>
      </c>
      <c r="K93" s="289">
        <v>245635.44</v>
      </c>
      <c r="L93" s="289">
        <v>0</v>
      </c>
      <c r="M93" s="289">
        <v>2040.2</v>
      </c>
      <c r="N93" s="289">
        <v>0</v>
      </c>
      <c r="O93" s="289">
        <v>0</v>
      </c>
      <c r="P93" s="289">
        <v>0</v>
      </c>
      <c r="Q93" s="289">
        <v>0</v>
      </c>
      <c r="R93" s="289">
        <v>0</v>
      </c>
      <c r="S93" s="289">
        <v>0</v>
      </c>
      <c r="T93" s="289">
        <v>0</v>
      </c>
      <c r="U93" s="289">
        <v>22962.600000000002</v>
      </c>
      <c r="V93" s="289">
        <v>649607</v>
      </c>
      <c r="W93" s="289">
        <v>960</v>
      </c>
      <c r="X93" s="289">
        <v>0</v>
      </c>
      <c r="Y93" s="289">
        <v>28231.78</v>
      </c>
      <c r="Z93" s="289">
        <v>0</v>
      </c>
      <c r="AA93" s="289">
        <v>328</v>
      </c>
      <c r="AB93" s="289">
        <v>0</v>
      </c>
      <c r="AC93" s="289">
        <v>0</v>
      </c>
      <c r="AD93" s="289">
        <v>3861</v>
      </c>
      <c r="AE93" s="289">
        <v>0</v>
      </c>
      <c r="AF93" s="289">
        <v>0</v>
      </c>
      <c r="AG93" s="289">
        <v>0</v>
      </c>
      <c r="AH93" s="289">
        <v>686.43000000000006</v>
      </c>
      <c r="AI93" s="289">
        <v>0</v>
      </c>
      <c r="AJ93" s="289">
        <v>0</v>
      </c>
      <c r="AK93" s="289">
        <v>1125</v>
      </c>
      <c r="AL93" s="289">
        <v>0</v>
      </c>
      <c r="AM93" s="289">
        <v>779</v>
      </c>
      <c r="AN93" s="289">
        <v>0</v>
      </c>
      <c r="AO93" s="289">
        <v>0</v>
      </c>
      <c r="AP93" s="289">
        <v>3053.02</v>
      </c>
      <c r="AQ93" s="289">
        <v>493938.84</v>
      </c>
      <c r="AR93" s="289">
        <v>32028.33</v>
      </c>
      <c r="AS93" s="289">
        <v>0</v>
      </c>
      <c r="AT93" s="289">
        <v>84941.13</v>
      </c>
      <c r="AU93" s="289">
        <v>18266.62</v>
      </c>
      <c r="AV93" s="289">
        <v>0</v>
      </c>
      <c r="AW93" s="289">
        <v>21579.77</v>
      </c>
      <c r="AX93" s="289">
        <v>35713.730000000003</v>
      </c>
      <c r="AY93" s="289">
        <v>78597.89</v>
      </c>
      <c r="AZ93" s="289">
        <v>39959.550000000003</v>
      </c>
      <c r="BA93" s="289">
        <v>349324</v>
      </c>
      <c r="BB93" s="289">
        <v>2829.66</v>
      </c>
      <c r="BC93" s="289">
        <v>12690</v>
      </c>
      <c r="BD93" s="289">
        <v>0</v>
      </c>
      <c r="BE93" s="289">
        <v>0</v>
      </c>
      <c r="BF93" s="289">
        <v>122480.42</v>
      </c>
      <c r="BG93" s="289">
        <v>352900</v>
      </c>
      <c r="BH93" s="289">
        <v>0</v>
      </c>
      <c r="BI93" s="289">
        <v>4811.5</v>
      </c>
      <c r="BJ93" s="289">
        <v>1764.5</v>
      </c>
      <c r="BK93" s="289">
        <v>0</v>
      </c>
      <c r="BL93" s="289">
        <v>0</v>
      </c>
      <c r="BM93" s="289">
        <v>0</v>
      </c>
      <c r="BN93" s="289">
        <v>0</v>
      </c>
      <c r="BO93" s="289">
        <v>0</v>
      </c>
      <c r="BP93" s="289">
        <v>0</v>
      </c>
      <c r="BQ93" s="289">
        <v>1012862.08</v>
      </c>
      <c r="BR93" s="289">
        <v>1096256.52</v>
      </c>
      <c r="BS93" s="289">
        <v>1017673.58</v>
      </c>
      <c r="BT93" s="289">
        <v>1098021.02</v>
      </c>
      <c r="BU93" s="289">
        <v>0</v>
      </c>
      <c r="BV93" s="289">
        <v>0</v>
      </c>
      <c r="BW93" s="289">
        <v>122480.42</v>
      </c>
      <c r="BX93" s="289">
        <v>0</v>
      </c>
      <c r="BY93" s="289">
        <v>0</v>
      </c>
      <c r="BZ93" s="289">
        <v>0</v>
      </c>
      <c r="CA93" s="289">
        <v>0</v>
      </c>
      <c r="CB93" s="289">
        <v>6778.39</v>
      </c>
      <c r="CC93" s="289">
        <v>1104.54</v>
      </c>
      <c r="CD93" s="289">
        <v>0</v>
      </c>
      <c r="CE93" s="289">
        <v>0</v>
      </c>
      <c r="CF93" s="289">
        <v>0</v>
      </c>
      <c r="CG93" s="289">
        <v>0</v>
      </c>
      <c r="CH93" s="289">
        <v>25227.39</v>
      </c>
      <c r="CI93" s="289">
        <v>0</v>
      </c>
      <c r="CJ93" s="289">
        <v>0</v>
      </c>
      <c r="CK93" s="289">
        <v>0</v>
      </c>
      <c r="CL93" s="289">
        <v>0</v>
      </c>
      <c r="CM93" s="289">
        <v>19683</v>
      </c>
      <c r="CN93" s="289">
        <v>0</v>
      </c>
      <c r="CO93" s="289">
        <v>0</v>
      </c>
      <c r="CP93" s="289">
        <v>0</v>
      </c>
      <c r="CQ93" s="289">
        <v>0</v>
      </c>
      <c r="CR93" s="289">
        <v>0</v>
      </c>
      <c r="CS93" s="289">
        <v>0</v>
      </c>
      <c r="CT93" s="289">
        <v>15310.01</v>
      </c>
      <c r="CU93" s="289">
        <v>0</v>
      </c>
      <c r="CV93" s="289">
        <v>0</v>
      </c>
      <c r="CW93" s="289">
        <v>0</v>
      </c>
      <c r="CX93" s="289">
        <v>0</v>
      </c>
      <c r="CY93" s="289">
        <v>0</v>
      </c>
      <c r="CZ93" s="289">
        <v>0</v>
      </c>
      <c r="DA93" s="289">
        <v>0</v>
      </c>
      <c r="DB93" s="289">
        <v>0</v>
      </c>
      <c r="DC93" s="289">
        <v>0</v>
      </c>
      <c r="DD93" s="289">
        <v>0</v>
      </c>
      <c r="DE93" s="289">
        <v>0</v>
      </c>
      <c r="DF93" s="289">
        <v>0</v>
      </c>
      <c r="DG93" s="289">
        <v>0</v>
      </c>
      <c r="DH93" s="289">
        <v>0</v>
      </c>
      <c r="DI93" s="289">
        <v>81135.97</v>
      </c>
      <c r="DJ93" s="289">
        <v>0</v>
      </c>
      <c r="DK93" s="289">
        <v>0</v>
      </c>
      <c r="DL93" s="289">
        <v>1129.4100000000001</v>
      </c>
      <c r="DM93" s="289">
        <v>6247.26</v>
      </c>
      <c r="DN93" s="289">
        <v>0</v>
      </c>
      <c r="DO93" s="289">
        <v>0</v>
      </c>
      <c r="DP93" s="289">
        <v>8261.17</v>
      </c>
      <c r="DQ93" s="289">
        <v>0</v>
      </c>
      <c r="DR93" s="289">
        <v>0</v>
      </c>
      <c r="DS93" s="289">
        <v>0</v>
      </c>
      <c r="DT93" s="289">
        <v>0</v>
      </c>
      <c r="DU93" s="289">
        <v>0</v>
      </c>
      <c r="DV93" s="289">
        <v>93809.94</v>
      </c>
      <c r="DW93" s="289">
        <v>0</v>
      </c>
      <c r="DX93" s="289">
        <v>0</v>
      </c>
      <c r="DY93" s="289">
        <v>0</v>
      </c>
      <c r="DZ93" s="289">
        <v>0</v>
      </c>
      <c r="EA93" s="289">
        <v>0</v>
      </c>
      <c r="EB93" s="289">
        <v>0</v>
      </c>
      <c r="EC93" s="289">
        <v>0</v>
      </c>
      <c r="ED93" s="289">
        <v>0</v>
      </c>
      <c r="EE93" s="289">
        <v>0</v>
      </c>
      <c r="EF93" s="289">
        <v>0</v>
      </c>
      <c r="EG93" s="289">
        <v>0</v>
      </c>
      <c r="EH93" s="289">
        <v>0</v>
      </c>
      <c r="EI93" s="289">
        <v>0</v>
      </c>
      <c r="EJ93" s="289">
        <v>0</v>
      </c>
      <c r="EK93" s="289">
        <v>0</v>
      </c>
      <c r="EL93" s="289">
        <v>0</v>
      </c>
      <c r="EM93" s="289">
        <v>0</v>
      </c>
      <c r="EN93" s="289">
        <v>0</v>
      </c>
      <c r="EO93" s="289">
        <v>0</v>
      </c>
      <c r="EP93" s="289">
        <v>0</v>
      </c>
      <c r="EQ93" s="289">
        <v>0</v>
      </c>
      <c r="ER93" s="289">
        <v>0</v>
      </c>
      <c r="ES93" s="289">
        <v>0</v>
      </c>
      <c r="ET93" s="289">
        <v>0</v>
      </c>
      <c r="EU93" s="289">
        <v>1738.49</v>
      </c>
      <c r="EV93" s="289">
        <v>1603.43</v>
      </c>
      <c r="EW93" s="289">
        <v>22755.46</v>
      </c>
      <c r="EX93" s="289">
        <v>22890.52</v>
      </c>
      <c r="EY93" s="289">
        <v>0</v>
      </c>
      <c r="EZ93" s="289">
        <v>0</v>
      </c>
      <c r="FA93" s="289">
        <v>0</v>
      </c>
      <c r="FB93" s="289">
        <v>0</v>
      </c>
      <c r="FC93" s="289">
        <v>0</v>
      </c>
      <c r="FD93" s="289">
        <v>0</v>
      </c>
      <c r="FE93" s="289">
        <v>0</v>
      </c>
      <c r="FF93" s="289">
        <v>0</v>
      </c>
      <c r="FG93" s="289">
        <v>0</v>
      </c>
      <c r="FH93" s="289">
        <v>0</v>
      </c>
      <c r="FI93" s="289">
        <v>0</v>
      </c>
      <c r="FJ93" s="289">
        <v>0</v>
      </c>
      <c r="FK93" s="289">
        <v>0</v>
      </c>
    </row>
    <row r="94" spans="1:167" x14ac:dyDescent="0.15">
      <c r="A94" s="287">
        <v>1491</v>
      </c>
      <c r="B94" s="287" t="s">
        <v>549</v>
      </c>
      <c r="C94" s="289">
        <v>0</v>
      </c>
      <c r="D94" s="289">
        <v>4586395</v>
      </c>
      <c r="E94" s="289">
        <v>0</v>
      </c>
      <c r="F94" s="289">
        <v>0</v>
      </c>
      <c r="G94" s="289">
        <v>9330.25</v>
      </c>
      <c r="H94" s="289">
        <v>1599.55</v>
      </c>
      <c r="I94" s="289">
        <v>7192</v>
      </c>
      <c r="J94" s="289">
        <v>0</v>
      </c>
      <c r="K94" s="289">
        <v>144113</v>
      </c>
      <c r="L94" s="289">
        <v>0</v>
      </c>
      <c r="M94" s="289">
        <v>0</v>
      </c>
      <c r="N94" s="289">
        <v>0</v>
      </c>
      <c r="O94" s="289">
        <v>0</v>
      </c>
      <c r="P94" s="289">
        <v>11628.03</v>
      </c>
      <c r="Q94" s="289">
        <v>0</v>
      </c>
      <c r="R94" s="289">
        <v>0</v>
      </c>
      <c r="S94" s="289">
        <v>0</v>
      </c>
      <c r="T94" s="289">
        <v>0</v>
      </c>
      <c r="U94" s="289">
        <v>352082.2</v>
      </c>
      <c r="V94" s="289">
        <v>56214</v>
      </c>
      <c r="W94" s="289">
        <v>3360</v>
      </c>
      <c r="X94" s="289">
        <v>0</v>
      </c>
      <c r="Y94" s="289">
        <v>102068.75</v>
      </c>
      <c r="Z94" s="289">
        <v>20673.52</v>
      </c>
      <c r="AA94" s="289">
        <v>125660</v>
      </c>
      <c r="AB94" s="289">
        <v>0</v>
      </c>
      <c r="AC94" s="289">
        <v>0</v>
      </c>
      <c r="AD94" s="289">
        <v>37189</v>
      </c>
      <c r="AE94" s="289">
        <v>106940.22</v>
      </c>
      <c r="AF94" s="289">
        <v>0</v>
      </c>
      <c r="AG94" s="289">
        <v>0</v>
      </c>
      <c r="AH94" s="289">
        <v>170028.08000000002</v>
      </c>
      <c r="AI94" s="289">
        <v>3320</v>
      </c>
      <c r="AJ94" s="289">
        <v>0</v>
      </c>
      <c r="AK94" s="289">
        <v>7500</v>
      </c>
      <c r="AL94" s="289">
        <v>0</v>
      </c>
      <c r="AM94" s="289">
        <v>0</v>
      </c>
      <c r="AN94" s="289">
        <v>8505.57</v>
      </c>
      <c r="AO94" s="289">
        <v>0</v>
      </c>
      <c r="AP94" s="289">
        <v>356.3</v>
      </c>
      <c r="AQ94" s="289">
        <v>850085.21</v>
      </c>
      <c r="AR94" s="289">
        <v>1048704.8700000001</v>
      </c>
      <c r="AS94" s="289">
        <v>142485.55000000002</v>
      </c>
      <c r="AT94" s="289">
        <v>122543.15000000001</v>
      </c>
      <c r="AU94" s="289">
        <v>133158</v>
      </c>
      <c r="AV94" s="289">
        <v>3454.4500000000003</v>
      </c>
      <c r="AW94" s="289">
        <v>60467.23</v>
      </c>
      <c r="AX94" s="289">
        <v>142264.29</v>
      </c>
      <c r="AY94" s="289">
        <v>125845.37</v>
      </c>
      <c r="AZ94" s="289">
        <v>221228.52000000002</v>
      </c>
      <c r="BA94" s="289">
        <v>1473833.89</v>
      </c>
      <c r="BB94" s="289">
        <v>18214.27</v>
      </c>
      <c r="BC94" s="289">
        <v>48630.270000000004</v>
      </c>
      <c r="BD94" s="289">
        <v>0</v>
      </c>
      <c r="BE94" s="289">
        <v>74484.7</v>
      </c>
      <c r="BF94" s="289">
        <v>555355.35</v>
      </c>
      <c r="BG94" s="289">
        <v>390927.10000000003</v>
      </c>
      <c r="BH94" s="289">
        <v>0</v>
      </c>
      <c r="BI94" s="289">
        <v>0</v>
      </c>
      <c r="BJ94" s="289">
        <v>0</v>
      </c>
      <c r="BK94" s="289">
        <v>0</v>
      </c>
      <c r="BL94" s="289">
        <v>0</v>
      </c>
      <c r="BM94" s="289">
        <v>0</v>
      </c>
      <c r="BN94" s="289">
        <v>0</v>
      </c>
      <c r="BO94" s="289">
        <v>0</v>
      </c>
      <c r="BP94" s="289">
        <v>0</v>
      </c>
      <c r="BQ94" s="289">
        <v>3130492.57</v>
      </c>
      <c r="BR94" s="289">
        <v>3472965.82</v>
      </c>
      <c r="BS94" s="289">
        <v>3130492.57</v>
      </c>
      <c r="BT94" s="289">
        <v>3472965.82</v>
      </c>
      <c r="BU94" s="289">
        <v>0</v>
      </c>
      <c r="BV94" s="289">
        <v>0</v>
      </c>
      <c r="BW94" s="289">
        <v>479400.35000000003</v>
      </c>
      <c r="BX94" s="289">
        <v>0</v>
      </c>
      <c r="BY94" s="289">
        <v>0</v>
      </c>
      <c r="BZ94" s="289">
        <v>0</v>
      </c>
      <c r="CA94" s="289">
        <v>0</v>
      </c>
      <c r="CB94" s="289">
        <v>0</v>
      </c>
      <c r="CC94" s="289">
        <v>465.73</v>
      </c>
      <c r="CD94" s="289">
        <v>0</v>
      </c>
      <c r="CE94" s="289">
        <v>0</v>
      </c>
      <c r="CF94" s="289">
        <v>0</v>
      </c>
      <c r="CG94" s="289">
        <v>0</v>
      </c>
      <c r="CH94" s="289">
        <v>11445</v>
      </c>
      <c r="CI94" s="289">
        <v>0</v>
      </c>
      <c r="CJ94" s="289">
        <v>0</v>
      </c>
      <c r="CK94" s="289">
        <v>0</v>
      </c>
      <c r="CL94" s="289">
        <v>0</v>
      </c>
      <c r="CM94" s="289">
        <v>131685</v>
      </c>
      <c r="CN94" s="289">
        <v>0</v>
      </c>
      <c r="CO94" s="289">
        <v>0</v>
      </c>
      <c r="CP94" s="289">
        <v>0</v>
      </c>
      <c r="CQ94" s="289">
        <v>0</v>
      </c>
      <c r="CR94" s="289">
        <v>0</v>
      </c>
      <c r="CS94" s="289">
        <v>0</v>
      </c>
      <c r="CT94" s="289">
        <v>80058.880000000005</v>
      </c>
      <c r="CU94" s="289">
        <v>0</v>
      </c>
      <c r="CV94" s="289">
        <v>0</v>
      </c>
      <c r="CW94" s="289">
        <v>0</v>
      </c>
      <c r="CX94" s="289">
        <v>0</v>
      </c>
      <c r="CY94" s="289">
        <v>0</v>
      </c>
      <c r="CZ94" s="289">
        <v>0</v>
      </c>
      <c r="DA94" s="289">
        <v>0</v>
      </c>
      <c r="DB94" s="289">
        <v>0</v>
      </c>
      <c r="DC94" s="289">
        <v>0</v>
      </c>
      <c r="DD94" s="289">
        <v>0</v>
      </c>
      <c r="DE94" s="289">
        <v>0</v>
      </c>
      <c r="DF94" s="289">
        <v>0</v>
      </c>
      <c r="DG94" s="289">
        <v>0</v>
      </c>
      <c r="DH94" s="289">
        <v>0</v>
      </c>
      <c r="DI94" s="289">
        <v>480408.36</v>
      </c>
      <c r="DJ94" s="289">
        <v>0</v>
      </c>
      <c r="DK94" s="289">
        <v>0</v>
      </c>
      <c r="DL94" s="289">
        <v>64394</v>
      </c>
      <c r="DM94" s="289">
        <v>72059.570000000007</v>
      </c>
      <c r="DN94" s="289">
        <v>0</v>
      </c>
      <c r="DO94" s="289">
        <v>0</v>
      </c>
      <c r="DP94" s="289">
        <v>287.5</v>
      </c>
      <c r="DQ94" s="289">
        <v>0</v>
      </c>
      <c r="DR94" s="289">
        <v>0</v>
      </c>
      <c r="DS94" s="289">
        <v>0</v>
      </c>
      <c r="DT94" s="289">
        <v>0</v>
      </c>
      <c r="DU94" s="289">
        <v>0</v>
      </c>
      <c r="DV94" s="289">
        <v>85905.53</v>
      </c>
      <c r="DW94" s="289">
        <v>0</v>
      </c>
      <c r="DX94" s="289">
        <v>0</v>
      </c>
      <c r="DY94" s="289">
        <v>6771</v>
      </c>
      <c r="DZ94" s="289">
        <v>31000</v>
      </c>
      <c r="EA94" s="289">
        <v>24229</v>
      </c>
      <c r="EB94" s="289">
        <v>0</v>
      </c>
      <c r="EC94" s="289">
        <v>0</v>
      </c>
      <c r="ED94" s="289">
        <v>198415.94</v>
      </c>
      <c r="EE94" s="289">
        <v>194713.4</v>
      </c>
      <c r="EF94" s="289">
        <v>510672.46</v>
      </c>
      <c r="EG94" s="289">
        <v>438420</v>
      </c>
      <c r="EH94" s="289">
        <v>0</v>
      </c>
      <c r="EI94" s="289">
        <v>0</v>
      </c>
      <c r="EJ94" s="289">
        <v>0</v>
      </c>
      <c r="EK94" s="289">
        <v>75955</v>
      </c>
      <c r="EL94" s="289">
        <v>0</v>
      </c>
      <c r="EM94" s="289">
        <v>1860000</v>
      </c>
      <c r="EN94" s="289">
        <v>0</v>
      </c>
      <c r="EO94" s="289">
        <v>0</v>
      </c>
      <c r="EP94" s="289">
        <v>0</v>
      </c>
      <c r="EQ94" s="289">
        <v>0</v>
      </c>
      <c r="ER94" s="289">
        <v>0</v>
      </c>
      <c r="ES94" s="289">
        <v>0</v>
      </c>
      <c r="ET94" s="289">
        <v>0</v>
      </c>
      <c r="EU94" s="289">
        <v>0</v>
      </c>
      <c r="EV94" s="289">
        <v>1759.43</v>
      </c>
      <c r="EW94" s="289">
        <v>221988.58000000002</v>
      </c>
      <c r="EX94" s="289">
        <v>220229.15</v>
      </c>
      <c r="EY94" s="289">
        <v>0</v>
      </c>
      <c r="EZ94" s="289">
        <v>0</v>
      </c>
      <c r="FA94" s="289">
        <v>0</v>
      </c>
      <c r="FB94" s="289">
        <v>0</v>
      </c>
      <c r="FC94" s="289">
        <v>0</v>
      </c>
      <c r="FD94" s="289">
        <v>0</v>
      </c>
      <c r="FE94" s="289">
        <v>0</v>
      </c>
      <c r="FF94" s="289">
        <v>0</v>
      </c>
      <c r="FG94" s="289">
        <v>0</v>
      </c>
      <c r="FH94" s="289">
        <v>0</v>
      </c>
      <c r="FI94" s="289">
        <v>0</v>
      </c>
      <c r="FJ94" s="289">
        <v>0</v>
      </c>
      <c r="FK94" s="289">
        <v>0</v>
      </c>
    </row>
    <row r="95" spans="1:167" x14ac:dyDescent="0.15">
      <c r="A95" s="287">
        <v>1499</v>
      </c>
      <c r="B95" s="287" t="s">
        <v>550</v>
      </c>
      <c r="C95" s="289">
        <v>53267</v>
      </c>
      <c r="D95" s="289">
        <v>4424345.6100000003</v>
      </c>
      <c r="E95" s="289">
        <v>0</v>
      </c>
      <c r="F95" s="289">
        <v>1296.6500000000001</v>
      </c>
      <c r="G95" s="289">
        <v>67213.009999999995</v>
      </c>
      <c r="H95" s="289">
        <v>16540.45</v>
      </c>
      <c r="I95" s="289">
        <v>45256.58</v>
      </c>
      <c r="J95" s="289">
        <v>0</v>
      </c>
      <c r="K95" s="289">
        <v>203484</v>
      </c>
      <c r="L95" s="289">
        <v>0</v>
      </c>
      <c r="M95" s="289">
        <v>0</v>
      </c>
      <c r="N95" s="289">
        <v>0</v>
      </c>
      <c r="O95" s="289">
        <v>0</v>
      </c>
      <c r="P95" s="289">
        <v>7293.77</v>
      </c>
      <c r="Q95" s="289">
        <v>0</v>
      </c>
      <c r="R95" s="289">
        <v>7200</v>
      </c>
      <c r="S95" s="289">
        <v>0</v>
      </c>
      <c r="T95" s="289">
        <v>0</v>
      </c>
      <c r="U95" s="289">
        <v>505121.29000000004</v>
      </c>
      <c r="V95" s="289">
        <v>5083297</v>
      </c>
      <c r="W95" s="289">
        <v>4162.58</v>
      </c>
      <c r="X95" s="289">
        <v>0</v>
      </c>
      <c r="Y95" s="289">
        <v>247571.01</v>
      </c>
      <c r="Z95" s="289">
        <v>23588.33</v>
      </c>
      <c r="AA95" s="289">
        <v>22054.350000000002</v>
      </c>
      <c r="AB95" s="289">
        <v>0</v>
      </c>
      <c r="AC95" s="289">
        <v>0</v>
      </c>
      <c r="AD95" s="289">
        <v>62336.89</v>
      </c>
      <c r="AE95" s="289">
        <v>219317.22</v>
      </c>
      <c r="AF95" s="289">
        <v>0</v>
      </c>
      <c r="AG95" s="289">
        <v>0</v>
      </c>
      <c r="AH95" s="289">
        <v>17260.71</v>
      </c>
      <c r="AI95" s="289">
        <v>0</v>
      </c>
      <c r="AJ95" s="289">
        <v>0</v>
      </c>
      <c r="AK95" s="289">
        <v>0</v>
      </c>
      <c r="AL95" s="289">
        <v>0</v>
      </c>
      <c r="AM95" s="289">
        <v>7677</v>
      </c>
      <c r="AN95" s="289">
        <v>6740.85</v>
      </c>
      <c r="AO95" s="289">
        <v>0</v>
      </c>
      <c r="AP95" s="289">
        <v>52050.270000000004</v>
      </c>
      <c r="AQ95" s="289">
        <v>1878721.1</v>
      </c>
      <c r="AR95" s="289">
        <v>2163634.9500000002</v>
      </c>
      <c r="AS95" s="289">
        <v>311238.45</v>
      </c>
      <c r="AT95" s="289">
        <v>155335.76</v>
      </c>
      <c r="AU95" s="289">
        <v>223043.78</v>
      </c>
      <c r="AV95" s="289">
        <v>64710.700000000004</v>
      </c>
      <c r="AW95" s="289">
        <v>160367.06</v>
      </c>
      <c r="AX95" s="289">
        <v>415148.49</v>
      </c>
      <c r="AY95" s="289">
        <v>317619.37</v>
      </c>
      <c r="AZ95" s="289">
        <v>421376.51</v>
      </c>
      <c r="BA95" s="289">
        <v>2512129.62</v>
      </c>
      <c r="BB95" s="289">
        <v>323591.91000000003</v>
      </c>
      <c r="BC95" s="289">
        <v>84039.78</v>
      </c>
      <c r="BD95" s="289">
        <v>12420</v>
      </c>
      <c r="BE95" s="289">
        <v>110262.02</v>
      </c>
      <c r="BF95" s="289">
        <v>1060166.8400000001</v>
      </c>
      <c r="BG95" s="289">
        <v>525758.51</v>
      </c>
      <c r="BH95" s="289">
        <v>24352</v>
      </c>
      <c r="BI95" s="289">
        <v>0</v>
      </c>
      <c r="BJ95" s="289">
        <v>0</v>
      </c>
      <c r="BK95" s="289">
        <v>0</v>
      </c>
      <c r="BL95" s="289">
        <v>0</v>
      </c>
      <c r="BM95" s="289">
        <v>0</v>
      </c>
      <c r="BN95" s="289">
        <v>0</v>
      </c>
      <c r="BO95" s="289">
        <v>200000</v>
      </c>
      <c r="BP95" s="289">
        <v>313158</v>
      </c>
      <c r="BQ95" s="289">
        <v>3249083.46</v>
      </c>
      <c r="BR95" s="289">
        <v>3449083.18</v>
      </c>
      <c r="BS95" s="289">
        <v>3449083.46</v>
      </c>
      <c r="BT95" s="289">
        <v>3762241.18</v>
      </c>
      <c r="BU95" s="289">
        <v>0</v>
      </c>
      <c r="BV95" s="289">
        <v>0</v>
      </c>
      <c r="BW95" s="289">
        <v>1024788.7</v>
      </c>
      <c r="BX95" s="289">
        <v>0</v>
      </c>
      <c r="BY95" s="289">
        <v>0</v>
      </c>
      <c r="BZ95" s="289">
        <v>0</v>
      </c>
      <c r="CA95" s="289">
        <v>0</v>
      </c>
      <c r="CB95" s="289">
        <v>0</v>
      </c>
      <c r="CC95" s="289">
        <v>227310.61000000002</v>
      </c>
      <c r="CD95" s="289">
        <v>0</v>
      </c>
      <c r="CE95" s="289">
        <v>0</v>
      </c>
      <c r="CF95" s="289">
        <v>0</v>
      </c>
      <c r="CG95" s="289">
        <v>0</v>
      </c>
      <c r="CH95" s="289">
        <v>5165</v>
      </c>
      <c r="CI95" s="289">
        <v>0</v>
      </c>
      <c r="CJ95" s="289">
        <v>0</v>
      </c>
      <c r="CK95" s="289">
        <v>0</v>
      </c>
      <c r="CL95" s="289">
        <v>0</v>
      </c>
      <c r="CM95" s="289">
        <v>396911</v>
      </c>
      <c r="CN95" s="289">
        <v>0</v>
      </c>
      <c r="CO95" s="289">
        <v>0</v>
      </c>
      <c r="CP95" s="289">
        <v>0</v>
      </c>
      <c r="CQ95" s="289">
        <v>0</v>
      </c>
      <c r="CR95" s="289">
        <v>0</v>
      </c>
      <c r="CS95" s="289">
        <v>0</v>
      </c>
      <c r="CT95" s="289">
        <v>300592.31</v>
      </c>
      <c r="CU95" s="289">
        <v>0</v>
      </c>
      <c r="CV95" s="289">
        <v>0</v>
      </c>
      <c r="CW95" s="289">
        <v>0</v>
      </c>
      <c r="CX95" s="289">
        <v>31775.670000000002</v>
      </c>
      <c r="CY95" s="289">
        <v>0</v>
      </c>
      <c r="CZ95" s="289">
        <v>0</v>
      </c>
      <c r="DA95" s="289">
        <v>0</v>
      </c>
      <c r="DB95" s="289">
        <v>0</v>
      </c>
      <c r="DC95" s="289">
        <v>0</v>
      </c>
      <c r="DD95" s="289">
        <v>0</v>
      </c>
      <c r="DE95" s="289">
        <v>0</v>
      </c>
      <c r="DF95" s="289">
        <v>0</v>
      </c>
      <c r="DG95" s="289">
        <v>25959.510000000002</v>
      </c>
      <c r="DH95" s="289">
        <v>10934.68</v>
      </c>
      <c r="DI95" s="289">
        <v>1285168.22</v>
      </c>
      <c r="DJ95" s="289">
        <v>0</v>
      </c>
      <c r="DK95" s="289">
        <v>0</v>
      </c>
      <c r="DL95" s="289">
        <v>215923.4</v>
      </c>
      <c r="DM95" s="289">
        <v>183811.56</v>
      </c>
      <c r="DN95" s="289">
        <v>3600</v>
      </c>
      <c r="DO95" s="289">
        <v>0</v>
      </c>
      <c r="DP95" s="289">
        <v>120470.04000000001</v>
      </c>
      <c r="DQ95" s="289">
        <v>0</v>
      </c>
      <c r="DR95" s="289">
        <v>0</v>
      </c>
      <c r="DS95" s="289">
        <v>0</v>
      </c>
      <c r="DT95" s="289">
        <v>0</v>
      </c>
      <c r="DU95" s="289">
        <v>49839</v>
      </c>
      <c r="DV95" s="289">
        <v>38625.43</v>
      </c>
      <c r="DW95" s="289">
        <v>52211.450000000004</v>
      </c>
      <c r="DX95" s="289">
        <v>172300.31</v>
      </c>
      <c r="DY95" s="289">
        <v>201456.62</v>
      </c>
      <c r="DZ95" s="289">
        <v>220077.88</v>
      </c>
      <c r="EA95" s="289">
        <v>186926.45</v>
      </c>
      <c r="EB95" s="289">
        <v>3995.12</v>
      </c>
      <c r="EC95" s="289">
        <v>0</v>
      </c>
      <c r="ED95" s="289">
        <v>149952.48000000001</v>
      </c>
      <c r="EE95" s="289">
        <v>322465.01</v>
      </c>
      <c r="EF95" s="289">
        <v>1956745.15</v>
      </c>
      <c r="EG95" s="289">
        <v>558340.44000000006</v>
      </c>
      <c r="EH95" s="289">
        <v>1108099.18</v>
      </c>
      <c r="EI95" s="289">
        <v>0</v>
      </c>
      <c r="EJ95" s="289">
        <v>0</v>
      </c>
      <c r="EK95" s="289">
        <v>117793</v>
      </c>
      <c r="EL95" s="289">
        <v>0</v>
      </c>
      <c r="EM95" s="289">
        <v>14586428.59</v>
      </c>
      <c r="EN95" s="289">
        <v>10002266.43</v>
      </c>
      <c r="EO95" s="289">
        <v>5601989.9500000002</v>
      </c>
      <c r="EP95" s="289">
        <v>3505226.36</v>
      </c>
      <c r="EQ95" s="289">
        <v>0</v>
      </c>
      <c r="ER95" s="289">
        <v>7905502.8399999999</v>
      </c>
      <c r="ES95" s="289">
        <v>0</v>
      </c>
      <c r="ET95" s="289">
        <v>0</v>
      </c>
      <c r="EU95" s="289">
        <v>60900.73</v>
      </c>
      <c r="EV95" s="289">
        <v>102634.90000000001</v>
      </c>
      <c r="EW95" s="289">
        <v>442062.29000000004</v>
      </c>
      <c r="EX95" s="289">
        <v>400328.12</v>
      </c>
      <c r="EY95" s="289">
        <v>0</v>
      </c>
      <c r="EZ95" s="289">
        <v>26007.14</v>
      </c>
      <c r="FA95" s="289">
        <v>22152.81</v>
      </c>
      <c r="FB95" s="289">
        <v>23760.14</v>
      </c>
      <c r="FC95" s="289">
        <v>0</v>
      </c>
      <c r="FD95" s="289">
        <v>27614.47</v>
      </c>
      <c r="FE95" s="289">
        <v>0</v>
      </c>
      <c r="FF95" s="289">
        <v>0</v>
      </c>
      <c r="FG95" s="289">
        <v>0</v>
      </c>
      <c r="FH95" s="289">
        <v>48940.1</v>
      </c>
      <c r="FI95" s="289">
        <v>45512.1</v>
      </c>
      <c r="FJ95" s="289">
        <v>0</v>
      </c>
      <c r="FK95" s="289">
        <v>3428</v>
      </c>
    </row>
    <row r="96" spans="1:167" x14ac:dyDescent="0.15">
      <c r="A96" s="287">
        <v>1540</v>
      </c>
      <c r="B96" s="287" t="s">
        <v>552</v>
      </c>
      <c r="C96" s="289">
        <v>0</v>
      </c>
      <c r="D96" s="289">
        <v>12572925.24</v>
      </c>
      <c r="E96" s="289">
        <v>22838</v>
      </c>
      <c r="F96" s="289">
        <v>6565.2</v>
      </c>
      <c r="G96" s="289">
        <v>50095.47</v>
      </c>
      <c r="H96" s="289">
        <v>23689.16</v>
      </c>
      <c r="I96" s="289">
        <v>187477.83000000002</v>
      </c>
      <c r="J96" s="289">
        <v>15643</v>
      </c>
      <c r="K96" s="289">
        <v>575226.64</v>
      </c>
      <c r="L96" s="289">
        <v>0</v>
      </c>
      <c r="M96" s="289">
        <v>0</v>
      </c>
      <c r="N96" s="289">
        <v>0</v>
      </c>
      <c r="O96" s="289">
        <v>0</v>
      </c>
      <c r="P96" s="289">
        <v>6726.78</v>
      </c>
      <c r="Q96" s="289">
        <v>0</v>
      </c>
      <c r="R96" s="289">
        <v>0</v>
      </c>
      <c r="S96" s="289">
        <v>0</v>
      </c>
      <c r="T96" s="289">
        <v>0</v>
      </c>
      <c r="U96" s="289">
        <v>383476.34</v>
      </c>
      <c r="V96" s="289">
        <v>4088269</v>
      </c>
      <c r="W96" s="289">
        <v>23241.32</v>
      </c>
      <c r="X96" s="289">
        <v>0</v>
      </c>
      <c r="Y96" s="289">
        <v>0</v>
      </c>
      <c r="Z96" s="289">
        <v>82376.81</v>
      </c>
      <c r="AA96" s="289">
        <v>8222</v>
      </c>
      <c r="AB96" s="289">
        <v>0</v>
      </c>
      <c r="AC96" s="289">
        <v>0</v>
      </c>
      <c r="AD96" s="289">
        <v>43745.9</v>
      </c>
      <c r="AE96" s="289">
        <v>242021.26</v>
      </c>
      <c r="AF96" s="289">
        <v>0</v>
      </c>
      <c r="AG96" s="289">
        <v>0</v>
      </c>
      <c r="AH96" s="289">
        <v>26396.55</v>
      </c>
      <c r="AI96" s="289">
        <v>0</v>
      </c>
      <c r="AJ96" s="289">
        <v>0</v>
      </c>
      <c r="AK96" s="289">
        <v>1000</v>
      </c>
      <c r="AL96" s="289">
        <v>0</v>
      </c>
      <c r="AM96" s="289">
        <v>81189.97</v>
      </c>
      <c r="AN96" s="289">
        <v>19840.84</v>
      </c>
      <c r="AO96" s="289">
        <v>0</v>
      </c>
      <c r="AP96" s="289">
        <v>89481.75</v>
      </c>
      <c r="AQ96" s="289">
        <v>2599246.23</v>
      </c>
      <c r="AR96" s="289">
        <v>3786221.06</v>
      </c>
      <c r="AS96" s="289">
        <v>922290.51</v>
      </c>
      <c r="AT96" s="289">
        <v>469928.04000000004</v>
      </c>
      <c r="AU96" s="289">
        <v>414059.81</v>
      </c>
      <c r="AV96" s="289">
        <v>160880.59</v>
      </c>
      <c r="AW96" s="289">
        <v>481083.99</v>
      </c>
      <c r="AX96" s="289">
        <v>646161.34</v>
      </c>
      <c r="AY96" s="289">
        <v>424431.9</v>
      </c>
      <c r="AZ96" s="289">
        <v>912829.38</v>
      </c>
      <c r="BA96" s="289">
        <v>2791875.04</v>
      </c>
      <c r="BB96" s="289">
        <v>1063464.71</v>
      </c>
      <c r="BC96" s="289">
        <v>179948.41</v>
      </c>
      <c r="BD96" s="289">
        <v>34359.47</v>
      </c>
      <c r="BE96" s="289">
        <v>605513.36</v>
      </c>
      <c r="BF96" s="289">
        <v>1246083.3600000001</v>
      </c>
      <c r="BG96" s="289">
        <v>1468230.8</v>
      </c>
      <c r="BH96" s="289">
        <v>1976.47</v>
      </c>
      <c r="BI96" s="289">
        <v>3328.07</v>
      </c>
      <c r="BJ96" s="289">
        <v>2651.39</v>
      </c>
      <c r="BK96" s="289">
        <v>0</v>
      </c>
      <c r="BL96" s="289">
        <v>0</v>
      </c>
      <c r="BM96" s="289">
        <v>0</v>
      </c>
      <c r="BN96" s="289">
        <v>0</v>
      </c>
      <c r="BO96" s="289">
        <v>0</v>
      </c>
      <c r="BP96" s="289">
        <v>0</v>
      </c>
      <c r="BQ96" s="289">
        <v>3433402.03</v>
      </c>
      <c r="BR96" s="289">
        <v>3775943.3</v>
      </c>
      <c r="BS96" s="289">
        <v>3436730.1</v>
      </c>
      <c r="BT96" s="289">
        <v>3778594.69</v>
      </c>
      <c r="BU96" s="289">
        <v>0</v>
      </c>
      <c r="BV96" s="289">
        <v>0</v>
      </c>
      <c r="BW96" s="289">
        <v>1246083.3600000001</v>
      </c>
      <c r="BX96" s="289">
        <v>0</v>
      </c>
      <c r="BY96" s="289">
        <v>0</v>
      </c>
      <c r="BZ96" s="289">
        <v>0</v>
      </c>
      <c r="CA96" s="289">
        <v>0</v>
      </c>
      <c r="CB96" s="289">
        <v>0</v>
      </c>
      <c r="CC96" s="289">
        <v>5396.93</v>
      </c>
      <c r="CD96" s="289">
        <v>0</v>
      </c>
      <c r="CE96" s="289">
        <v>0</v>
      </c>
      <c r="CF96" s="289">
        <v>0</v>
      </c>
      <c r="CG96" s="289">
        <v>0</v>
      </c>
      <c r="CH96" s="289">
        <v>277.29000000000002</v>
      </c>
      <c r="CI96" s="289">
        <v>35045.879999999997</v>
      </c>
      <c r="CJ96" s="289">
        <v>0</v>
      </c>
      <c r="CK96" s="289">
        <v>0</v>
      </c>
      <c r="CL96" s="289">
        <v>0</v>
      </c>
      <c r="CM96" s="289">
        <v>426666</v>
      </c>
      <c r="CN96" s="289">
        <v>0</v>
      </c>
      <c r="CO96" s="289">
        <v>0</v>
      </c>
      <c r="CP96" s="289">
        <v>0</v>
      </c>
      <c r="CQ96" s="289">
        <v>0</v>
      </c>
      <c r="CR96" s="289">
        <v>0</v>
      </c>
      <c r="CS96" s="289">
        <v>0</v>
      </c>
      <c r="CT96" s="289">
        <v>221123.47</v>
      </c>
      <c r="CU96" s="289">
        <v>0</v>
      </c>
      <c r="CV96" s="289">
        <v>0</v>
      </c>
      <c r="CW96" s="289">
        <v>0</v>
      </c>
      <c r="CX96" s="289">
        <v>55807.47</v>
      </c>
      <c r="CY96" s="289">
        <v>0</v>
      </c>
      <c r="CZ96" s="289">
        <v>0</v>
      </c>
      <c r="DA96" s="289">
        <v>0</v>
      </c>
      <c r="DB96" s="289">
        <v>0</v>
      </c>
      <c r="DC96" s="289">
        <v>0</v>
      </c>
      <c r="DD96" s="289">
        <v>0</v>
      </c>
      <c r="DE96" s="289">
        <v>0</v>
      </c>
      <c r="DF96" s="289">
        <v>0</v>
      </c>
      <c r="DG96" s="289">
        <v>0</v>
      </c>
      <c r="DH96" s="289">
        <v>0</v>
      </c>
      <c r="DI96" s="289">
        <v>1272567.5</v>
      </c>
      <c r="DJ96" s="289">
        <v>0</v>
      </c>
      <c r="DK96" s="289">
        <v>0</v>
      </c>
      <c r="DL96" s="289">
        <v>342310.15</v>
      </c>
      <c r="DM96" s="289">
        <v>166628.94</v>
      </c>
      <c r="DN96" s="289">
        <v>0</v>
      </c>
      <c r="DO96" s="289">
        <v>0</v>
      </c>
      <c r="DP96" s="289">
        <v>71971.520000000004</v>
      </c>
      <c r="DQ96" s="289">
        <v>0</v>
      </c>
      <c r="DR96" s="289">
        <v>0</v>
      </c>
      <c r="DS96" s="289">
        <v>0</v>
      </c>
      <c r="DT96" s="289">
        <v>0</v>
      </c>
      <c r="DU96" s="289">
        <v>0</v>
      </c>
      <c r="DV96" s="289">
        <v>135608.34</v>
      </c>
      <c r="DW96" s="289">
        <v>1313.95</v>
      </c>
      <c r="DX96" s="289">
        <v>9742.5</v>
      </c>
      <c r="DY96" s="289">
        <v>166086.72</v>
      </c>
      <c r="DZ96" s="289">
        <v>246954.27000000002</v>
      </c>
      <c r="EA96" s="289">
        <v>82471.72</v>
      </c>
      <c r="EB96" s="289">
        <v>8138.33</v>
      </c>
      <c r="EC96" s="289">
        <v>0</v>
      </c>
      <c r="ED96" s="289">
        <v>150771.44</v>
      </c>
      <c r="EE96" s="289">
        <v>577562.78</v>
      </c>
      <c r="EF96" s="289">
        <v>26913298.579999998</v>
      </c>
      <c r="EG96" s="289">
        <v>1402086.22</v>
      </c>
      <c r="EH96" s="289">
        <v>24952876.280000001</v>
      </c>
      <c r="EI96" s="289">
        <v>0</v>
      </c>
      <c r="EJ96" s="289">
        <v>0</v>
      </c>
      <c r="EK96" s="289">
        <v>131544.74</v>
      </c>
      <c r="EL96" s="289">
        <v>0</v>
      </c>
      <c r="EM96" s="289">
        <v>23906568.809999999</v>
      </c>
      <c r="EN96" s="289">
        <v>0</v>
      </c>
      <c r="EO96" s="289">
        <v>16486701.119999999</v>
      </c>
      <c r="EP96" s="289">
        <v>24744883.190000001</v>
      </c>
      <c r="EQ96" s="289">
        <v>0</v>
      </c>
      <c r="ER96" s="289">
        <v>8258182.0700000003</v>
      </c>
      <c r="ES96" s="289">
        <v>0</v>
      </c>
      <c r="ET96" s="289">
        <v>0</v>
      </c>
      <c r="EU96" s="289">
        <v>7308.25</v>
      </c>
      <c r="EV96" s="289">
        <v>47853.4</v>
      </c>
      <c r="EW96" s="289">
        <v>652616.31000000006</v>
      </c>
      <c r="EX96" s="289">
        <v>612071.16</v>
      </c>
      <c r="EY96" s="289">
        <v>0</v>
      </c>
      <c r="EZ96" s="289">
        <v>26399.64</v>
      </c>
      <c r="FA96" s="289">
        <v>93131.76</v>
      </c>
      <c r="FB96" s="289">
        <v>157978.34</v>
      </c>
      <c r="FC96" s="289">
        <v>15894.11</v>
      </c>
      <c r="FD96" s="289">
        <v>75352.11</v>
      </c>
      <c r="FE96" s="289">
        <v>0</v>
      </c>
      <c r="FF96" s="289">
        <v>0</v>
      </c>
      <c r="FG96" s="289">
        <v>0</v>
      </c>
      <c r="FH96" s="289">
        <v>0</v>
      </c>
      <c r="FI96" s="289">
        <v>0</v>
      </c>
      <c r="FJ96" s="289">
        <v>0</v>
      </c>
      <c r="FK96" s="289">
        <v>0</v>
      </c>
    </row>
    <row r="97" spans="1:167" x14ac:dyDescent="0.15">
      <c r="A97" s="287">
        <v>1554</v>
      </c>
      <c r="B97" s="287" t="s">
        <v>553</v>
      </c>
      <c r="C97" s="289">
        <v>0</v>
      </c>
      <c r="D97" s="289">
        <v>51240893.789999999</v>
      </c>
      <c r="E97" s="289">
        <v>0</v>
      </c>
      <c r="F97" s="289">
        <v>13670.74</v>
      </c>
      <c r="G97" s="289">
        <v>415317.93</v>
      </c>
      <c r="H97" s="289">
        <v>55855.29</v>
      </c>
      <c r="I97" s="289">
        <v>391914.71</v>
      </c>
      <c r="J97" s="289">
        <v>0</v>
      </c>
      <c r="K97" s="289">
        <v>1621779.46</v>
      </c>
      <c r="L97" s="289">
        <v>0</v>
      </c>
      <c r="M97" s="289">
        <v>3415.16</v>
      </c>
      <c r="N97" s="289">
        <v>0</v>
      </c>
      <c r="O97" s="289">
        <v>0</v>
      </c>
      <c r="P97" s="289">
        <v>70683.199999999997</v>
      </c>
      <c r="Q97" s="289">
        <v>0</v>
      </c>
      <c r="R97" s="289">
        <v>17850</v>
      </c>
      <c r="S97" s="289">
        <v>0</v>
      </c>
      <c r="T97" s="289">
        <v>0</v>
      </c>
      <c r="U97" s="289">
        <v>2506789.87</v>
      </c>
      <c r="V97" s="289">
        <v>56426501</v>
      </c>
      <c r="W97" s="289">
        <v>113351.56</v>
      </c>
      <c r="X97" s="289">
        <v>216546</v>
      </c>
      <c r="Y97" s="289">
        <v>1164018.06</v>
      </c>
      <c r="Z97" s="289">
        <v>22084.06</v>
      </c>
      <c r="AA97" s="289">
        <v>442352</v>
      </c>
      <c r="AB97" s="289">
        <v>0</v>
      </c>
      <c r="AC97" s="289">
        <v>0</v>
      </c>
      <c r="AD97" s="289">
        <v>506191.18</v>
      </c>
      <c r="AE97" s="289">
        <v>1783848.97</v>
      </c>
      <c r="AF97" s="289">
        <v>0</v>
      </c>
      <c r="AG97" s="289">
        <v>0</v>
      </c>
      <c r="AH97" s="289">
        <v>683540.51</v>
      </c>
      <c r="AI97" s="289">
        <v>10624.39</v>
      </c>
      <c r="AJ97" s="289">
        <v>0</v>
      </c>
      <c r="AK97" s="289">
        <v>4752.43</v>
      </c>
      <c r="AL97" s="289">
        <v>0</v>
      </c>
      <c r="AM97" s="289">
        <v>1718085.3900000001</v>
      </c>
      <c r="AN97" s="289">
        <v>868716.44000000006</v>
      </c>
      <c r="AO97" s="289">
        <v>0</v>
      </c>
      <c r="AP97" s="289">
        <v>450071.32</v>
      </c>
      <c r="AQ97" s="289">
        <v>26017822.18</v>
      </c>
      <c r="AR97" s="289">
        <v>20023369.390000001</v>
      </c>
      <c r="AS97" s="289">
        <v>2575092.12</v>
      </c>
      <c r="AT97" s="289">
        <v>3142901.14</v>
      </c>
      <c r="AU97" s="289">
        <v>1269727.49</v>
      </c>
      <c r="AV97" s="289">
        <v>2321805.0299999998</v>
      </c>
      <c r="AW97" s="289">
        <v>3735985.22</v>
      </c>
      <c r="AX97" s="289">
        <v>4959048.88</v>
      </c>
      <c r="AY97" s="289">
        <v>792076.1</v>
      </c>
      <c r="AZ97" s="289">
        <v>5901019.0099999998</v>
      </c>
      <c r="BA97" s="289">
        <v>20582820.329999998</v>
      </c>
      <c r="BB97" s="289">
        <v>7946432.5200000005</v>
      </c>
      <c r="BC97" s="289">
        <v>1071446.98</v>
      </c>
      <c r="BD97" s="289">
        <v>49248.42</v>
      </c>
      <c r="BE97" s="289">
        <v>180698.9</v>
      </c>
      <c r="BF97" s="289">
        <v>13537481.25</v>
      </c>
      <c r="BG97" s="289">
        <v>6560800.1200000001</v>
      </c>
      <c r="BH97" s="289">
        <v>150457.95000000001</v>
      </c>
      <c r="BI97" s="289">
        <v>816013.41</v>
      </c>
      <c r="BJ97" s="289">
        <v>804234.44000000006</v>
      </c>
      <c r="BK97" s="289">
        <v>0</v>
      </c>
      <c r="BL97" s="289">
        <v>0</v>
      </c>
      <c r="BM97" s="289">
        <v>0</v>
      </c>
      <c r="BN97" s="289">
        <v>0</v>
      </c>
      <c r="BO97" s="289">
        <v>0</v>
      </c>
      <c r="BP97" s="289">
        <v>0</v>
      </c>
      <c r="BQ97" s="289">
        <v>26848494.600000001</v>
      </c>
      <c r="BR97" s="289">
        <v>26790894</v>
      </c>
      <c r="BS97" s="289">
        <v>27664508.010000002</v>
      </c>
      <c r="BT97" s="289">
        <v>27595128.440000001</v>
      </c>
      <c r="BU97" s="289">
        <v>0</v>
      </c>
      <c r="BV97" s="289">
        <v>0</v>
      </c>
      <c r="BW97" s="289">
        <v>13537481.25</v>
      </c>
      <c r="BX97" s="289">
        <v>0</v>
      </c>
      <c r="BY97" s="289">
        <v>0</v>
      </c>
      <c r="BZ97" s="289">
        <v>0</v>
      </c>
      <c r="CA97" s="289">
        <v>0</v>
      </c>
      <c r="CB97" s="289">
        <v>3665.94</v>
      </c>
      <c r="CC97" s="289">
        <v>280730.46999999997</v>
      </c>
      <c r="CD97" s="289">
        <v>0</v>
      </c>
      <c r="CE97" s="289">
        <v>20514</v>
      </c>
      <c r="CF97" s="289">
        <v>0</v>
      </c>
      <c r="CG97" s="289">
        <v>0</v>
      </c>
      <c r="CH97" s="289">
        <v>9335.0400000000009</v>
      </c>
      <c r="CI97" s="289">
        <v>0</v>
      </c>
      <c r="CJ97" s="289">
        <v>0</v>
      </c>
      <c r="CK97" s="289">
        <v>0</v>
      </c>
      <c r="CL97" s="289">
        <v>0</v>
      </c>
      <c r="CM97" s="289">
        <v>4578931</v>
      </c>
      <c r="CN97" s="289">
        <v>0</v>
      </c>
      <c r="CO97" s="289">
        <v>0</v>
      </c>
      <c r="CP97" s="289">
        <v>0</v>
      </c>
      <c r="CQ97" s="289">
        <v>0</v>
      </c>
      <c r="CR97" s="289">
        <v>0</v>
      </c>
      <c r="CS97" s="289">
        <v>0</v>
      </c>
      <c r="CT97" s="289">
        <v>2037112.01</v>
      </c>
      <c r="CU97" s="289">
        <v>0</v>
      </c>
      <c r="CV97" s="289">
        <v>0</v>
      </c>
      <c r="CW97" s="289">
        <v>0</v>
      </c>
      <c r="CX97" s="289">
        <v>135564.29</v>
      </c>
      <c r="CY97" s="289">
        <v>0</v>
      </c>
      <c r="CZ97" s="289">
        <v>0</v>
      </c>
      <c r="DA97" s="289">
        <v>0</v>
      </c>
      <c r="DB97" s="289">
        <v>0</v>
      </c>
      <c r="DC97" s="289">
        <v>0</v>
      </c>
      <c r="DD97" s="289">
        <v>0</v>
      </c>
      <c r="DE97" s="289">
        <v>0</v>
      </c>
      <c r="DF97" s="289">
        <v>0</v>
      </c>
      <c r="DG97" s="289">
        <v>0</v>
      </c>
      <c r="DH97" s="289">
        <v>0</v>
      </c>
      <c r="DI97" s="289">
        <v>15859715</v>
      </c>
      <c r="DJ97" s="289">
        <v>0</v>
      </c>
      <c r="DK97" s="289">
        <v>42705.8</v>
      </c>
      <c r="DL97" s="289">
        <v>2180447.35</v>
      </c>
      <c r="DM97" s="289">
        <v>393714.97000000003</v>
      </c>
      <c r="DN97" s="289">
        <v>0</v>
      </c>
      <c r="DO97" s="289">
        <v>0</v>
      </c>
      <c r="DP97" s="289">
        <v>811733.17</v>
      </c>
      <c r="DQ97" s="289">
        <v>0</v>
      </c>
      <c r="DR97" s="289">
        <v>0</v>
      </c>
      <c r="DS97" s="289">
        <v>0</v>
      </c>
      <c r="DT97" s="289">
        <v>10350</v>
      </c>
      <c r="DU97" s="289">
        <v>0</v>
      </c>
      <c r="DV97" s="289">
        <v>1243392.47</v>
      </c>
      <c r="DW97" s="289">
        <v>61275.24</v>
      </c>
      <c r="DX97" s="289">
        <v>469371.8</v>
      </c>
      <c r="DY97" s="289">
        <v>580044.38</v>
      </c>
      <c r="DZ97" s="289">
        <v>1828003.1900000002</v>
      </c>
      <c r="EA97" s="289">
        <v>1059616.3400000001</v>
      </c>
      <c r="EB97" s="289">
        <v>650702.57000000007</v>
      </c>
      <c r="EC97" s="289">
        <v>7011.7</v>
      </c>
      <c r="ED97" s="289">
        <v>3078992.72</v>
      </c>
      <c r="EE97" s="289">
        <v>3042367.3</v>
      </c>
      <c r="EF97" s="289">
        <v>5374312.0999999996</v>
      </c>
      <c r="EG97" s="289">
        <v>5410937.5199999996</v>
      </c>
      <c r="EH97" s="289">
        <v>0</v>
      </c>
      <c r="EI97" s="289">
        <v>0</v>
      </c>
      <c r="EJ97" s="289">
        <v>0</v>
      </c>
      <c r="EK97" s="289">
        <v>0</v>
      </c>
      <c r="EL97" s="289">
        <v>0</v>
      </c>
      <c r="EM97" s="289">
        <v>47895000</v>
      </c>
      <c r="EN97" s="289">
        <v>212969.83000000002</v>
      </c>
      <c r="EO97" s="289">
        <v>161534.76</v>
      </c>
      <c r="EP97" s="289">
        <v>480.43</v>
      </c>
      <c r="EQ97" s="289">
        <v>0</v>
      </c>
      <c r="ER97" s="289">
        <v>51915.5</v>
      </c>
      <c r="ES97" s="289">
        <v>0</v>
      </c>
      <c r="ET97" s="289">
        <v>0</v>
      </c>
      <c r="EU97" s="289">
        <v>1485794.05</v>
      </c>
      <c r="EV97" s="289">
        <v>1736477.4</v>
      </c>
      <c r="EW97" s="289">
        <v>4695679.3899999997</v>
      </c>
      <c r="EX97" s="289">
        <v>4444996.04</v>
      </c>
      <c r="EY97" s="289">
        <v>0</v>
      </c>
      <c r="EZ97" s="289">
        <v>1891668.3900000001</v>
      </c>
      <c r="FA97" s="289">
        <v>1952744.79</v>
      </c>
      <c r="FB97" s="289">
        <v>967249.96</v>
      </c>
      <c r="FC97" s="289">
        <v>146724.75</v>
      </c>
      <c r="FD97" s="289">
        <v>759423.81</v>
      </c>
      <c r="FE97" s="289">
        <v>25</v>
      </c>
      <c r="FF97" s="289">
        <v>0</v>
      </c>
      <c r="FG97" s="289">
        <v>0</v>
      </c>
      <c r="FH97" s="289">
        <v>0</v>
      </c>
      <c r="FI97" s="289">
        <v>0</v>
      </c>
      <c r="FJ97" s="289">
        <v>0</v>
      </c>
      <c r="FK97" s="289">
        <v>0</v>
      </c>
    </row>
    <row r="98" spans="1:167" x14ac:dyDescent="0.15">
      <c r="A98" s="287">
        <v>1561</v>
      </c>
      <c r="B98" s="287" t="s">
        <v>554</v>
      </c>
      <c r="C98" s="289">
        <v>0</v>
      </c>
      <c r="D98" s="289">
        <v>1529027.15</v>
      </c>
      <c r="E98" s="289">
        <v>1587.5</v>
      </c>
      <c r="F98" s="289">
        <v>3105.6800000000003</v>
      </c>
      <c r="G98" s="289">
        <v>25289.360000000001</v>
      </c>
      <c r="H98" s="289">
        <v>2163.8000000000002</v>
      </c>
      <c r="I98" s="289">
        <v>34005</v>
      </c>
      <c r="J98" s="289">
        <v>0</v>
      </c>
      <c r="K98" s="289">
        <v>446158.76</v>
      </c>
      <c r="L98" s="289">
        <v>0</v>
      </c>
      <c r="M98" s="289">
        <v>0</v>
      </c>
      <c r="N98" s="289">
        <v>0</v>
      </c>
      <c r="O98" s="289">
        <v>0</v>
      </c>
      <c r="P98" s="289">
        <v>12116</v>
      </c>
      <c r="Q98" s="289">
        <v>15959.48</v>
      </c>
      <c r="R98" s="289">
        <v>0</v>
      </c>
      <c r="S98" s="289">
        <v>0</v>
      </c>
      <c r="T98" s="289">
        <v>0</v>
      </c>
      <c r="U98" s="289">
        <v>177793.18</v>
      </c>
      <c r="V98" s="289">
        <v>4866928</v>
      </c>
      <c r="W98" s="289">
        <v>13870.99</v>
      </c>
      <c r="X98" s="289">
        <v>0</v>
      </c>
      <c r="Y98" s="289">
        <v>138987.23000000001</v>
      </c>
      <c r="Z98" s="289">
        <v>0</v>
      </c>
      <c r="AA98" s="289">
        <v>209560</v>
      </c>
      <c r="AB98" s="289">
        <v>0</v>
      </c>
      <c r="AC98" s="289">
        <v>0</v>
      </c>
      <c r="AD98" s="289">
        <v>21115.56</v>
      </c>
      <c r="AE98" s="289">
        <v>116021.98</v>
      </c>
      <c r="AF98" s="289">
        <v>0</v>
      </c>
      <c r="AG98" s="289">
        <v>0</v>
      </c>
      <c r="AH98" s="289">
        <v>15480.14</v>
      </c>
      <c r="AI98" s="289">
        <v>0</v>
      </c>
      <c r="AJ98" s="289">
        <v>0</v>
      </c>
      <c r="AK98" s="289">
        <v>0</v>
      </c>
      <c r="AL98" s="289">
        <v>0</v>
      </c>
      <c r="AM98" s="289">
        <v>0</v>
      </c>
      <c r="AN98" s="289">
        <v>4263</v>
      </c>
      <c r="AO98" s="289">
        <v>0</v>
      </c>
      <c r="AP98" s="289">
        <v>4267.3999999999996</v>
      </c>
      <c r="AQ98" s="289">
        <v>1396800.55</v>
      </c>
      <c r="AR98" s="289">
        <v>1575012.96</v>
      </c>
      <c r="AS98" s="289">
        <v>274052</v>
      </c>
      <c r="AT98" s="289">
        <v>207565.92</v>
      </c>
      <c r="AU98" s="289">
        <v>264219.61</v>
      </c>
      <c r="AV98" s="289">
        <v>1797.6000000000001</v>
      </c>
      <c r="AW98" s="289">
        <v>324134.12</v>
      </c>
      <c r="AX98" s="289">
        <v>267943.37</v>
      </c>
      <c r="AY98" s="289">
        <v>282355.24</v>
      </c>
      <c r="AZ98" s="289">
        <v>331609.34000000003</v>
      </c>
      <c r="BA98" s="289">
        <v>1209438.33</v>
      </c>
      <c r="BB98" s="289">
        <v>173475.73</v>
      </c>
      <c r="BC98" s="289">
        <v>92269.99</v>
      </c>
      <c r="BD98" s="289">
        <v>19558.47</v>
      </c>
      <c r="BE98" s="289">
        <v>163157.07</v>
      </c>
      <c r="BF98" s="289">
        <v>715917.3</v>
      </c>
      <c r="BG98" s="289">
        <v>309305.59000000003</v>
      </c>
      <c r="BH98" s="289">
        <v>0</v>
      </c>
      <c r="BI98" s="289">
        <v>0</v>
      </c>
      <c r="BJ98" s="289">
        <v>0</v>
      </c>
      <c r="BK98" s="289">
        <v>0</v>
      </c>
      <c r="BL98" s="289">
        <v>0</v>
      </c>
      <c r="BM98" s="289">
        <v>0</v>
      </c>
      <c r="BN98" s="289">
        <v>0</v>
      </c>
      <c r="BO98" s="289">
        <v>0</v>
      </c>
      <c r="BP98" s="289">
        <v>0</v>
      </c>
      <c r="BQ98" s="289">
        <v>354507.71</v>
      </c>
      <c r="BR98" s="289">
        <v>383594.73</v>
      </c>
      <c r="BS98" s="289">
        <v>354507.71</v>
      </c>
      <c r="BT98" s="289">
        <v>383594.73</v>
      </c>
      <c r="BU98" s="289">
        <v>0</v>
      </c>
      <c r="BV98" s="289">
        <v>0</v>
      </c>
      <c r="BW98" s="289">
        <v>665917.30000000005</v>
      </c>
      <c r="BX98" s="289">
        <v>0</v>
      </c>
      <c r="BY98" s="289">
        <v>0</v>
      </c>
      <c r="BZ98" s="289">
        <v>0</v>
      </c>
      <c r="CA98" s="289">
        <v>0</v>
      </c>
      <c r="CB98" s="289">
        <v>0</v>
      </c>
      <c r="CC98" s="289">
        <v>30933.760000000002</v>
      </c>
      <c r="CD98" s="289">
        <v>0</v>
      </c>
      <c r="CE98" s="289">
        <v>0</v>
      </c>
      <c r="CF98" s="289">
        <v>0</v>
      </c>
      <c r="CG98" s="289">
        <v>0</v>
      </c>
      <c r="CH98" s="289">
        <v>252124.24000000002</v>
      </c>
      <c r="CI98" s="289">
        <v>8575.6</v>
      </c>
      <c r="CJ98" s="289">
        <v>0</v>
      </c>
      <c r="CK98" s="289">
        <v>0</v>
      </c>
      <c r="CL98" s="289">
        <v>0</v>
      </c>
      <c r="CM98" s="289">
        <v>20640</v>
      </c>
      <c r="CN98" s="289">
        <v>0</v>
      </c>
      <c r="CO98" s="289">
        <v>0</v>
      </c>
      <c r="CP98" s="289">
        <v>0</v>
      </c>
      <c r="CQ98" s="289">
        <v>0</v>
      </c>
      <c r="CR98" s="289">
        <v>0</v>
      </c>
      <c r="CS98" s="289">
        <v>0</v>
      </c>
      <c r="CT98" s="289">
        <v>130935.18000000001</v>
      </c>
      <c r="CU98" s="289">
        <v>0</v>
      </c>
      <c r="CV98" s="289">
        <v>0</v>
      </c>
      <c r="CW98" s="289">
        <v>0</v>
      </c>
      <c r="CX98" s="289">
        <v>9751.42</v>
      </c>
      <c r="CY98" s="289">
        <v>0</v>
      </c>
      <c r="CZ98" s="289">
        <v>0</v>
      </c>
      <c r="DA98" s="289">
        <v>0</v>
      </c>
      <c r="DB98" s="289">
        <v>0</v>
      </c>
      <c r="DC98" s="289">
        <v>0</v>
      </c>
      <c r="DD98" s="289">
        <v>0</v>
      </c>
      <c r="DE98" s="289">
        <v>0</v>
      </c>
      <c r="DF98" s="289">
        <v>0</v>
      </c>
      <c r="DG98" s="289">
        <v>0</v>
      </c>
      <c r="DH98" s="289">
        <v>0</v>
      </c>
      <c r="DI98" s="289">
        <v>12666.85</v>
      </c>
      <c r="DJ98" s="289">
        <v>0</v>
      </c>
      <c r="DK98" s="289">
        <v>0</v>
      </c>
      <c r="DL98" s="289">
        <v>3355.61</v>
      </c>
      <c r="DM98" s="289">
        <v>48126.11</v>
      </c>
      <c r="DN98" s="289">
        <v>0</v>
      </c>
      <c r="DO98" s="289">
        <v>0</v>
      </c>
      <c r="DP98" s="289">
        <v>50489.33</v>
      </c>
      <c r="DQ98" s="289">
        <v>0</v>
      </c>
      <c r="DR98" s="289">
        <v>0</v>
      </c>
      <c r="DS98" s="289">
        <v>0</v>
      </c>
      <c r="DT98" s="289">
        <v>0</v>
      </c>
      <c r="DU98" s="289">
        <v>0</v>
      </c>
      <c r="DV98" s="289">
        <v>1004239.6</v>
      </c>
      <c r="DW98" s="289">
        <v>0</v>
      </c>
      <c r="DX98" s="289">
        <v>52672.47</v>
      </c>
      <c r="DY98" s="289">
        <v>53664.44</v>
      </c>
      <c r="DZ98" s="289">
        <v>72832.33</v>
      </c>
      <c r="EA98" s="289">
        <v>0</v>
      </c>
      <c r="EB98" s="289">
        <v>71840.36</v>
      </c>
      <c r="EC98" s="289">
        <v>0</v>
      </c>
      <c r="ED98" s="289">
        <v>373679.42</v>
      </c>
      <c r="EE98" s="289">
        <v>395216.78</v>
      </c>
      <c r="EF98" s="289">
        <v>1084314.49</v>
      </c>
      <c r="EG98" s="289">
        <v>985703.36</v>
      </c>
      <c r="EH98" s="289">
        <v>0</v>
      </c>
      <c r="EI98" s="289">
        <v>0</v>
      </c>
      <c r="EJ98" s="289">
        <v>0</v>
      </c>
      <c r="EK98" s="289">
        <v>77073.77</v>
      </c>
      <c r="EL98" s="289">
        <v>0</v>
      </c>
      <c r="EM98" s="289">
        <v>7762705.7999999998</v>
      </c>
      <c r="EN98" s="289">
        <v>1303219.8</v>
      </c>
      <c r="EO98" s="289">
        <v>65244.53</v>
      </c>
      <c r="EP98" s="289">
        <v>607.78</v>
      </c>
      <c r="EQ98" s="289">
        <v>0</v>
      </c>
      <c r="ER98" s="289">
        <v>1238583.05</v>
      </c>
      <c r="ES98" s="289">
        <v>0</v>
      </c>
      <c r="ET98" s="289">
        <v>0</v>
      </c>
      <c r="EU98" s="289">
        <v>62191.950000000004</v>
      </c>
      <c r="EV98" s="289">
        <v>79100.570000000007</v>
      </c>
      <c r="EW98" s="289">
        <v>343928.8</v>
      </c>
      <c r="EX98" s="289">
        <v>327020.18</v>
      </c>
      <c r="EY98" s="289">
        <v>0</v>
      </c>
      <c r="EZ98" s="289">
        <v>0</v>
      </c>
      <c r="FA98" s="289">
        <v>0</v>
      </c>
      <c r="FB98" s="289">
        <v>0</v>
      </c>
      <c r="FC98" s="289">
        <v>0</v>
      </c>
      <c r="FD98" s="289">
        <v>0</v>
      </c>
      <c r="FE98" s="289">
        <v>0</v>
      </c>
      <c r="FF98" s="289">
        <v>0</v>
      </c>
      <c r="FG98" s="289">
        <v>0</v>
      </c>
      <c r="FH98" s="289">
        <v>0</v>
      </c>
      <c r="FI98" s="289">
        <v>0</v>
      </c>
      <c r="FJ98" s="289">
        <v>0</v>
      </c>
      <c r="FK98" s="289">
        <v>0</v>
      </c>
    </row>
    <row r="99" spans="1:167" x14ac:dyDescent="0.15">
      <c r="A99" s="287">
        <v>1568</v>
      </c>
      <c r="B99" s="287" t="s">
        <v>555</v>
      </c>
      <c r="C99" s="289">
        <v>0</v>
      </c>
      <c r="D99" s="289">
        <v>7843298.8700000001</v>
      </c>
      <c r="E99" s="289">
        <v>6641.96</v>
      </c>
      <c r="F99" s="289">
        <v>6479.3600000000006</v>
      </c>
      <c r="G99" s="289">
        <v>50603.25</v>
      </c>
      <c r="H99" s="289">
        <v>1634.8400000000001</v>
      </c>
      <c r="I99" s="289">
        <v>85710.92</v>
      </c>
      <c r="J99" s="289">
        <v>4934.95</v>
      </c>
      <c r="K99" s="289">
        <v>445124.4</v>
      </c>
      <c r="L99" s="289">
        <v>0</v>
      </c>
      <c r="M99" s="289">
        <v>0</v>
      </c>
      <c r="N99" s="289">
        <v>0</v>
      </c>
      <c r="O99" s="289">
        <v>0</v>
      </c>
      <c r="P99" s="289">
        <v>0</v>
      </c>
      <c r="Q99" s="289">
        <v>0</v>
      </c>
      <c r="R99" s="289">
        <v>0</v>
      </c>
      <c r="S99" s="289">
        <v>0</v>
      </c>
      <c r="T99" s="289">
        <v>0</v>
      </c>
      <c r="U99" s="289">
        <v>384534.94</v>
      </c>
      <c r="V99" s="289">
        <v>9991368</v>
      </c>
      <c r="W99" s="289">
        <v>24483.9</v>
      </c>
      <c r="X99" s="289">
        <v>0</v>
      </c>
      <c r="Y99" s="289">
        <v>0</v>
      </c>
      <c r="Z99" s="289">
        <v>0</v>
      </c>
      <c r="AA99" s="289">
        <v>57746.66</v>
      </c>
      <c r="AB99" s="289">
        <v>0</v>
      </c>
      <c r="AC99" s="289">
        <v>0</v>
      </c>
      <c r="AD99" s="289">
        <v>67657.08</v>
      </c>
      <c r="AE99" s="289">
        <v>183135.74</v>
      </c>
      <c r="AF99" s="289">
        <v>0</v>
      </c>
      <c r="AG99" s="289">
        <v>0</v>
      </c>
      <c r="AH99" s="289">
        <v>86829.82</v>
      </c>
      <c r="AI99" s="289">
        <v>0</v>
      </c>
      <c r="AJ99" s="289">
        <v>0</v>
      </c>
      <c r="AK99" s="289">
        <v>0</v>
      </c>
      <c r="AL99" s="289">
        <v>0</v>
      </c>
      <c r="AM99" s="289">
        <v>3952</v>
      </c>
      <c r="AN99" s="289">
        <v>50639.68</v>
      </c>
      <c r="AO99" s="289">
        <v>0</v>
      </c>
      <c r="AP99" s="289">
        <v>117232.6</v>
      </c>
      <c r="AQ99" s="289">
        <v>3036092.45</v>
      </c>
      <c r="AR99" s="289">
        <v>3624082.19</v>
      </c>
      <c r="AS99" s="289">
        <v>666057.11</v>
      </c>
      <c r="AT99" s="289">
        <v>464198.96</v>
      </c>
      <c r="AU99" s="289">
        <v>374161.78</v>
      </c>
      <c r="AV99" s="289">
        <v>13019.28</v>
      </c>
      <c r="AW99" s="289">
        <v>514467.29000000004</v>
      </c>
      <c r="AX99" s="289">
        <v>528052.05000000005</v>
      </c>
      <c r="AY99" s="289">
        <v>403775.87</v>
      </c>
      <c r="AZ99" s="289">
        <v>1142827.18</v>
      </c>
      <c r="BA99" s="289">
        <v>3479078.16</v>
      </c>
      <c r="BB99" s="289">
        <v>428934.82</v>
      </c>
      <c r="BC99" s="289">
        <v>207471.09</v>
      </c>
      <c r="BD99" s="289">
        <v>7530.66</v>
      </c>
      <c r="BE99" s="289">
        <v>583564.07000000007</v>
      </c>
      <c r="BF99" s="289">
        <v>2675215.13</v>
      </c>
      <c r="BG99" s="289">
        <v>767584.81</v>
      </c>
      <c r="BH99" s="289">
        <v>43119.94</v>
      </c>
      <c r="BI99" s="289">
        <v>18836.580000000002</v>
      </c>
      <c r="BJ99" s="289">
        <v>12666</v>
      </c>
      <c r="BK99" s="289">
        <v>0</v>
      </c>
      <c r="BL99" s="289">
        <v>0</v>
      </c>
      <c r="BM99" s="289">
        <v>0</v>
      </c>
      <c r="BN99" s="289">
        <v>0</v>
      </c>
      <c r="BO99" s="289">
        <v>-18540635.879999999</v>
      </c>
      <c r="BP99" s="289">
        <v>0</v>
      </c>
      <c r="BQ99" s="289">
        <v>22149313.5</v>
      </c>
      <c r="BR99" s="289">
        <v>4067624.33</v>
      </c>
      <c r="BS99" s="289">
        <v>3627514.2</v>
      </c>
      <c r="BT99" s="289">
        <v>4080290.33</v>
      </c>
      <c r="BU99" s="289">
        <v>0</v>
      </c>
      <c r="BV99" s="289">
        <v>0</v>
      </c>
      <c r="BW99" s="289">
        <v>2675215.13</v>
      </c>
      <c r="BX99" s="289">
        <v>0</v>
      </c>
      <c r="BY99" s="289">
        <v>0</v>
      </c>
      <c r="BZ99" s="289">
        <v>0</v>
      </c>
      <c r="CA99" s="289">
        <v>0</v>
      </c>
      <c r="CB99" s="289">
        <v>0</v>
      </c>
      <c r="CC99" s="289">
        <v>0</v>
      </c>
      <c r="CD99" s="289">
        <v>0</v>
      </c>
      <c r="CE99" s="289">
        <v>0</v>
      </c>
      <c r="CF99" s="289">
        <v>0</v>
      </c>
      <c r="CG99" s="289">
        <v>0</v>
      </c>
      <c r="CH99" s="289">
        <v>0</v>
      </c>
      <c r="CI99" s="289">
        <v>0</v>
      </c>
      <c r="CJ99" s="289">
        <v>0</v>
      </c>
      <c r="CK99" s="289">
        <v>0</v>
      </c>
      <c r="CL99" s="289">
        <v>0</v>
      </c>
      <c r="CM99" s="289">
        <v>902280</v>
      </c>
      <c r="CN99" s="289">
        <v>150000</v>
      </c>
      <c r="CO99" s="289">
        <v>0</v>
      </c>
      <c r="CP99" s="289">
        <v>0</v>
      </c>
      <c r="CQ99" s="289">
        <v>0</v>
      </c>
      <c r="CR99" s="289">
        <v>0</v>
      </c>
      <c r="CS99" s="289">
        <v>0</v>
      </c>
      <c r="CT99" s="289">
        <v>409527.11</v>
      </c>
      <c r="CU99" s="289">
        <v>0</v>
      </c>
      <c r="CV99" s="289">
        <v>0</v>
      </c>
      <c r="CW99" s="289">
        <v>0</v>
      </c>
      <c r="CX99" s="289">
        <v>25576.71</v>
      </c>
      <c r="CY99" s="289">
        <v>0</v>
      </c>
      <c r="CZ99" s="289">
        <v>0</v>
      </c>
      <c r="DA99" s="289">
        <v>0</v>
      </c>
      <c r="DB99" s="289">
        <v>0</v>
      </c>
      <c r="DC99" s="289">
        <v>0</v>
      </c>
      <c r="DD99" s="289">
        <v>0</v>
      </c>
      <c r="DE99" s="289">
        <v>0</v>
      </c>
      <c r="DF99" s="289">
        <v>0</v>
      </c>
      <c r="DG99" s="289">
        <v>0</v>
      </c>
      <c r="DH99" s="289">
        <v>0</v>
      </c>
      <c r="DI99" s="289">
        <v>3011349.21</v>
      </c>
      <c r="DJ99" s="289">
        <v>0</v>
      </c>
      <c r="DK99" s="289">
        <v>0</v>
      </c>
      <c r="DL99" s="289">
        <v>541718.25</v>
      </c>
      <c r="DM99" s="289">
        <v>342155.17</v>
      </c>
      <c r="DN99" s="289">
        <v>0</v>
      </c>
      <c r="DO99" s="289">
        <v>0</v>
      </c>
      <c r="DP99" s="289">
        <v>169042.33000000002</v>
      </c>
      <c r="DQ99" s="289">
        <v>0</v>
      </c>
      <c r="DR99" s="289">
        <v>0</v>
      </c>
      <c r="DS99" s="289">
        <v>0</v>
      </c>
      <c r="DT99" s="289">
        <v>42544.68</v>
      </c>
      <c r="DU99" s="289">
        <v>0</v>
      </c>
      <c r="DV99" s="289">
        <v>52280.18</v>
      </c>
      <c r="DW99" s="289">
        <v>3509.13</v>
      </c>
      <c r="DX99" s="289">
        <v>72847.87</v>
      </c>
      <c r="DY99" s="289">
        <v>193938.42</v>
      </c>
      <c r="DZ99" s="289">
        <v>283956.03000000003</v>
      </c>
      <c r="EA99" s="289">
        <v>0</v>
      </c>
      <c r="EB99" s="289">
        <v>162865.48000000001</v>
      </c>
      <c r="EC99" s="289">
        <v>0</v>
      </c>
      <c r="ED99" s="289">
        <v>301815.08</v>
      </c>
      <c r="EE99" s="289">
        <v>94996.98</v>
      </c>
      <c r="EF99" s="289">
        <v>1644428.78</v>
      </c>
      <c r="EG99" s="289">
        <v>1626326.8800000001</v>
      </c>
      <c r="EH99" s="289">
        <v>0</v>
      </c>
      <c r="EI99" s="289">
        <v>0</v>
      </c>
      <c r="EJ99" s="289">
        <v>0</v>
      </c>
      <c r="EK99" s="289">
        <v>224920</v>
      </c>
      <c r="EL99" s="289">
        <v>0</v>
      </c>
      <c r="EM99" s="289">
        <v>8805859.6799999997</v>
      </c>
      <c r="EN99" s="289">
        <v>15997.32</v>
      </c>
      <c r="EO99" s="289">
        <v>0</v>
      </c>
      <c r="EP99" s="289">
        <v>64.52</v>
      </c>
      <c r="EQ99" s="289">
        <v>0</v>
      </c>
      <c r="ER99" s="289">
        <v>13635</v>
      </c>
      <c r="ES99" s="289">
        <v>0</v>
      </c>
      <c r="ET99" s="289">
        <v>2426.84</v>
      </c>
      <c r="EU99" s="289">
        <v>145518.74</v>
      </c>
      <c r="EV99" s="289">
        <v>30341.53</v>
      </c>
      <c r="EW99" s="289">
        <v>682022.38</v>
      </c>
      <c r="EX99" s="289">
        <v>797199.59</v>
      </c>
      <c r="EY99" s="289">
        <v>0</v>
      </c>
      <c r="EZ99" s="289">
        <v>624961.24</v>
      </c>
      <c r="FA99" s="289">
        <v>649746.81000000006</v>
      </c>
      <c r="FB99" s="289">
        <v>235624.71</v>
      </c>
      <c r="FC99" s="289">
        <v>99212.85</v>
      </c>
      <c r="FD99" s="289">
        <v>111626.29000000001</v>
      </c>
      <c r="FE99" s="289">
        <v>0</v>
      </c>
      <c r="FF99" s="289">
        <v>0</v>
      </c>
      <c r="FG99" s="289">
        <v>0</v>
      </c>
      <c r="FH99" s="289">
        <v>34406.03</v>
      </c>
      <c r="FI99" s="289">
        <v>32840.33</v>
      </c>
      <c r="FJ99" s="289">
        <v>1565.7</v>
      </c>
      <c r="FK99" s="289">
        <v>0</v>
      </c>
    </row>
    <row r="100" spans="1:167" x14ac:dyDescent="0.15">
      <c r="A100" s="287">
        <v>1582</v>
      </c>
      <c r="B100" s="287" t="s">
        <v>556</v>
      </c>
      <c r="C100" s="289">
        <v>0</v>
      </c>
      <c r="D100" s="289">
        <v>4125242</v>
      </c>
      <c r="E100" s="289">
        <v>0</v>
      </c>
      <c r="F100" s="289">
        <v>530.37</v>
      </c>
      <c r="G100" s="289">
        <v>10856.64</v>
      </c>
      <c r="H100" s="289">
        <v>8520.76</v>
      </c>
      <c r="I100" s="289">
        <v>7991.13</v>
      </c>
      <c r="J100" s="289">
        <v>0</v>
      </c>
      <c r="K100" s="289">
        <v>196514</v>
      </c>
      <c r="L100" s="289">
        <v>0</v>
      </c>
      <c r="M100" s="289">
        <v>0</v>
      </c>
      <c r="N100" s="289">
        <v>0</v>
      </c>
      <c r="O100" s="289">
        <v>0</v>
      </c>
      <c r="P100" s="289">
        <v>0</v>
      </c>
      <c r="Q100" s="289">
        <v>0</v>
      </c>
      <c r="R100" s="289">
        <v>0</v>
      </c>
      <c r="S100" s="289">
        <v>0</v>
      </c>
      <c r="T100" s="289">
        <v>0</v>
      </c>
      <c r="U100" s="289">
        <v>196346.16</v>
      </c>
      <c r="V100" s="289">
        <v>48268</v>
      </c>
      <c r="W100" s="289">
        <v>3280</v>
      </c>
      <c r="X100" s="289">
        <v>0</v>
      </c>
      <c r="Y100" s="289">
        <v>110755.45</v>
      </c>
      <c r="Z100" s="289">
        <v>7398.29</v>
      </c>
      <c r="AA100" s="289">
        <v>104054</v>
      </c>
      <c r="AB100" s="289">
        <v>0</v>
      </c>
      <c r="AC100" s="289">
        <v>0</v>
      </c>
      <c r="AD100" s="289">
        <v>13512.61</v>
      </c>
      <c r="AE100" s="289">
        <v>92901</v>
      </c>
      <c r="AF100" s="289">
        <v>0</v>
      </c>
      <c r="AG100" s="289">
        <v>0</v>
      </c>
      <c r="AH100" s="289">
        <v>10654.01</v>
      </c>
      <c r="AI100" s="289">
        <v>35679.090000000004</v>
      </c>
      <c r="AJ100" s="289">
        <v>0</v>
      </c>
      <c r="AK100" s="289">
        <v>0</v>
      </c>
      <c r="AL100" s="289">
        <v>0</v>
      </c>
      <c r="AM100" s="289">
        <v>0</v>
      </c>
      <c r="AN100" s="289">
        <v>3543.9300000000003</v>
      </c>
      <c r="AO100" s="289">
        <v>0</v>
      </c>
      <c r="AP100" s="289">
        <v>9078.27</v>
      </c>
      <c r="AQ100" s="289">
        <v>760908.22</v>
      </c>
      <c r="AR100" s="289">
        <v>1036983.28</v>
      </c>
      <c r="AS100" s="289">
        <v>92903.47</v>
      </c>
      <c r="AT100" s="289">
        <v>186750.01</v>
      </c>
      <c r="AU100" s="289">
        <v>95938.58</v>
      </c>
      <c r="AV100" s="289">
        <v>0</v>
      </c>
      <c r="AW100" s="289">
        <v>109766.96</v>
      </c>
      <c r="AX100" s="289">
        <v>101568.79000000001</v>
      </c>
      <c r="AY100" s="289">
        <v>198523.16</v>
      </c>
      <c r="AZ100" s="289">
        <v>240314.11000000002</v>
      </c>
      <c r="BA100" s="289">
        <v>914081.97</v>
      </c>
      <c r="BB100" s="289">
        <v>329045.09000000003</v>
      </c>
      <c r="BC100" s="289">
        <v>58009.71</v>
      </c>
      <c r="BD100" s="289">
        <v>731.6</v>
      </c>
      <c r="BE100" s="289">
        <v>43248.3</v>
      </c>
      <c r="BF100" s="289">
        <v>465038.36</v>
      </c>
      <c r="BG100" s="289">
        <v>248077.1</v>
      </c>
      <c r="BH100" s="289">
        <v>0</v>
      </c>
      <c r="BI100" s="289">
        <v>0</v>
      </c>
      <c r="BJ100" s="289">
        <v>0</v>
      </c>
      <c r="BK100" s="289">
        <v>0</v>
      </c>
      <c r="BL100" s="289">
        <v>0</v>
      </c>
      <c r="BM100" s="289">
        <v>0</v>
      </c>
      <c r="BN100" s="289">
        <v>0</v>
      </c>
      <c r="BO100" s="289">
        <v>0</v>
      </c>
      <c r="BP100" s="289">
        <v>0</v>
      </c>
      <c r="BQ100" s="289">
        <v>2116535.67</v>
      </c>
      <c r="BR100" s="289">
        <v>2219772.67</v>
      </c>
      <c r="BS100" s="289">
        <v>2116535.67</v>
      </c>
      <c r="BT100" s="289">
        <v>2219772.67</v>
      </c>
      <c r="BU100" s="289">
        <v>0</v>
      </c>
      <c r="BV100" s="289">
        <v>0</v>
      </c>
      <c r="BW100" s="289">
        <v>378910</v>
      </c>
      <c r="BX100" s="289">
        <v>0</v>
      </c>
      <c r="BY100" s="289">
        <v>0</v>
      </c>
      <c r="BZ100" s="289">
        <v>0</v>
      </c>
      <c r="CA100" s="289">
        <v>0</v>
      </c>
      <c r="CB100" s="289">
        <v>0</v>
      </c>
      <c r="CC100" s="289">
        <v>0</v>
      </c>
      <c r="CD100" s="289">
        <v>0</v>
      </c>
      <c r="CE100" s="289">
        <v>0</v>
      </c>
      <c r="CF100" s="289">
        <v>0</v>
      </c>
      <c r="CG100" s="289">
        <v>0</v>
      </c>
      <c r="CH100" s="289">
        <v>14555.800000000001</v>
      </c>
      <c r="CI100" s="289">
        <v>0</v>
      </c>
      <c r="CJ100" s="289">
        <v>0</v>
      </c>
      <c r="CK100" s="289">
        <v>0</v>
      </c>
      <c r="CL100" s="289">
        <v>0</v>
      </c>
      <c r="CM100" s="289">
        <v>147524</v>
      </c>
      <c r="CN100" s="289">
        <v>12924</v>
      </c>
      <c r="CO100" s="289">
        <v>0</v>
      </c>
      <c r="CP100" s="289">
        <v>0</v>
      </c>
      <c r="CQ100" s="289">
        <v>0</v>
      </c>
      <c r="CR100" s="289">
        <v>0</v>
      </c>
      <c r="CS100" s="289">
        <v>8790</v>
      </c>
      <c r="CT100" s="289">
        <v>75604</v>
      </c>
      <c r="CU100" s="289">
        <v>0</v>
      </c>
      <c r="CV100" s="289">
        <v>0</v>
      </c>
      <c r="CW100" s="289">
        <v>0</v>
      </c>
      <c r="CX100" s="289">
        <v>14859.66</v>
      </c>
      <c r="CY100" s="289">
        <v>0</v>
      </c>
      <c r="CZ100" s="289">
        <v>0</v>
      </c>
      <c r="DA100" s="289">
        <v>0</v>
      </c>
      <c r="DB100" s="289">
        <v>0.09</v>
      </c>
      <c r="DC100" s="289">
        <v>0</v>
      </c>
      <c r="DD100" s="289">
        <v>0</v>
      </c>
      <c r="DE100" s="289">
        <v>0</v>
      </c>
      <c r="DF100" s="289">
        <v>0</v>
      </c>
      <c r="DG100" s="289">
        <v>0</v>
      </c>
      <c r="DH100" s="289">
        <v>0</v>
      </c>
      <c r="DI100" s="289">
        <v>374823.67</v>
      </c>
      <c r="DJ100" s="289">
        <v>0</v>
      </c>
      <c r="DK100" s="289">
        <v>0</v>
      </c>
      <c r="DL100" s="289">
        <v>77939.98</v>
      </c>
      <c r="DM100" s="289">
        <v>71329.509999999995</v>
      </c>
      <c r="DN100" s="289">
        <v>0</v>
      </c>
      <c r="DO100" s="289">
        <v>0</v>
      </c>
      <c r="DP100" s="289">
        <v>35068.01</v>
      </c>
      <c r="DQ100" s="289">
        <v>450</v>
      </c>
      <c r="DR100" s="289">
        <v>0</v>
      </c>
      <c r="DS100" s="289">
        <v>0</v>
      </c>
      <c r="DT100" s="289">
        <v>10464.210000000001</v>
      </c>
      <c r="DU100" s="289">
        <v>0</v>
      </c>
      <c r="DV100" s="289">
        <v>81376</v>
      </c>
      <c r="DW100" s="289">
        <v>1716.17</v>
      </c>
      <c r="DX100" s="289">
        <v>16120.36</v>
      </c>
      <c r="DY100" s="289">
        <v>14949.78</v>
      </c>
      <c r="DZ100" s="289">
        <v>19189.68</v>
      </c>
      <c r="EA100" s="289">
        <v>20050.8</v>
      </c>
      <c r="EB100" s="289">
        <v>309.45999999999998</v>
      </c>
      <c r="EC100" s="289">
        <v>0</v>
      </c>
      <c r="ED100" s="289">
        <v>26707.58</v>
      </c>
      <c r="EE100" s="289">
        <v>17315.7</v>
      </c>
      <c r="EF100" s="289">
        <v>330558.12</v>
      </c>
      <c r="EG100" s="289">
        <v>339950</v>
      </c>
      <c r="EH100" s="289">
        <v>0</v>
      </c>
      <c r="EI100" s="289">
        <v>0</v>
      </c>
      <c r="EJ100" s="289">
        <v>0</v>
      </c>
      <c r="EK100" s="289">
        <v>0</v>
      </c>
      <c r="EL100" s="289">
        <v>0</v>
      </c>
      <c r="EM100" s="289">
        <v>325000</v>
      </c>
      <c r="EN100" s="289">
        <v>0</v>
      </c>
      <c r="EO100" s="289">
        <v>0</v>
      </c>
      <c r="EP100" s="289">
        <v>0</v>
      </c>
      <c r="EQ100" s="289">
        <v>0</v>
      </c>
      <c r="ER100" s="289">
        <v>0</v>
      </c>
      <c r="ES100" s="289">
        <v>0</v>
      </c>
      <c r="ET100" s="289">
        <v>0</v>
      </c>
      <c r="EU100" s="289">
        <v>0</v>
      </c>
      <c r="EV100" s="289">
        <v>0</v>
      </c>
      <c r="EW100" s="289">
        <v>326184.69</v>
      </c>
      <c r="EX100" s="289">
        <v>326184.69</v>
      </c>
      <c r="EY100" s="289">
        <v>0</v>
      </c>
      <c r="EZ100" s="289">
        <v>-23618.16</v>
      </c>
      <c r="FA100" s="289">
        <v>-3665.4300000000003</v>
      </c>
      <c r="FB100" s="289">
        <v>256017.4</v>
      </c>
      <c r="FC100" s="289">
        <v>0</v>
      </c>
      <c r="FD100" s="289">
        <v>236064.67</v>
      </c>
      <c r="FE100" s="289">
        <v>0</v>
      </c>
      <c r="FF100" s="289">
        <v>0</v>
      </c>
      <c r="FG100" s="289">
        <v>0</v>
      </c>
      <c r="FH100" s="289">
        <v>0</v>
      </c>
      <c r="FI100" s="289">
        <v>0</v>
      </c>
      <c r="FJ100" s="289">
        <v>0</v>
      </c>
      <c r="FK100" s="289">
        <v>0</v>
      </c>
    </row>
    <row r="101" spans="1:167" x14ac:dyDescent="0.15">
      <c r="A101" s="287">
        <v>1600</v>
      </c>
      <c r="B101" s="287" t="s">
        <v>557</v>
      </c>
      <c r="C101" s="289">
        <v>0</v>
      </c>
      <c r="D101" s="289">
        <v>2138520</v>
      </c>
      <c r="E101" s="289">
        <v>2080</v>
      </c>
      <c r="F101" s="289">
        <v>754.65</v>
      </c>
      <c r="G101" s="289">
        <v>33176.090000000004</v>
      </c>
      <c r="H101" s="289">
        <v>870.34</v>
      </c>
      <c r="I101" s="289">
        <v>50825.590000000004</v>
      </c>
      <c r="J101" s="289">
        <v>3440.15</v>
      </c>
      <c r="K101" s="289">
        <v>347259.65</v>
      </c>
      <c r="L101" s="289">
        <v>0</v>
      </c>
      <c r="M101" s="289">
        <v>0</v>
      </c>
      <c r="N101" s="289">
        <v>0</v>
      </c>
      <c r="O101" s="289">
        <v>1072.53</v>
      </c>
      <c r="P101" s="289">
        <v>33468.46</v>
      </c>
      <c r="Q101" s="289">
        <v>0</v>
      </c>
      <c r="R101" s="289">
        <v>6407.92</v>
      </c>
      <c r="S101" s="289">
        <v>11743.04</v>
      </c>
      <c r="T101" s="289">
        <v>0</v>
      </c>
      <c r="U101" s="289">
        <v>140424</v>
      </c>
      <c r="V101" s="289">
        <v>4227715</v>
      </c>
      <c r="W101" s="289">
        <v>4720</v>
      </c>
      <c r="X101" s="289">
        <v>0</v>
      </c>
      <c r="Y101" s="289">
        <v>162875.66</v>
      </c>
      <c r="Z101" s="289">
        <v>4105.76</v>
      </c>
      <c r="AA101" s="289">
        <v>197510</v>
      </c>
      <c r="AB101" s="289">
        <v>0</v>
      </c>
      <c r="AC101" s="289">
        <v>0</v>
      </c>
      <c r="AD101" s="289">
        <v>2670</v>
      </c>
      <c r="AE101" s="289">
        <v>111009.16</v>
      </c>
      <c r="AF101" s="289">
        <v>0</v>
      </c>
      <c r="AG101" s="289">
        <v>0</v>
      </c>
      <c r="AH101" s="289">
        <v>0</v>
      </c>
      <c r="AI101" s="289">
        <v>3056.32</v>
      </c>
      <c r="AJ101" s="289">
        <v>0</v>
      </c>
      <c r="AK101" s="289">
        <v>9082</v>
      </c>
      <c r="AL101" s="289">
        <v>0</v>
      </c>
      <c r="AM101" s="289">
        <v>6082.88</v>
      </c>
      <c r="AN101" s="289">
        <v>13300.61</v>
      </c>
      <c r="AO101" s="289">
        <v>0</v>
      </c>
      <c r="AP101" s="289">
        <v>9276.4500000000007</v>
      </c>
      <c r="AQ101" s="289">
        <v>1689139.69</v>
      </c>
      <c r="AR101" s="289">
        <v>1070603.67</v>
      </c>
      <c r="AS101" s="289">
        <v>257388.12</v>
      </c>
      <c r="AT101" s="289">
        <v>132172.87</v>
      </c>
      <c r="AU101" s="289">
        <v>184802.98</v>
      </c>
      <c r="AV101" s="289">
        <v>57942.090000000004</v>
      </c>
      <c r="AW101" s="289">
        <v>156320.39000000001</v>
      </c>
      <c r="AX101" s="289">
        <v>253719.13</v>
      </c>
      <c r="AY101" s="289">
        <v>256700.06</v>
      </c>
      <c r="AZ101" s="289">
        <v>456201.71</v>
      </c>
      <c r="BA101" s="289">
        <v>1191130.1299999999</v>
      </c>
      <c r="BB101" s="289">
        <v>253316.93</v>
      </c>
      <c r="BC101" s="289">
        <v>104523.02</v>
      </c>
      <c r="BD101" s="289">
        <v>127048.65000000001</v>
      </c>
      <c r="BE101" s="289">
        <v>81076.12</v>
      </c>
      <c r="BF101" s="289">
        <v>340523.31</v>
      </c>
      <c r="BG101" s="289">
        <v>228227.06</v>
      </c>
      <c r="BH101" s="289">
        <v>297.52</v>
      </c>
      <c r="BI101" s="289">
        <v>0</v>
      </c>
      <c r="BJ101" s="289">
        <v>0</v>
      </c>
      <c r="BK101" s="289">
        <v>0</v>
      </c>
      <c r="BL101" s="289">
        <v>0</v>
      </c>
      <c r="BM101" s="289">
        <v>0</v>
      </c>
      <c r="BN101" s="289">
        <v>0</v>
      </c>
      <c r="BO101" s="289">
        <v>0</v>
      </c>
      <c r="BP101" s="289">
        <v>0</v>
      </c>
      <c r="BQ101" s="289">
        <v>612117.19000000006</v>
      </c>
      <c r="BR101" s="289">
        <v>1292430</v>
      </c>
      <c r="BS101" s="289">
        <v>612117.19000000006</v>
      </c>
      <c r="BT101" s="289">
        <v>1292430</v>
      </c>
      <c r="BU101" s="289">
        <v>0</v>
      </c>
      <c r="BV101" s="289">
        <v>0</v>
      </c>
      <c r="BW101" s="289">
        <v>340523.31</v>
      </c>
      <c r="BX101" s="289">
        <v>0</v>
      </c>
      <c r="BY101" s="289">
        <v>0</v>
      </c>
      <c r="BZ101" s="289">
        <v>0</v>
      </c>
      <c r="CA101" s="289">
        <v>0</v>
      </c>
      <c r="CB101" s="289">
        <v>7473.34</v>
      </c>
      <c r="CC101" s="289">
        <v>0</v>
      </c>
      <c r="CD101" s="289">
        <v>0</v>
      </c>
      <c r="CE101" s="289">
        <v>0</v>
      </c>
      <c r="CF101" s="289">
        <v>0</v>
      </c>
      <c r="CG101" s="289">
        <v>0</v>
      </c>
      <c r="CH101" s="289">
        <v>3822.42</v>
      </c>
      <c r="CI101" s="289">
        <v>0</v>
      </c>
      <c r="CJ101" s="289">
        <v>0</v>
      </c>
      <c r="CK101" s="289">
        <v>26033.03</v>
      </c>
      <c r="CL101" s="289">
        <v>0</v>
      </c>
      <c r="CM101" s="289">
        <v>173927</v>
      </c>
      <c r="CN101" s="289">
        <v>7578</v>
      </c>
      <c r="CO101" s="289">
        <v>0</v>
      </c>
      <c r="CP101" s="289">
        <v>0</v>
      </c>
      <c r="CQ101" s="289">
        <v>0</v>
      </c>
      <c r="CR101" s="289">
        <v>0</v>
      </c>
      <c r="CS101" s="289">
        <v>5154</v>
      </c>
      <c r="CT101" s="289">
        <v>137664.91</v>
      </c>
      <c r="CU101" s="289">
        <v>0</v>
      </c>
      <c r="CV101" s="289">
        <v>0</v>
      </c>
      <c r="CW101" s="289">
        <v>8836.66</v>
      </c>
      <c r="CX101" s="289">
        <v>0</v>
      </c>
      <c r="CY101" s="289">
        <v>0</v>
      </c>
      <c r="CZ101" s="289">
        <v>0</v>
      </c>
      <c r="DA101" s="289">
        <v>0</v>
      </c>
      <c r="DB101" s="289">
        <v>0</v>
      </c>
      <c r="DC101" s="289">
        <v>0</v>
      </c>
      <c r="DD101" s="289">
        <v>0</v>
      </c>
      <c r="DE101" s="289">
        <v>587.41999999999996</v>
      </c>
      <c r="DF101" s="289">
        <v>0</v>
      </c>
      <c r="DG101" s="289">
        <v>0</v>
      </c>
      <c r="DH101" s="289">
        <v>0</v>
      </c>
      <c r="DI101" s="289">
        <v>429043.60000000003</v>
      </c>
      <c r="DJ101" s="289">
        <v>0</v>
      </c>
      <c r="DK101" s="289">
        <v>0</v>
      </c>
      <c r="DL101" s="289">
        <v>98833.81</v>
      </c>
      <c r="DM101" s="289">
        <v>33275.4</v>
      </c>
      <c r="DN101" s="289">
        <v>0</v>
      </c>
      <c r="DO101" s="289">
        <v>0</v>
      </c>
      <c r="DP101" s="289">
        <v>28443.46</v>
      </c>
      <c r="DQ101" s="289">
        <v>121</v>
      </c>
      <c r="DR101" s="289">
        <v>0</v>
      </c>
      <c r="DS101" s="289">
        <v>0</v>
      </c>
      <c r="DT101" s="289">
        <v>0</v>
      </c>
      <c r="DU101" s="289">
        <v>0</v>
      </c>
      <c r="DV101" s="289">
        <v>120707.98</v>
      </c>
      <c r="DW101" s="289">
        <v>0</v>
      </c>
      <c r="DX101" s="289">
        <v>213.34</v>
      </c>
      <c r="DY101" s="289">
        <v>213.34</v>
      </c>
      <c r="DZ101" s="289">
        <v>0</v>
      </c>
      <c r="EA101" s="289">
        <v>0</v>
      </c>
      <c r="EB101" s="289">
        <v>0</v>
      </c>
      <c r="EC101" s="289">
        <v>0</v>
      </c>
      <c r="ED101" s="289">
        <v>61830.9</v>
      </c>
      <c r="EE101" s="289">
        <v>50456.14</v>
      </c>
      <c r="EF101" s="289">
        <v>819978.71</v>
      </c>
      <c r="EG101" s="289">
        <v>761840.97</v>
      </c>
      <c r="EH101" s="289">
        <v>0</v>
      </c>
      <c r="EI101" s="289">
        <v>0</v>
      </c>
      <c r="EJ101" s="289">
        <v>0</v>
      </c>
      <c r="EK101" s="289">
        <v>69512.5</v>
      </c>
      <c r="EL101" s="289">
        <v>0</v>
      </c>
      <c r="EM101" s="289">
        <v>1430726.21</v>
      </c>
      <c r="EN101" s="289">
        <v>0</v>
      </c>
      <c r="EO101" s="289">
        <v>0</v>
      </c>
      <c r="EP101" s="289">
        <v>0</v>
      </c>
      <c r="EQ101" s="289">
        <v>0</v>
      </c>
      <c r="ER101" s="289">
        <v>0</v>
      </c>
      <c r="ES101" s="289">
        <v>0</v>
      </c>
      <c r="ET101" s="289">
        <v>0</v>
      </c>
      <c r="EU101" s="289">
        <v>0</v>
      </c>
      <c r="EV101" s="289">
        <v>8493.2999999999993</v>
      </c>
      <c r="EW101" s="289">
        <v>396012.59</v>
      </c>
      <c r="EX101" s="289">
        <v>387519.29</v>
      </c>
      <c r="EY101" s="289">
        <v>0</v>
      </c>
      <c r="EZ101" s="289">
        <v>0</v>
      </c>
      <c r="FA101" s="289">
        <v>0</v>
      </c>
      <c r="FB101" s="289">
        <v>0</v>
      </c>
      <c r="FC101" s="289">
        <v>0</v>
      </c>
      <c r="FD101" s="289">
        <v>0</v>
      </c>
      <c r="FE101" s="289">
        <v>0</v>
      </c>
      <c r="FF101" s="289">
        <v>0</v>
      </c>
      <c r="FG101" s="289">
        <v>0</v>
      </c>
      <c r="FH101" s="289">
        <v>0</v>
      </c>
      <c r="FI101" s="289">
        <v>0</v>
      </c>
      <c r="FJ101" s="289">
        <v>0</v>
      </c>
      <c r="FK101" s="289">
        <v>0</v>
      </c>
    </row>
    <row r="102" spans="1:167" x14ac:dyDescent="0.15">
      <c r="A102" s="287">
        <v>1645</v>
      </c>
      <c r="B102" s="287" t="s">
        <v>560</v>
      </c>
      <c r="C102" s="289">
        <v>6000.17</v>
      </c>
      <c r="D102" s="289">
        <v>1977904.33</v>
      </c>
      <c r="E102" s="289">
        <v>1559.42</v>
      </c>
      <c r="F102" s="289">
        <v>14963.35</v>
      </c>
      <c r="G102" s="289">
        <v>39542.730000000003</v>
      </c>
      <c r="H102" s="289">
        <v>1985.32</v>
      </c>
      <c r="I102" s="289">
        <v>9285.5500000000011</v>
      </c>
      <c r="J102" s="289">
        <v>0</v>
      </c>
      <c r="K102" s="289">
        <v>961249.91</v>
      </c>
      <c r="L102" s="289">
        <v>0</v>
      </c>
      <c r="M102" s="289">
        <v>0</v>
      </c>
      <c r="N102" s="289">
        <v>0</v>
      </c>
      <c r="O102" s="289">
        <v>0</v>
      </c>
      <c r="P102" s="289">
        <v>5053.4000000000005</v>
      </c>
      <c r="Q102" s="289">
        <v>0</v>
      </c>
      <c r="R102" s="289">
        <v>0</v>
      </c>
      <c r="S102" s="289">
        <v>0</v>
      </c>
      <c r="T102" s="289">
        <v>10000</v>
      </c>
      <c r="U102" s="289">
        <v>257278.66</v>
      </c>
      <c r="V102" s="289">
        <v>8029209</v>
      </c>
      <c r="W102" s="289">
        <v>7200</v>
      </c>
      <c r="X102" s="289">
        <v>0</v>
      </c>
      <c r="Y102" s="289">
        <v>0</v>
      </c>
      <c r="Z102" s="289">
        <v>7267.91</v>
      </c>
      <c r="AA102" s="289">
        <v>1782</v>
      </c>
      <c r="AB102" s="289">
        <v>0</v>
      </c>
      <c r="AC102" s="289">
        <v>0</v>
      </c>
      <c r="AD102" s="289">
        <v>64746.57</v>
      </c>
      <c r="AE102" s="289">
        <v>139276.24</v>
      </c>
      <c r="AF102" s="289">
        <v>0</v>
      </c>
      <c r="AG102" s="289">
        <v>0</v>
      </c>
      <c r="AH102" s="289">
        <v>17933.87</v>
      </c>
      <c r="AI102" s="289">
        <v>0</v>
      </c>
      <c r="AJ102" s="289">
        <v>0</v>
      </c>
      <c r="AK102" s="289">
        <v>1500</v>
      </c>
      <c r="AL102" s="289">
        <v>0</v>
      </c>
      <c r="AM102" s="289">
        <v>6018</v>
      </c>
      <c r="AN102" s="289">
        <v>22098.86</v>
      </c>
      <c r="AO102" s="289">
        <v>0</v>
      </c>
      <c r="AP102" s="289">
        <v>4730.17</v>
      </c>
      <c r="AQ102" s="289">
        <v>2252657.21</v>
      </c>
      <c r="AR102" s="289">
        <v>2956088.5</v>
      </c>
      <c r="AS102" s="289">
        <v>223878.62</v>
      </c>
      <c r="AT102" s="289">
        <v>356913.07</v>
      </c>
      <c r="AU102" s="289">
        <v>281043.21000000002</v>
      </c>
      <c r="AV102" s="289">
        <v>130380.90000000001</v>
      </c>
      <c r="AW102" s="289">
        <v>248698.46</v>
      </c>
      <c r="AX102" s="289">
        <v>294957.58</v>
      </c>
      <c r="AY102" s="289">
        <v>328572.89</v>
      </c>
      <c r="AZ102" s="289">
        <v>665536.6</v>
      </c>
      <c r="BA102" s="289">
        <v>2050176.75</v>
      </c>
      <c r="BB102" s="289">
        <v>201977.29</v>
      </c>
      <c r="BC102" s="289">
        <v>80203.05</v>
      </c>
      <c r="BD102" s="289">
        <v>1476</v>
      </c>
      <c r="BE102" s="289">
        <v>210506</v>
      </c>
      <c r="BF102" s="289">
        <v>901892.62</v>
      </c>
      <c r="BG102" s="289">
        <v>379456.31</v>
      </c>
      <c r="BH102" s="289">
        <v>0</v>
      </c>
      <c r="BI102" s="289">
        <v>0</v>
      </c>
      <c r="BJ102" s="289">
        <v>0</v>
      </c>
      <c r="BK102" s="289">
        <v>0</v>
      </c>
      <c r="BL102" s="289">
        <v>0</v>
      </c>
      <c r="BM102" s="289">
        <v>0</v>
      </c>
      <c r="BN102" s="289">
        <v>0</v>
      </c>
      <c r="BO102" s="289">
        <v>241353</v>
      </c>
      <c r="BP102" s="289">
        <v>235000</v>
      </c>
      <c r="BQ102" s="289">
        <v>2050877.64</v>
      </c>
      <c r="BR102" s="289">
        <v>2079401.04</v>
      </c>
      <c r="BS102" s="289">
        <v>2292230.64</v>
      </c>
      <c r="BT102" s="289">
        <v>2314401.04</v>
      </c>
      <c r="BU102" s="289">
        <v>0</v>
      </c>
      <c r="BV102" s="289">
        <v>0</v>
      </c>
      <c r="BW102" s="289">
        <v>901892.62</v>
      </c>
      <c r="BX102" s="289">
        <v>0</v>
      </c>
      <c r="BY102" s="289">
        <v>0</v>
      </c>
      <c r="BZ102" s="289">
        <v>0</v>
      </c>
      <c r="CA102" s="289">
        <v>0</v>
      </c>
      <c r="CB102" s="289">
        <v>0</v>
      </c>
      <c r="CC102" s="289">
        <v>0</v>
      </c>
      <c r="CD102" s="289">
        <v>0</v>
      </c>
      <c r="CE102" s="289">
        <v>0</v>
      </c>
      <c r="CF102" s="289">
        <v>0</v>
      </c>
      <c r="CG102" s="289">
        <v>0</v>
      </c>
      <c r="CH102" s="289">
        <v>8892</v>
      </c>
      <c r="CI102" s="289">
        <v>0</v>
      </c>
      <c r="CJ102" s="289">
        <v>0</v>
      </c>
      <c r="CK102" s="289">
        <v>0</v>
      </c>
      <c r="CL102" s="289">
        <v>0</v>
      </c>
      <c r="CM102" s="289">
        <v>335105</v>
      </c>
      <c r="CN102" s="289">
        <v>0</v>
      </c>
      <c r="CO102" s="289">
        <v>0</v>
      </c>
      <c r="CP102" s="289">
        <v>0</v>
      </c>
      <c r="CQ102" s="289">
        <v>0</v>
      </c>
      <c r="CR102" s="289">
        <v>0</v>
      </c>
      <c r="CS102" s="289">
        <v>0</v>
      </c>
      <c r="CT102" s="289">
        <v>158285.41</v>
      </c>
      <c r="CU102" s="289">
        <v>0</v>
      </c>
      <c r="CV102" s="289">
        <v>0</v>
      </c>
      <c r="CW102" s="289">
        <v>0</v>
      </c>
      <c r="CX102" s="289">
        <v>38214.51</v>
      </c>
      <c r="CY102" s="289">
        <v>0</v>
      </c>
      <c r="CZ102" s="289">
        <v>0</v>
      </c>
      <c r="DA102" s="289">
        <v>0</v>
      </c>
      <c r="DB102" s="289">
        <v>0</v>
      </c>
      <c r="DC102" s="289">
        <v>0</v>
      </c>
      <c r="DD102" s="289">
        <v>0</v>
      </c>
      <c r="DE102" s="289">
        <v>0</v>
      </c>
      <c r="DF102" s="289">
        <v>0</v>
      </c>
      <c r="DG102" s="289">
        <v>0</v>
      </c>
      <c r="DH102" s="289">
        <v>0</v>
      </c>
      <c r="DI102" s="289">
        <v>1123130.6100000001</v>
      </c>
      <c r="DJ102" s="289">
        <v>0</v>
      </c>
      <c r="DK102" s="289">
        <v>0</v>
      </c>
      <c r="DL102" s="289">
        <v>160908.91</v>
      </c>
      <c r="DM102" s="289">
        <v>116269.22</v>
      </c>
      <c r="DN102" s="289">
        <v>1000</v>
      </c>
      <c r="DO102" s="289">
        <v>0</v>
      </c>
      <c r="DP102" s="289">
        <v>11212.630000000001</v>
      </c>
      <c r="DQ102" s="289">
        <v>0</v>
      </c>
      <c r="DR102" s="289">
        <v>6019</v>
      </c>
      <c r="DS102" s="289">
        <v>0</v>
      </c>
      <c r="DT102" s="289">
        <v>0</v>
      </c>
      <c r="DU102" s="289">
        <v>6000.17</v>
      </c>
      <c r="DV102" s="289">
        <v>9440</v>
      </c>
      <c r="DW102" s="289">
        <v>8409</v>
      </c>
      <c r="DX102" s="289">
        <v>32933.01</v>
      </c>
      <c r="DY102" s="289">
        <v>31019.15</v>
      </c>
      <c r="DZ102" s="289">
        <v>26456.670000000002</v>
      </c>
      <c r="EA102" s="289">
        <v>27824.68</v>
      </c>
      <c r="EB102" s="289">
        <v>545.85</v>
      </c>
      <c r="EC102" s="289">
        <v>0</v>
      </c>
      <c r="ED102" s="289">
        <v>179319.39</v>
      </c>
      <c r="EE102" s="289">
        <v>169815.65</v>
      </c>
      <c r="EF102" s="289">
        <v>1070868.76</v>
      </c>
      <c r="EG102" s="289">
        <v>1080372.5</v>
      </c>
      <c r="EH102" s="289">
        <v>0</v>
      </c>
      <c r="EI102" s="289">
        <v>0</v>
      </c>
      <c r="EJ102" s="289">
        <v>0</v>
      </c>
      <c r="EK102" s="289">
        <v>0</v>
      </c>
      <c r="EL102" s="289">
        <v>0</v>
      </c>
      <c r="EM102" s="289">
        <v>6920000</v>
      </c>
      <c r="EN102" s="289">
        <v>0</v>
      </c>
      <c r="EO102" s="289">
        <v>0</v>
      </c>
      <c r="EP102" s="289">
        <v>0</v>
      </c>
      <c r="EQ102" s="289">
        <v>0</v>
      </c>
      <c r="ER102" s="289">
        <v>0</v>
      </c>
      <c r="ES102" s="289">
        <v>0</v>
      </c>
      <c r="ET102" s="289">
        <v>0</v>
      </c>
      <c r="EU102" s="289">
        <v>175546.42</v>
      </c>
      <c r="EV102" s="289">
        <v>154107.30000000002</v>
      </c>
      <c r="EW102" s="289">
        <v>509679.27</v>
      </c>
      <c r="EX102" s="289">
        <v>531118.39</v>
      </c>
      <c r="EY102" s="289">
        <v>0</v>
      </c>
      <c r="EZ102" s="289">
        <v>0</v>
      </c>
      <c r="FA102" s="289">
        <v>0</v>
      </c>
      <c r="FB102" s="289">
        <v>0</v>
      </c>
      <c r="FC102" s="289">
        <v>0</v>
      </c>
      <c r="FD102" s="289">
        <v>0</v>
      </c>
      <c r="FE102" s="289">
        <v>0</v>
      </c>
      <c r="FF102" s="289">
        <v>0</v>
      </c>
      <c r="FG102" s="289">
        <v>0</v>
      </c>
      <c r="FH102" s="289">
        <v>0</v>
      </c>
      <c r="FI102" s="289">
        <v>0</v>
      </c>
      <c r="FJ102" s="289">
        <v>0</v>
      </c>
      <c r="FK102" s="289">
        <v>0</v>
      </c>
    </row>
    <row r="103" spans="1:167" x14ac:dyDescent="0.15">
      <c r="A103" s="287">
        <v>1631</v>
      </c>
      <c r="B103" s="287" t="s">
        <v>558</v>
      </c>
      <c r="C103" s="289">
        <v>0</v>
      </c>
      <c r="D103" s="289">
        <v>5283524</v>
      </c>
      <c r="E103" s="289">
        <v>6300</v>
      </c>
      <c r="F103" s="289">
        <v>301.45</v>
      </c>
      <c r="G103" s="289">
        <v>11574</v>
      </c>
      <c r="H103" s="289">
        <v>2469.3000000000002</v>
      </c>
      <c r="I103" s="289">
        <v>87724.11</v>
      </c>
      <c r="J103" s="289">
        <v>4749</v>
      </c>
      <c r="K103" s="289">
        <v>430058.42</v>
      </c>
      <c r="L103" s="289">
        <v>0</v>
      </c>
      <c r="M103" s="289">
        <v>0</v>
      </c>
      <c r="N103" s="289">
        <v>0</v>
      </c>
      <c r="O103" s="289">
        <v>0</v>
      </c>
      <c r="P103" s="289">
        <v>0</v>
      </c>
      <c r="Q103" s="289">
        <v>0</v>
      </c>
      <c r="R103" s="289">
        <v>0</v>
      </c>
      <c r="S103" s="289">
        <v>0</v>
      </c>
      <c r="T103" s="289">
        <v>0</v>
      </c>
      <c r="U103" s="289">
        <v>108324.72</v>
      </c>
      <c r="V103" s="289">
        <v>408320</v>
      </c>
      <c r="W103" s="289">
        <v>6127.75</v>
      </c>
      <c r="X103" s="289">
        <v>0</v>
      </c>
      <c r="Y103" s="289">
        <v>0</v>
      </c>
      <c r="Z103" s="289">
        <v>7670.58</v>
      </c>
      <c r="AA103" s="289">
        <v>158051.38</v>
      </c>
      <c r="AB103" s="289">
        <v>0</v>
      </c>
      <c r="AC103" s="289">
        <v>0</v>
      </c>
      <c r="AD103" s="289">
        <v>8601</v>
      </c>
      <c r="AE103" s="289">
        <v>36429</v>
      </c>
      <c r="AF103" s="289">
        <v>0</v>
      </c>
      <c r="AG103" s="289">
        <v>0</v>
      </c>
      <c r="AH103" s="289">
        <v>0</v>
      </c>
      <c r="AI103" s="289">
        <v>51906.42</v>
      </c>
      <c r="AJ103" s="289">
        <v>0</v>
      </c>
      <c r="AK103" s="289">
        <v>8751.7000000000007</v>
      </c>
      <c r="AL103" s="289">
        <v>0</v>
      </c>
      <c r="AM103" s="289">
        <v>2608</v>
      </c>
      <c r="AN103" s="289">
        <v>5016</v>
      </c>
      <c r="AO103" s="289">
        <v>0</v>
      </c>
      <c r="AP103" s="289">
        <v>3219.78</v>
      </c>
      <c r="AQ103" s="289">
        <v>1041062.75</v>
      </c>
      <c r="AR103" s="289">
        <v>1098041.55</v>
      </c>
      <c r="AS103" s="289">
        <v>184908.32</v>
      </c>
      <c r="AT103" s="289">
        <v>145104.95000000001</v>
      </c>
      <c r="AU103" s="289">
        <v>207390.31</v>
      </c>
      <c r="AV103" s="289">
        <v>35344.080000000002</v>
      </c>
      <c r="AW103" s="289">
        <v>99740.69</v>
      </c>
      <c r="AX103" s="289">
        <v>185748.93</v>
      </c>
      <c r="AY103" s="289">
        <v>340982.25</v>
      </c>
      <c r="AZ103" s="289">
        <v>345201.74</v>
      </c>
      <c r="BA103" s="289">
        <v>1606139.99</v>
      </c>
      <c r="BB103" s="289">
        <v>254266.88</v>
      </c>
      <c r="BC103" s="289">
        <v>57422</v>
      </c>
      <c r="BD103" s="289">
        <v>5236.8100000000004</v>
      </c>
      <c r="BE103" s="289">
        <v>57966.200000000004</v>
      </c>
      <c r="BF103" s="289">
        <v>348622.84</v>
      </c>
      <c r="BG103" s="289">
        <v>700986.28</v>
      </c>
      <c r="BH103" s="289">
        <v>1094.1500000000001</v>
      </c>
      <c r="BI103" s="289">
        <v>0</v>
      </c>
      <c r="BJ103" s="289">
        <v>62222.6</v>
      </c>
      <c r="BK103" s="289">
        <v>0</v>
      </c>
      <c r="BL103" s="289">
        <v>0</v>
      </c>
      <c r="BM103" s="289">
        <v>0</v>
      </c>
      <c r="BN103" s="289">
        <v>0</v>
      </c>
      <c r="BO103" s="289">
        <v>330013</v>
      </c>
      <c r="BP103" s="289">
        <v>305622.09000000003</v>
      </c>
      <c r="BQ103" s="289">
        <v>1358071.6</v>
      </c>
      <c r="BR103" s="289">
        <v>1236705.8</v>
      </c>
      <c r="BS103" s="289">
        <v>1688084.6</v>
      </c>
      <c r="BT103" s="289">
        <v>1604550.49</v>
      </c>
      <c r="BU103" s="289">
        <v>0</v>
      </c>
      <c r="BV103" s="289">
        <v>0</v>
      </c>
      <c r="BW103" s="289">
        <v>348622.84</v>
      </c>
      <c r="BX103" s="289">
        <v>0</v>
      </c>
      <c r="BY103" s="289">
        <v>0</v>
      </c>
      <c r="BZ103" s="289">
        <v>0</v>
      </c>
      <c r="CA103" s="289">
        <v>0</v>
      </c>
      <c r="CB103" s="289">
        <v>8554.44</v>
      </c>
      <c r="CC103" s="289">
        <v>23371</v>
      </c>
      <c r="CD103" s="289">
        <v>0</v>
      </c>
      <c r="CE103" s="289">
        <v>0</v>
      </c>
      <c r="CF103" s="289">
        <v>0</v>
      </c>
      <c r="CG103" s="289">
        <v>0</v>
      </c>
      <c r="CH103" s="289">
        <v>0</v>
      </c>
      <c r="CI103" s="289">
        <v>0</v>
      </c>
      <c r="CJ103" s="289">
        <v>0</v>
      </c>
      <c r="CK103" s="289">
        <v>0</v>
      </c>
      <c r="CL103" s="289">
        <v>0</v>
      </c>
      <c r="CM103" s="289">
        <v>120847</v>
      </c>
      <c r="CN103" s="289">
        <v>0</v>
      </c>
      <c r="CO103" s="289">
        <v>0</v>
      </c>
      <c r="CP103" s="289">
        <v>0</v>
      </c>
      <c r="CQ103" s="289">
        <v>0</v>
      </c>
      <c r="CR103" s="289">
        <v>0</v>
      </c>
      <c r="CS103" s="289">
        <v>0</v>
      </c>
      <c r="CT103" s="289">
        <v>126950.51000000001</v>
      </c>
      <c r="CU103" s="289">
        <v>0</v>
      </c>
      <c r="CV103" s="289">
        <v>0</v>
      </c>
      <c r="CW103" s="289">
        <v>0</v>
      </c>
      <c r="CX103" s="289">
        <v>35725.5</v>
      </c>
      <c r="CY103" s="289">
        <v>0</v>
      </c>
      <c r="CZ103" s="289">
        <v>0</v>
      </c>
      <c r="DA103" s="289">
        <v>0</v>
      </c>
      <c r="DB103" s="289">
        <v>0</v>
      </c>
      <c r="DC103" s="289">
        <v>0</v>
      </c>
      <c r="DD103" s="289">
        <v>0</v>
      </c>
      <c r="DE103" s="289">
        <v>0</v>
      </c>
      <c r="DF103" s="289">
        <v>0</v>
      </c>
      <c r="DG103" s="289">
        <v>0</v>
      </c>
      <c r="DH103" s="289">
        <v>0</v>
      </c>
      <c r="DI103" s="289">
        <v>428568.94</v>
      </c>
      <c r="DJ103" s="289">
        <v>0</v>
      </c>
      <c r="DK103" s="289">
        <v>0</v>
      </c>
      <c r="DL103" s="289">
        <v>62746.35</v>
      </c>
      <c r="DM103" s="289">
        <v>149775.03</v>
      </c>
      <c r="DN103" s="289">
        <v>0</v>
      </c>
      <c r="DO103" s="289">
        <v>0</v>
      </c>
      <c r="DP103" s="289">
        <v>962.5</v>
      </c>
      <c r="DQ103" s="289">
        <v>0</v>
      </c>
      <c r="DR103" s="289">
        <v>0</v>
      </c>
      <c r="DS103" s="289">
        <v>0</v>
      </c>
      <c r="DT103" s="289">
        <v>0</v>
      </c>
      <c r="DU103" s="289">
        <v>0</v>
      </c>
      <c r="DV103" s="289">
        <v>12492</v>
      </c>
      <c r="DW103" s="289">
        <v>9526.4699999999993</v>
      </c>
      <c r="DX103" s="289">
        <v>36958.160000000003</v>
      </c>
      <c r="DY103" s="289">
        <v>15551.83</v>
      </c>
      <c r="DZ103" s="289">
        <v>28226.420000000002</v>
      </c>
      <c r="EA103" s="289">
        <v>19409.88</v>
      </c>
      <c r="EB103" s="289">
        <v>30222.87</v>
      </c>
      <c r="EC103" s="289">
        <v>0</v>
      </c>
      <c r="ED103" s="289">
        <v>0</v>
      </c>
      <c r="EE103" s="289">
        <v>0</v>
      </c>
      <c r="EF103" s="289">
        <v>193950.22</v>
      </c>
      <c r="EG103" s="289">
        <v>193950.22</v>
      </c>
      <c r="EH103" s="289">
        <v>0</v>
      </c>
      <c r="EI103" s="289">
        <v>0</v>
      </c>
      <c r="EJ103" s="289">
        <v>0</v>
      </c>
      <c r="EK103" s="289">
        <v>0</v>
      </c>
      <c r="EL103" s="289">
        <v>0</v>
      </c>
      <c r="EM103" s="289">
        <v>720918.27</v>
      </c>
      <c r="EN103" s="289">
        <v>0</v>
      </c>
      <c r="EO103" s="289">
        <v>0</v>
      </c>
      <c r="EP103" s="289">
        <v>900000</v>
      </c>
      <c r="EQ103" s="289">
        <v>0</v>
      </c>
      <c r="ER103" s="289">
        <v>900000</v>
      </c>
      <c r="ES103" s="289">
        <v>0</v>
      </c>
      <c r="ET103" s="289">
        <v>0</v>
      </c>
      <c r="EU103" s="289">
        <v>23909.97</v>
      </c>
      <c r="EV103" s="289">
        <v>25525.61</v>
      </c>
      <c r="EW103" s="289">
        <v>54709.61</v>
      </c>
      <c r="EX103" s="289">
        <v>53093.97</v>
      </c>
      <c r="EY103" s="289">
        <v>0</v>
      </c>
      <c r="EZ103" s="289">
        <v>118888.8</v>
      </c>
      <c r="FA103" s="289">
        <v>147117.23000000001</v>
      </c>
      <c r="FB103" s="289">
        <v>126705.22</v>
      </c>
      <c r="FC103" s="289">
        <v>0</v>
      </c>
      <c r="FD103" s="289">
        <v>98476.790000000008</v>
      </c>
      <c r="FE103" s="289">
        <v>0</v>
      </c>
      <c r="FF103" s="289">
        <v>0</v>
      </c>
      <c r="FG103" s="289">
        <v>0</v>
      </c>
      <c r="FH103" s="289">
        <v>0</v>
      </c>
      <c r="FI103" s="289">
        <v>0</v>
      </c>
      <c r="FJ103" s="289">
        <v>0</v>
      </c>
      <c r="FK103" s="289">
        <v>0</v>
      </c>
    </row>
    <row r="104" spans="1:167" x14ac:dyDescent="0.15">
      <c r="A104" s="287">
        <v>1638</v>
      </c>
      <c r="B104" s="287" t="s">
        <v>559</v>
      </c>
      <c r="C104" s="289">
        <v>0</v>
      </c>
      <c r="D104" s="289">
        <v>14479519.449999999</v>
      </c>
      <c r="E104" s="289">
        <v>0</v>
      </c>
      <c r="F104" s="289">
        <v>32456.9</v>
      </c>
      <c r="G104" s="289">
        <v>56650.700000000004</v>
      </c>
      <c r="H104" s="289">
        <v>5063.33</v>
      </c>
      <c r="I104" s="289">
        <v>184225.36000000002</v>
      </c>
      <c r="J104" s="289">
        <v>1628.6000000000001</v>
      </c>
      <c r="K104" s="289">
        <v>2091602.76</v>
      </c>
      <c r="L104" s="289">
        <v>0</v>
      </c>
      <c r="M104" s="289">
        <v>6000</v>
      </c>
      <c r="N104" s="289">
        <v>0</v>
      </c>
      <c r="O104" s="289">
        <v>0</v>
      </c>
      <c r="P104" s="289">
        <v>0</v>
      </c>
      <c r="Q104" s="289">
        <v>0</v>
      </c>
      <c r="R104" s="289">
        <v>0</v>
      </c>
      <c r="S104" s="289">
        <v>0</v>
      </c>
      <c r="T104" s="289">
        <v>0</v>
      </c>
      <c r="U104" s="289">
        <v>656257.25</v>
      </c>
      <c r="V104" s="289">
        <v>14717039</v>
      </c>
      <c r="W104" s="289">
        <v>37944.57</v>
      </c>
      <c r="X104" s="289">
        <v>2748</v>
      </c>
      <c r="Y104" s="289">
        <v>0</v>
      </c>
      <c r="Z104" s="289">
        <v>11698.15</v>
      </c>
      <c r="AA104" s="289">
        <v>24371</v>
      </c>
      <c r="AB104" s="289">
        <v>0</v>
      </c>
      <c r="AC104" s="289">
        <v>0</v>
      </c>
      <c r="AD104" s="289">
        <v>94711.790000000008</v>
      </c>
      <c r="AE104" s="289">
        <v>319397.77</v>
      </c>
      <c r="AF104" s="289">
        <v>0</v>
      </c>
      <c r="AG104" s="289">
        <v>0</v>
      </c>
      <c r="AH104" s="289">
        <v>34770.19</v>
      </c>
      <c r="AI104" s="289">
        <v>0</v>
      </c>
      <c r="AJ104" s="289">
        <v>0</v>
      </c>
      <c r="AK104" s="289">
        <v>10000</v>
      </c>
      <c r="AL104" s="289">
        <v>52027.61</v>
      </c>
      <c r="AM104" s="289">
        <v>115607.48</v>
      </c>
      <c r="AN104" s="289">
        <v>33338.78</v>
      </c>
      <c r="AO104" s="289">
        <v>0</v>
      </c>
      <c r="AP104" s="289">
        <v>26836.29</v>
      </c>
      <c r="AQ104" s="289">
        <v>6295563.4199999999</v>
      </c>
      <c r="AR104" s="289">
        <v>8947398.9100000001</v>
      </c>
      <c r="AS104" s="289">
        <v>1003058.76</v>
      </c>
      <c r="AT104" s="289">
        <v>842154.88</v>
      </c>
      <c r="AU104" s="289">
        <v>506702.07</v>
      </c>
      <c r="AV104" s="289">
        <v>630502.37</v>
      </c>
      <c r="AW104" s="289">
        <v>1042359.08</v>
      </c>
      <c r="AX104" s="289">
        <v>854360.07000000007</v>
      </c>
      <c r="AY104" s="289">
        <v>519163.37</v>
      </c>
      <c r="AZ104" s="289">
        <v>2001496.31</v>
      </c>
      <c r="BA104" s="289">
        <v>4511824.24</v>
      </c>
      <c r="BB104" s="289">
        <v>488871.49</v>
      </c>
      <c r="BC104" s="289">
        <v>283597.85000000003</v>
      </c>
      <c r="BD104" s="289">
        <v>17517.510000000002</v>
      </c>
      <c r="BE104" s="289">
        <v>300142.25</v>
      </c>
      <c r="BF104" s="289">
        <v>2848954.68</v>
      </c>
      <c r="BG104" s="289">
        <v>913378.89</v>
      </c>
      <c r="BH104" s="289">
        <v>1373.39</v>
      </c>
      <c r="BI104" s="289">
        <v>233386.21</v>
      </c>
      <c r="BJ104" s="289">
        <v>19429.88</v>
      </c>
      <c r="BK104" s="289">
        <v>0</v>
      </c>
      <c r="BL104" s="289">
        <v>0</v>
      </c>
      <c r="BM104" s="289">
        <v>0</v>
      </c>
      <c r="BN104" s="289">
        <v>0</v>
      </c>
      <c r="BO104" s="289">
        <v>0</v>
      </c>
      <c r="BP104" s="289">
        <v>0</v>
      </c>
      <c r="BQ104" s="289">
        <v>7002691.2199999997</v>
      </c>
      <c r="BR104" s="289">
        <v>8202122.9900000002</v>
      </c>
      <c r="BS104" s="289">
        <v>7236077.4299999997</v>
      </c>
      <c r="BT104" s="289">
        <v>8221552.8700000001</v>
      </c>
      <c r="BU104" s="289">
        <v>0</v>
      </c>
      <c r="BV104" s="289">
        <v>0</v>
      </c>
      <c r="BW104" s="289">
        <v>2628277.7000000002</v>
      </c>
      <c r="BX104" s="289">
        <v>0</v>
      </c>
      <c r="BY104" s="289">
        <v>0</v>
      </c>
      <c r="BZ104" s="289">
        <v>0</v>
      </c>
      <c r="CA104" s="289">
        <v>0</v>
      </c>
      <c r="CB104" s="289">
        <v>0</v>
      </c>
      <c r="CC104" s="289">
        <v>0</v>
      </c>
      <c r="CD104" s="289">
        <v>0</v>
      </c>
      <c r="CE104" s="289">
        <v>0</v>
      </c>
      <c r="CF104" s="289">
        <v>0</v>
      </c>
      <c r="CG104" s="289">
        <v>0</v>
      </c>
      <c r="CH104" s="289">
        <v>0</v>
      </c>
      <c r="CI104" s="289">
        <v>48669.68</v>
      </c>
      <c r="CJ104" s="289">
        <v>0</v>
      </c>
      <c r="CK104" s="289">
        <v>0</v>
      </c>
      <c r="CL104" s="289">
        <v>0</v>
      </c>
      <c r="CM104" s="289">
        <v>750291</v>
      </c>
      <c r="CN104" s="289">
        <v>0</v>
      </c>
      <c r="CO104" s="289">
        <v>0</v>
      </c>
      <c r="CP104" s="289">
        <v>0</v>
      </c>
      <c r="CQ104" s="289">
        <v>0</v>
      </c>
      <c r="CR104" s="289">
        <v>0</v>
      </c>
      <c r="CS104" s="289">
        <v>0</v>
      </c>
      <c r="CT104" s="289">
        <v>450682.37</v>
      </c>
      <c r="CU104" s="289">
        <v>0</v>
      </c>
      <c r="CV104" s="289">
        <v>0</v>
      </c>
      <c r="CW104" s="289">
        <v>0</v>
      </c>
      <c r="CX104" s="289">
        <v>33728.11</v>
      </c>
      <c r="CY104" s="289">
        <v>0</v>
      </c>
      <c r="CZ104" s="289">
        <v>0</v>
      </c>
      <c r="DA104" s="289">
        <v>0</v>
      </c>
      <c r="DB104" s="289">
        <v>0</v>
      </c>
      <c r="DC104" s="289">
        <v>0</v>
      </c>
      <c r="DD104" s="289">
        <v>0</v>
      </c>
      <c r="DE104" s="289">
        <v>0</v>
      </c>
      <c r="DF104" s="289">
        <v>0</v>
      </c>
      <c r="DG104" s="289">
        <v>0</v>
      </c>
      <c r="DH104" s="289">
        <v>0</v>
      </c>
      <c r="DI104" s="289">
        <v>2546499.91</v>
      </c>
      <c r="DJ104" s="289">
        <v>0</v>
      </c>
      <c r="DK104" s="289">
        <v>0</v>
      </c>
      <c r="DL104" s="289">
        <v>608102.96</v>
      </c>
      <c r="DM104" s="289">
        <v>244074.5</v>
      </c>
      <c r="DN104" s="289">
        <v>0</v>
      </c>
      <c r="DO104" s="289">
        <v>0</v>
      </c>
      <c r="DP104" s="289">
        <v>375198.06</v>
      </c>
      <c r="DQ104" s="289">
        <v>1164.6500000000001</v>
      </c>
      <c r="DR104" s="289">
        <v>0</v>
      </c>
      <c r="DS104" s="289">
        <v>0</v>
      </c>
      <c r="DT104" s="289">
        <v>46992.639999999999</v>
      </c>
      <c r="DU104" s="289">
        <v>0</v>
      </c>
      <c r="DV104" s="289">
        <v>89616.14</v>
      </c>
      <c r="DW104" s="289">
        <v>0</v>
      </c>
      <c r="DX104" s="289">
        <v>241679.72</v>
      </c>
      <c r="DY104" s="289">
        <v>250734.65</v>
      </c>
      <c r="DZ104" s="289">
        <v>456431.57</v>
      </c>
      <c r="EA104" s="289">
        <v>433224.34</v>
      </c>
      <c r="EB104" s="289">
        <v>14152.300000000001</v>
      </c>
      <c r="EC104" s="289">
        <v>0</v>
      </c>
      <c r="ED104" s="289">
        <v>325414.57</v>
      </c>
      <c r="EE104" s="289">
        <v>477033.26</v>
      </c>
      <c r="EF104" s="289">
        <v>4511400.0200000005</v>
      </c>
      <c r="EG104" s="289">
        <v>4359781.33</v>
      </c>
      <c r="EH104" s="289">
        <v>0</v>
      </c>
      <c r="EI104" s="289">
        <v>0</v>
      </c>
      <c r="EJ104" s="289">
        <v>0</v>
      </c>
      <c r="EK104" s="289">
        <v>0</v>
      </c>
      <c r="EL104" s="289">
        <v>0</v>
      </c>
      <c r="EM104" s="289">
        <v>28983300.580000002</v>
      </c>
      <c r="EN104" s="289">
        <v>9792505.1699999999</v>
      </c>
      <c r="EO104" s="289">
        <v>7446836.2699999996</v>
      </c>
      <c r="EP104" s="289">
        <v>10439884.949999999</v>
      </c>
      <c r="EQ104" s="289">
        <v>0</v>
      </c>
      <c r="ER104" s="289">
        <v>12785553.85</v>
      </c>
      <c r="ES104" s="289">
        <v>0</v>
      </c>
      <c r="ET104" s="289">
        <v>0</v>
      </c>
      <c r="EU104" s="289">
        <v>561287.15</v>
      </c>
      <c r="EV104" s="289">
        <v>572014.64</v>
      </c>
      <c r="EW104" s="289">
        <v>1352046.03</v>
      </c>
      <c r="EX104" s="289">
        <v>1341318.54</v>
      </c>
      <c r="EY104" s="289">
        <v>0</v>
      </c>
      <c r="EZ104" s="289">
        <v>89778.5</v>
      </c>
      <c r="FA104" s="289">
        <v>105258.72</v>
      </c>
      <c r="FB104" s="289">
        <v>135000</v>
      </c>
      <c r="FC104" s="289">
        <v>26925.15</v>
      </c>
      <c r="FD104" s="289">
        <v>92594.63</v>
      </c>
      <c r="FE104" s="289">
        <v>0</v>
      </c>
      <c r="FF104" s="289">
        <v>0</v>
      </c>
      <c r="FG104" s="289">
        <v>0</v>
      </c>
      <c r="FH104" s="289">
        <v>663216.49</v>
      </c>
      <c r="FI104" s="289">
        <v>441511.63</v>
      </c>
      <c r="FJ104" s="289">
        <v>221704.86000000002</v>
      </c>
      <c r="FK104" s="289">
        <v>0</v>
      </c>
    </row>
    <row r="105" spans="1:167" x14ac:dyDescent="0.15">
      <c r="A105" s="287">
        <v>1659</v>
      </c>
      <c r="B105" s="287" t="s">
        <v>561</v>
      </c>
      <c r="C105" s="289">
        <v>0</v>
      </c>
      <c r="D105" s="289">
        <v>7185843.3399999999</v>
      </c>
      <c r="E105" s="289">
        <v>0</v>
      </c>
      <c r="F105" s="289">
        <v>0</v>
      </c>
      <c r="G105" s="289">
        <v>74301.650000000009</v>
      </c>
      <c r="H105" s="289">
        <v>4773.82</v>
      </c>
      <c r="I105" s="289">
        <v>120468.16</v>
      </c>
      <c r="J105" s="289">
        <v>0</v>
      </c>
      <c r="K105" s="289">
        <v>245713.76</v>
      </c>
      <c r="L105" s="289">
        <v>0</v>
      </c>
      <c r="M105" s="289">
        <v>0</v>
      </c>
      <c r="N105" s="289">
        <v>0</v>
      </c>
      <c r="O105" s="289">
        <v>0</v>
      </c>
      <c r="P105" s="289">
        <v>6470</v>
      </c>
      <c r="Q105" s="289">
        <v>0</v>
      </c>
      <c r="R105" s="289">
        <v>0</v>
      </c>
      <c r="S105" s="289">
        <v>0</v>
      </c>
      <c r="T105" s="289">
        <v>0</v>
      </c>
      <c r="U105" s="289">
        <v>492448.28</v>
      </c>
      <c r="V105" s="289">
        <v>9631213</v>
      </c>
      <c r="W105" s="289">
        <v>39809.07</v>
      </c>
      <c r="X105" s="289">
        <v>0</v>
      </c>
      <c r="Y105" s="289">
        <v>0</v>
      </c>
      <c r="Z105" s="289">
        <v>8405.85</v>
      </c>
      <c r="AA105" s="289">
        <v>22654</v>
      </c>
      <c r="AB105" s="289">
        <v>0</v>
      </c>
      <c r="AC105" s="289">
        <v>0</v>
      </c>
      <c r="AD105" s="289">
        <v>83412</v>
      </c>
      <c r="AE105" s="289">
        <v>135838</v>
      </c>
      <c r="AF105" s="289">
        <v>0</v>
      </c>
      <c r="AG105" s="289">
        <v>0</v>
      </c>
      <c r="AH105" s="289">
        <v>19887.96</v>
      </c>
      <c r="AI105" s="289">
        <v>0</v>
      </c>
      <c r="AJ105" s="289">
        <v>0</v>
      </c>
      <c r="AK105" s="289">
        <v>4778</v>
      </c>
      <c r="AL105" s="289">
        <v>0</v>
      </c>
      <c r="AM105" s="289">
        <v>0</v>
      </c>
      <c r="AN105" s="289">
        <v>31975.350000000002</v>
      </c>
      <c r="AO105" s="289">
        <v>0</v>
      </c>
      <c r="AP105" s="289">
        <v>11573.050000000001</v>
      </c>
      <c r="AQ105" s="289">
        <v>3459525.47</v>
      </c>
      <c r="AR105" s="289">
        <v>3244493.6</v>
      </c>
      <c r="AS105" s="289">
        <v>673682.57000000007</v>
      </c>
      <c r="AT105" s="289">
        <v>426012</v>
      </c>
      <c r="AU105" s="289">
        <v>429981.23</v>
      </c>
      <c r="AV105" s="289">
        <v>0</v>
      </c>
      <c r="AW105" s="289">
        <v>428957.71</v>
      </c>
      <c r="AX105" s="289">
        <v>315957.43</v>
      </c>
      <c r="AY105" s="289">
        <v>264414.02</v>
      </c>
      <c r="AZ105" s="289">
        <v>1172538.6000000001</v>
      </c>
      <c r="BA105" s="289">
        <v>3813856.82</v>
      </c>
      <c r="BB105" s="289">
        <v>391779.46</v>
      </c>
      <c r="BC105" s="289">
        <v>213632.67</v>
      </c>
      <c r="BD105" s="289">
        <v>0</v>
      </c>
      <c r="BE105" s="289">
        <v>444833.79000000004</v>
      </c>
      <c r="BF105" s="289">
        <v>1740744.19</v>
      </c>
      <c r="BG105" s="289">
        <v>520382.94</v>
      </c>
      <c r="BH105" s="289">
        <v>19670</v>
      </c>
      <c r="BI105" s="289">
        <v>0</v>
      </c>
      <c r="BJ105" s="289">
        <v>0</v>
      </c>
      <c r="BK105" s="289">
        <v>0</v>
      </c>
      <c r="BL105" s="289">
        <v>0</v>
      </c>
      <c r="BM105" s="289">
        <v>0</v>
      </c>
      <c r="BN105" s="289">
        <v>0</v>
      </c>
      <c r="BO105" s="289">
        <v>0</v>
      </c>
      <c r="BP105" s="289">
        <v>0</v>
      </c>
      <c r="BQ105" s="289">
        <v>4166141.25</v>
      </c>
      <c r="BR105" s="289">
        <v>4725244.04</v>
      </c>
      <c r="BS105" s="289">
        <v>4166141.25</v>
      </c>
      <c r="BT105" s="289">
        <v>4725244.04</v>
      </c>
      <c r="BU105" s="289">
        <v>0</v>
      </c>
      <c r="BV105" s="289">
        <v>0</v>
      </c>
      <c r="BW105" s="289">
        <v>1640744.19</v>
      </c>
      <c r="BX105" s="289">
        <v>0</v>
      </c>
      <c r="BY105" s="289">
        <v>0</v>
      </c>
      <c r="BZ105" s="289">
        <v>0</v>
      </c>
      <c r="CA105" s="289">
        <v>0</v>
      </c>
      <c r="CB105" s="289">
        <v>9345.77</v>
      </c>
      <c r="CC105" s="289">
        <v>54390.01</v>
      </c>
      <c r="CD105" s="289">
        <v>0</v>
      </c>
      <c r="CE105" s="289">
        <v>0</v>
      </c>
      <c r="CF105" s="289">
        <v>0</v>
      </c>
      <c r="CG105" s="289">
        <v>0</v>
      </c>
      <c r="CH105" s="289">
        <v>2393</v>
      </c>
      <c r="CI105" s="289">
        <v>0</v>
      </c>
      <c r="CJ105" s="289">
        <v>0</v>
      </c>
      <c r="CK105" s="289">
        <v>0</v>
      </c>
      <c r="CL105" s="289">
        <v>0</v>
      </c>
      <c r="CM105" s="289">
        <v>594864</v>
      </c>
      <c r="CN105" s="289">
        <v>6045</v>
      </c>
      <c r="CO105" s="289">
        <v>0</v>
      </c>
      <c r="CP105" s="289">
        <v>0</v>
      </c>
      <c r="CQ105" s="289">
        <v>0</v>
      </c>
      <c r="CR105" s="289">
        <v>0</v>
      </c>
      <c r="CS105" s="289">
        <v>4111</v>
      </c>
      <c r="CT105" s="289">
        <v>301228</v>
      </c>
      <c r="CU105" s="289">
        <v>0</v>
      </c>
      <c r="CV105" s="289">
        <v>0</v>
      </c>
      <c r="CW105" s="289">
        <v>0</v>
      </c>
      <c r="CX105" s="289">
        <v>150263.72</v>
      </c>
      <c r="CY105" s="289">
        <v>0</v>
      </c>
      <c r="CZ105" s="289">
        <v>0</v>
      </c>
      <c r="DA105" s="289">
        <v>0</v>
      </c>
      <c r="DB105" s="289">
        <v>0</v>
      </c>
      <c r="DC105" s="289">
        <v>0</v>
      </c>
      <c r="DD105" s="289">
        <v>0</v>
      </c>
      <c r="DE105" s="289">
        <v>0</v>
      </c>
      <c r="DF105" s="289">
        <v>0</v>
      </c>
      <c r="DG105" s="289">
        <v>2647.7200000000003</v>
      </c>
      <c r="DH105" s="289">
        <v>0</v>
      </c>
      <c r="DI105" s="289">
        <v>2116939.6800000002</v>
      </c>
      <c r="DJ105" s="289">
        <v>0</v>
      </c>
      <c r="DK105" s="289">
        <v>0</v>
      </c>
      <c r="DL105" s="289">
        <v>332032.32</v>
      </c>
      <c r="DM105" s="289">
        <v>143287.51</v>
      </c>
      <c r="DN105" s="289">
        <v>0</v>
      </c>
      <c r="DO105" s="289">
        <v>0</v>
      </c>
      <c r="DP105" s="289">
        <v>65692.08</v>
      </c>
      <c r="DQ105" s="289">
        <v>0</v>
      </c>
      <c r="DR105" s="289">
        <v>0</v>
      </c>
      <c r="DS105" s="289">
        <v>0</v>
      </c>
      <c r="DT105" s="289">
        <v>40944.720000000001</v>
      </c>
      <c r="DU105" s="289">
        <v>0</v>
      </c>
      <c r="DV105" s="289">
        <v>45421.69</v>
      </c>
      <c r="DW105" s="289">
        <v>16418.97</v>
      </c>
      <c r="DX105" s="289">
        <v>0</v>
      </c>
      <c r="DY105" s="289">
        <v>0</v>
      </c>
      <c r="DZ105" s="289">
        <v>0</v>
      </c>
      <c r="EA105" s="289">
        <v>0</v>
      </c>
      <c r="EB105" s="289">
        <v>0</v>
      </c>
      <c r="EC105" s="289">
        <v>0</v>
      </c>
      <c r="ED105" s="289">
        <v>1815419.9100000001</v>
      </c>
      <c r="EE105" s="289">
        <v>70592.37</v>
      </c>
      <c r="EF105" s="289">
        <v>5990430.8499999996</v>
      </c>
      <c r="EG105" s="289">
        <v>3335983.89</v>
      </c>
      <c r="EH105" s="289">
        <v>4264162.5</v>
      </c>
      <c r="EI105" s="289">
        <v>0</v>
      </c>
      <c r="EJ105" s="289">
        <v>0</v>
      </c>
      <c r="EK105" s="289">
        <v>135112</v>
      </c>
      <c r="EL105" s="289">
        <v>0</v>
      </c>
      <c r="EM105" s="289">
        <v>5750000</v>
      </c>
      <c r="EN105" s="289">
        <v>4101794.57</v>
      </c>
      <c r="EO105" s="289">
        <v>-96631.4</v>
      </c>
      <c r="EP105" s="289">
        <v>101287.22</v>
      </c>
      <c r="EQ105" s="289">
        <v>0</v>
      </c>
      <c r="ER105" s="289">
        <v>4299713.1900000004</v>
      </c>
      <c r="ES105" s="289">
        <v>0</v>
      </c>
      <c r="ET105" s="289">
        <v>0</v>
      </c>
      <c r="EU105" s="289">
        <v>0</v>
      </c>
      <c r="EV105" s="289">
        <v>27405.34</v>
      </c>
      <c r="EW105" s="289">
        <v>760369.24</v>
      </c>
      <c r="EX105" s="289">
        <v>732963.9</v>
      </c>
      <c r="EY105" s="289">
        <v>0</v>
      </c>
      <c r="EZ105" s="289">
        <v>42074.32</v>
      </c>
      <c r="FA105" s="289">
        <v>101332.99</v>
      </c>
      <c r="FB105" s="289">
        <v>427543.82</v>
      </c>
      <c r="FC105" s="289">
        <v>0</v>
      </c>
      <c r="FD105" s="289">
        <v>368285.15</v>
      </c>
      <c r="FE105" s="289">
        <v>0</v>
      </c>
      <c r="FF105" s="289">
        <v>0</v>
      </c>
      <c r="FG105" s="289">
        <v>0</v>
      </c>
      <c r="FH105" s="289">
        <v>0</v>
      </c>
      <c r="FI105" s="289">
        <v>0</v>
      </c>
      <c r="FJ105" s="289">
        <v>0</v>
      </c>
      <c r="FK105" s="289">
        <v>0</v>
      </c>
    </row>
    <row r="106" spans="1:167" x14ac:dyDescent="0.15">
      <c r="A106" s="287">
        <v>714</v>
      </c>
      <c r="B106" s="287" t="s">
        <v>506</v>
      </c>
      <c r="C106" s="289">
        <v>0</v>
      </c>
      <c r="D106" s="289">
        <v>69816123</v>
      </c>
      <c r="E106" s="289">
        <v>301693.99</v>
      </c>
      <c r="F106" s="289">
        <v>65166.07</v>
      </c>
      <c r="G106" s="289">
        <v>540970.19000000006</v>
      </c>
      <c r="H106" s="289">
        <v>48123.23</v>
      </c>
      <c r="I106" s="289">
        <v>1550271.31</v>
      </c>
      <c r="J106" s="289">
        <v>14526.630000000001</v>
      </c>
      <c r="K106" s="289">
        <v>2321506.66</v>
      </c>
      <c r="L106" s="289">
        <v>0</v>
      </c>
      <c r="M106" s="289">
        <v>0</v>
      </c>
      <c r="N106" s="289">
        <v>0</v>
      </c>
      <c r="O106" s="289">
        <v>0</v>
      </c>
      <c r="P106" s="289">
        <v>7288.96</v>
      </c>
      <c r="Q106" s="289">
        <v>0</v>
      </c>
      <c r="R106" s="289">
        <v>0</v>
      </c>
      <c r="S106" s="289">
        <v>0</v>
      </c>
      <c r="T106" s="289">
        <v>14725.78</v>
      </c>
      <c r="U106" s="289">
        <v>3351148.89</v>
      </c>
      <c r="V106" s="289">
        <v>2702882</v>
      </c>
      <c r="W106" s="289">
        <v>47892.91</v>
      </c>
      <c r="X106" s="289">
        <v>0</v>
      </c>
      <c r="Y106" s="289">
        <v>0</v>
      </c>
      <c r="Z106" s="289">
        <v>0</v>
      </c>
      <c r="AA106" s="289">
        <v>664176</v>
      </c>
      <c r="AB106" s="289">
        <v>0</v>
      </c>
      <c r="AC106" s="289">
        <v>0</v>
      </c>
      <c r="AD106" s="289">
        <v>363878.14</v>
      </c>
      <c r="AE106" s="289">
        <v>190664.97</v>
      </c>
      <c r="AF106" s="289">
        <v>0</v>
      </c>
      <c r="AG106" s="289">
        <v>0</v>
      </c>
      <c r="AH106" s="289">
        <v>194258.55000000002</v>
      </c>
      <c r="AI106" s="289">
        <v>0</v>
      </c>
      <c r="AJ106" s="289">
        <v>0</v>
      </c>
      <c r="AK106" s="289">
        <v>223472.97</v>
      </c>
      <c r="AL106" s="289">
        <v>0</v>
      </c>
      <c r="AM106" s="289">
        <v>2871.09</v>
      </c>
      <c r="AN106" s="289">
        <v>273917.65000000002</v>
      </c>
      <c r="AO106" s="289">
        <v>0</v>
      </c>
      <c r="AP106" s="289">
        <v>52518.41</v>
      </c>
      <c r="AQ106" s="289">
        <v>14179966.609999999</v>
      </c>
      <c r="AR106" s="289">
        <v>23727306.329999998</v>
      </c>
      <c r="AS106" s="289">
        <v>1813791.19</v>
      </c>
      <c r="AT106" s="289">
        <v>1907409.93</v>
      </c>
      <c r="AU106" s="289">
        <v>1411807.31</v>
      </c>
      <c r="AV106" s="289">
        <v>32956.020000000004</v>
      </c>
      <c r="AW106" s="289">
        <v>3283161.35</v>
      </c>
      <c r="AX106" s="289">
        <v>3531134.74</v>
      </c>
      <c r="AY106" s="289">
        <v>1618979.93</v>
      </c>
      <c r="AZ106" s="289">
        <v>3599731.47</v>
      </c>
      <c r="BA106" s="289">
        <v>13283327.5</v>
      </c>
      <c r="BB106" s="289">
        <v>2347585.48</v>
      </c>
      <c r="BC106" s="289">
        <v>748809.64</v>
      </c>
      <c r="BD106" s="289">
        <v>240849.4</v>
      </c>
      <c r="BE106" s="289">
        <v>1351769.3</v>
      </c>
      <c r="BF106" s="289">
        <v>8513504.1899999995</v>
      </c>
      <c r="BG106" s="289">
        <v>861388.58000000007</v>
      </c>
      <c r="BH106" s="289">
        <v>16445.830000000002</v>
      </c>
      <c r="BI106" s="289">
        <v>4956.38</v>
      </c>
      <c r="BJ106" s="289">
        <v>5711.33</v>
      </c>
      <c r="BK106" s="289">
        <v>0</v>
      </c>
      <c r="BL106" s="289">
        <v>0</v>
      </c>
      <c r="BM106" s="289">
        <v>0</v>
      </c>
      <c r="BN106" s="289">
        <v>2800000</v>
      </c>
      <c r="BO106" s="289">
        <v>0</v>
      </c>
      <c r="BP106" s="289">
        <v>11407211</v>
      </c>
      <c r="BQ106" s="289">
        <v>27886104.640000001</v>
      </c>
      <c r="BR106" s="289">
        <v>13956291.289999999</v>
      </c>
      <c r="BS106" s="289">
        <v>27891061.02</v>
      </c>
      <c r="BT106" s="289">
        <v>28169213.620000001</v>
      </c>
      <c r="BU106" s="289">
        <v>0</v>
      </c>
      <c r="BV106" s="289">
        <v>0</v>
      </c>
      <c r="BW106" s="289">
        <v>8513504.1899999995</v>
      </c>
      <c r="BX106" s="289">
        <v>0</v>
      </c>
      <c r="BY106" s="289">
        <v>0</v>
      </c>
      <c r="BZ106" s="289">
        <v>0</v>
      </c>
      <c r="CA106" s="289">
        <v>0</v>
      </c>
      <c r="CB106" s="289">
        <v>0</v>
      </c>
      <c r="CC106" s="289">
        <v>2615691.4400000004</v>
      </c>
      <c r="CD106" s="289">
        <v>0</v>
      </c>
      <c r="CE106" s="289">
        <v>26976.959999999999</v>
      </c>
      <c r="CF106" s="289">
        <v>0</v>
      </c>
      <c r="CG106" s="289">
        <v>0</v>
      </c>
      <c r="CH106" s="289">
        <v>0</v>
      </c>
      <c r="CI106" s="289">
        <v>0</v>
      </c>
      <c r="CJ106" s="289">
        <v>0</v>
      </c>
      <c r="CK106" s="289">
        <v>0</v>
      </c>
      <c r="CL106" s="289">
        <v>0</v>
      </c>
      <c r="CM106" s="289">
        <v>3585723</v>
      </c>
      <c r="CN106" s="289">
        <v>74937</v>
      </c>
      <c r="CO106" s="289">
        <v>0</v>
      </c>
      <c r="CP106" s="289">
        <v>0</v>
      </c>
      <c r="CQ106" s="289">
        <v>0</v>
      </c>
      <c r="CR106" s="289">
        <v>0</v>
      </c>
      <c r="CS106" s="289">
        <v>50966</v>
      </c>
      <c r="CT106" s="289">
        <v>1361417.17</v>
      </c>
      <c r="CU106" s="289">
        <v>0</v>
      </c>
      <c r="CV106" s="289">
        <v>0</v>
      </c>
      <c r="CW106" s="289">
        <v>0</v>
      </c>
      <c r="CX106" s="289">
        <v>275581.23</v>
      </c>
      <c r="CY106" s="289">
        <v>0</v>
      </c>
      <c r="CZ106" s="289">
        <v>2070</v>
      </c>
      <c r="DA106" s="289">
        <v>0</v>
      </c>
      <c r="DB106" s="289">
        <v>0</v>
      </c>
      <c r="DC106" s="289">
        <v>5245.02</v>
      </c>
      <c r="DD106" s="289">
        <v>13119.2</v>
      </c>
      <c r="DE106" s="289">
        <v>0</v>
      </c>
      <c r="DF106" s="289">
        <v>27772.959999999999</v>
      </c>
      <c r="DG106" s="289">
        <v>0</v>
      </c>
      <c r="DH106" s="289">
        <v>0</v>
      </c>
      <c r="DI106" s="289">
        <v>11278457</v>
      </c>
      <c r="DJ106" s="289">
        <v>0</v>
      </c>
      <c r="DK106" s="289">
        <v>14186.23</v>
      </c>
      <c r="DL106" s="289">
        <v>1715494.8900000001</v>
      </c>
      <c r="DM106" s="289">
        <v>732727.8</v>
      </c>
      <c r="DN106" s="289">
        <v>5925</v>
      </c>
      <c r="DO106" s="289">
        <v>58123.21</v>
      </c>
      <c r="DP106" s="289">
        <v>1034012.19</v>
      </c>
      <c r="DQ106" s="289">
        <v>6236.49</v>
      </c>
      <c r="DR106" s="289">
        <v>137222.44</v>
      </c>
      <c r="DS106" s="289">
        <v>0</v>
      </c>
      <c r="DT106" s="289">
        <v>342512.35000000003</v>
      </c>
      <c r="DU106" s="289">
        <v>0</v>
      </c>
      <c r="DV106" s="289">
        <v>541452.06000000006</v>
      </c>
      <c r="DW106" s="289">
        <v>644919.77</v>
      </c>
      <c r="DX106" s="289">
        <v>219129.89</v>
      </c>
      <c r="DY106" s="289">
        <v>293587.90000000002</v>
      </c>
      <c r="DZ106" s="289">
        <v>536920.74</v>
      </c>
      <c r="EA106" s="289">
        <v>239106.48</v>
      </c>
      <c r="EB106" s="289">
        <v>223356.25</v>
      </c>
      <c r="EC106" s="289">
        <v>0</v>
      </c>
      <c r="ED106" s="289">
        <v>1515419.3299999998</v>
      </c>
      <c r="EE106" s="289">
        <v>1428371.8399999999</v>
      </c>
      <c r="EF106" s="289">
        <v>13847103.73</v>
      </c>
      <c r="EG106" s="289">
        <v>6219209.0899999999</v>
      </c>
      <c r="EH106" s="289">
        <v>7713784.6299999999</v>
      </c>
      <c r="EI106" s="289">
        <v>0</v>
      </c>
      <c r="EJ106" s="289">
        <v>0</v>
      </c>
      <c r="EK106" s="289">
        <v>1157.5</v>
      </c>
      <c r="EL106" s="289">
        <v>0</v>
      </c>
      <c r="EM106" s="289">
        <v>61037804.030000001</v>
      </c>
      <c r="EN106" s="289">
        <v>7085680.5700000003</v>
      </c>
      <c r="EO106" s="289">
        <v>1810030.54</v>
      </c>
      <c r="EP106" s="289">
        <v>2375693.61</v>
      </c>
      <c r="EQ106" s="289">
        <v>891289</v>
      </c>
      <c r="ER106" s="289">
        <v>6760054.6399999997</v>
      </c>
      <c r="ES106" s="289">
        <v>0</v>
      </c>
      <c r="ET106" s="289">
        <v>0</v>
      </c>
      <c r="EU106" s="289">
        <v>307075.32</v>
      </c>
      <c r="EV106" s="289">
        <v>204153.87</v>
      </c>
      <c r="EW106" s="289">
        <v>2954514.59</v>
      </c>
      <c r="EX106" s="289">
        <v>3056808.24</v>
      </c>
      <c r="EY106" s="289">
        <v>627.80000000000007</v>
      </c>
      <c r="EZ106" s="289">
        <v>109665.73</v>
      </c>
      <c r="FA106" s="289">
        <v>102251.34</v>
      </c>
      <c r="FB106" s="289">
        <v>369838</v>
      </c>
      <c r="FC106" s="289">
        <v>377252.39</v>
      </c>
      <c r="FD106" s="289">
        <v>0</v>
      </c>
      <c r="FE106" s="289">
        <v>0</v>
      </c>
      <c r="FF106" s="289">
        <v>0</v>
      </c>
      <c r="FG106" s="289">
        <v>0</v>
      </c>
      <c r="FH106" s="289">
        <v>0</v>
      </c>
      <c r="FI106" s="289">
        <v>0</v>
      </c>
      <c r="FJ106" s="289">
        <v>0</v>
      </c>
      <c r="FK106" s="289">
        <v>0</v>
      </c>
    </row>
    <row r="107" spans="1:167" x14ac:dyDescent="0.15">
      <c r="A107" s="287">
        <v>1666</v>
      </c>
      <c r="B107" s="287" t="s">
        <v>562</v>
      </c>
      <c r="C107" s="289">
        <v>16.07</v>
      </c>
      <c r="D107" s="289">
        <v>1926001</v>
      </c>
      <c r="E107" s="289">
        <v>0</v>
      </c>
      <c r="F107" s="289">
        <v>839.80000000000007</v>
      </c>
      <c r="G107" s="289">
        <v>15015.27</v>
      </c>
      <c r="H107" s="289">
        <v>2233.2200000000003</v>
      </c>
      <c r="I107" s="289">
        <v>4582.3500000000004</v>
      </c>
      <c r="J107" s="289">
        <v>0</v>
      </c>
      <c r="K107" s="289">
        <v>282821.5</v>
      </c>
      <c r="L107" s="289">
        <v>0</v>
      </c>
      <c r="M107" s="289">
        <v>0</v>
      </c>
      <c r="N107" s="289">
        <v>0</v>
      </c>
      <c r="O107" s="289">
        <v>0</v>
      </c>
      <c r="P107" s="289">
        <v>0</v>
      </c>
      <c r="Q107" s="289">
        <v>0</v>
      </c>
      <c r="R107" s="289">
        <v>0</v>
      </c>
      <c r="S107" s="289">
        <v>0</v>
      </c>
      <c r="T107" s="289">
        <v>1475</v>
      </c>
      <c r="U107" s="289">
        <v>76735.850000000006</v>
      </c>
      <c r="V107" s="289">
        <v>2416836</v>
      </c>
      <c r="W107" s="289">
        <v>2720</v>
      </c>
      <c r="X107" s="289">
        <v>0</v>
      </c>
      <c r="Y107" s="289">
        <v>80351.990000000005</v>
      </c>
      <c r="Z107" s="289">
        <v>16.77</v>
      </c>
      <c r="AA107" s="289">
        <v>108351</v>
      </c>
      <c r="AB107" s="289">
        <v>0</v>
      </c>
      <c r="AC107" s="289">
        <v>0</v>
      </c>
      <c r="AD107" s="289">
        <v>16631</v>
      </c>
      <c r="AE107" s="289">
        <v>50215</v>
      </c>
      <c r="AF107" s="289">
        <v>0</v>
      </c>
      <c r="AG107" s="289">
        <v>0</v>
      </c>
      <c r="AH107" s="289">
        <v>4209.55</v>
      </c>
      <c r="AI107" s="289">
        <v>20166</v>
      </c>
      <c r="AJ107" s="289">
        <v>0</v>
      </c>
      <c r="AK107" s="289">
        <v>5850.99</v>
      </c>
      <c r="AL107" s="289">
        <v>0</v>
      </c>
      <c r="AM107" s="289">
        <v>6538</v>
      </c>
      <c r="AN107" s="289">
        <v>10112.69</v>
      </c>
      <c r="AO107" s="289">
        <v>0</v>
      </c>
      <c r="AP107" s="289">
        <v>561.55000000000007</v>
      </c>
      <c r="AQ107" s="289">
        <v>896250.18</v>
      </c>
      <c r="AR107" s="289">
        <v>740117.92</v>
      </c>
      <c r="AS107" s="289">
        <v>352241.88</v>
      </c>
      <c r="AT107" s="289">
        <v>60932.47</v>
      </c>
      <c r="AU107" s="289">
        <v>143142.96</v>
      </c>
      <c r="AV107" s="289">
        <v>0</v>
      </c>
      <c r="AW107" s="289">
        <v>107468.16</v>
      </c>
      <c r="AX107" s="289">
        <v>88695.42</v>
      </c>
      <c r="AY107" s="289">
        <v>243155.43</v>
      </c>
      <c r="AZ107" s="289">
        <v>217808.18</v>
      </c>
      <c r="BA107" s="289">
        <v>1153936.17</v>
      </c>
      <c r="BB107" s="289">
        <v>70012.37</v>
      </c>
      <c r="BC107" s="289">
        <v>139355.70000000001</v>
      </c>
      <c r="BD107" s="289">
        <v>25</v>
      </c>
      <c r="BE107" s="289">
        <v>0</v>
      </c>
      <c r="BF107" s="289">
        <v>536578.36</v>
      </c>
      <c r="BG107" s="289">
        <v>280562.90000000002</v>
      </c>
      <c r="BH107" s="289">
        <v>1045.72</v>
      </c>
      <c r="BI107" s="289">
        <v>0</v>
      </c>
      <c r="BJ107" s="289">
        <v>0</v>
      </c>
      <c r="BK107" s="289">
        <v>0</v>
      </c>
      <c r="BL107" s="289">
        <v>0</v>
      </c>
      <c r="BM107" s="289">
        <v>0</v>
      </c>
      <c r="BN107" s="289">
        <v>0</v>
      </c>
      <c r="BO107" s="289">
        <v>0</v>
      </c>
      <c r="BP107" s="289">
        <v>0</v>
      </c>
      <c r="BQ107" s="289">
        <v>1565815.86</v>
      </c>
      <c r="BR107" s="289">
        <v>1566767.64</v>
      </c>
      <c r="BS107" s="289">
        <v>1565815.86</v>
      </c>
      <c r="BT107" s="289">
        <v>1566767.64</v>
      </c>
      <c r="BU107" s="289">
        <v>0</v>
      </c>
      <c r="BV107" s="289">
        <v>0</v>
      </c>
      <c r="BW107" s="289">
        <v>197601.80000000002</v>
      </c>
      <c r="BX107" s="289">
        <v>0</v>
      </c>
      <c r="BY107" s="289">
        <v>0</v>
      </c>
      <c r="BZ107" s="289">
        <v>0</v>
      </c>
      <c r="CA107" s="289">
        <v>0</v>
      </c>
      <c r="CB107" s="289">
        <v>1467</v>
      </c>
      <c r="CC107" s="289">
        <v>369.63</v>
      </c>
      <c r="CD107" s="289">
        <v>0</v>
      </c>
      <c r="CE107" s="289">
        <v>0</v>
      </c>
      <c r="CF107" s="289">
        <v>0</v>
      </c>
      <c r="CG107" s="289">
        <v>0</v>
      </c>
      <c r="CH107" s="289">
        <v>7640</v>
      </c>
      <c r="CI107" s="289">
        <v>0</v>
      </c>
      <c r="CJ107" s="289">
        <v>0</v>
      </c>
      <c r="CK107" s="289">
        <v>0</v>
      </c>
      <c r="CL107" s="289">
        <v>0</v>
      </c>
      <c r="CM107" s="289">
        <v>88996</v>
      </c>
      <c r="CN107" s="289">
        <v>0</v>
      </c>
      <c r="CO107" s="289">
        <v>0</v>
      </c>
      <c r="CP107" s="289">
        <v>0</v>
      </c>
      <c r="CQ107" s="289">
        <v>0</v>
      </c>
      <c r="CR107" s="289">
        <v>0</v>
      </c>
      <c r="CS107" s="289">
        <v>0</v>
      </c>
      <c r="CT107" s="289">
        <v>63760.07</v>
      </c>
      <c r="CU107" s="289">
        <v>0</v>
      </c>
      <c r="CV107" s="289">
        <v>0</v>
      </c>
      <c r="CW107" s="289">
        <v>0</v>
      </c>
      <c r="CX107" s="289">
        <v>11876.48</v>
      </c>
      <c r="CY107" s="289">
        <v>0</v>
      </c>
      <c r="CZ107" s="289">
        <v>0</v>
      </c>
      <c r="DA107" s="289">
        <v>0</v>
      </c>
      <c r="DB107" s="289">
        <v>0</v>
      </c>
      <c r="DC107" s="289">
        <v>0</v>
      </c>
      <c r="DD107" s="289">
        <v>0</v>
      </c>
      <c r="DE107" s="289">
        <v>0</v>
      </c>
      <c r="DF107" s="289">
        <v>0</v>
      </c>
      <c r="DG107" s="289">
        <v>0</v>
      </c>
      <c r="DH107" s="289">
        <v>0</v>
      </c>
      <c r="DI107" s="289">
        <v>243045.21</v>
      </c>
      <c r="DJ107" s="289">
        <v>0</v>
      </c>
      <c r="DK107" s="289">
        <v>0</v>
      </c>
      <c r="DL107" s="289">
        <v>50008.020000000004</v>
      </c>
      <c r="DM107" s="289">
        <v>4141.76</v>
      </c>
      <c r="DN107" s="289">
        <v>0</v>
      </c>
      <c r="DO107" s="289">
        <v>0</v>
      </c>
      <c r="DP107" s="289">
        <v>19844.66</v>
      </c>
      <c r="DQ107" s="289">
        <v>0</v>
      </c>
      <c r="DR107" s="289">
        <v>0</v>
      </c>
      <c r="DS107" s="289">
        <v>0</v>
      </c>
      <c r="DT107" s="289">
        <v>0</v>
      </c>
      <c r="DU107" s="289">
        <v>0</v>
      </c>
      <c r="DV107" s="289">
        <v>54671.33</v>
      </c>
      <c r="DW107" s="289">
        <v>0</v>
      </c>
      <c r="DX107" s="289">
        <v>0</v>
      </c>
      <c r="DY107" s="289">
        <v>0</v>
      </c>
      <c r="DZ107" s="289">
        <v>0</v>
      </c>
      <c r="EA107" s="289">
        <v>0</v>
      </c>
      <c r="EB107" s="289">
        <v>0</v>
      </c>
      <c r="EC107" s="289">
        <v>0</v>
      </c>
      <c r="ED107" s="289">
        <v>50292.959999999999</v>
      </c>
      <c r="EE107" s="289">
        <v>50284.25</v>
      </c>
      <c r="EF107" s="289">
        <v>50007.360000000001</v>
      </c>
      <c r="EG107" s="289">
        <v>50000</v>
      </c>
      <c r="EH107" s="289">
        <v>0</v>
      </c>
      <c r="EI107" s="289">
        <v>0</v>
      </c>
      <c r="EJ107" s="289">
        <v>0</v>
      </c>
      <c r="EK107" s="289">
        <v>0</v>
      </c>
      <c r="EL107" s="289">
        <v>16.07</v>
      </c>
      <c r="EM107" s="289">
        <v>200000</v>
      </c>
      <c r="EN107" s="289">
        <v>10000</v>
      </c>
      <c r="EO107" s="289">
        <v>320591.73</v>
      </c>
      <c r="EP107" s="289">
        <v>310591.73</v>
      </c>
      <c r="EQ107" s="289">
        <v>0</v>
      </c>
      <c r="ER107" s="289">
        <v>0</v>
      </c>
      <c r="ES107" s="289">
        <v>0</v>
      </c>
      <c r="ET107" s="289">
        <v>0</v>
      </c>
      <c r="EU107" s="289">
        <v>0</v>
      </c>
      <c r="EV107" s="289">
        <v>0</v>
      </c>
      <c r="EW107" s="289">
        <v>193385.35</v>
      </c>
      <c r="EX107" s="289">
        <v>193385.35</v>
      </c>
      <c r="EY107" s="289">
        <v>0</v>
      </c>
      <c r="EZ107" s="289">
        <v>66604.740000000005</v>
      </c>
      <c r="FA107" s="289">
        <v>34999.230000000003</v>
      </c>
      <c r="FB107" s="289">
        <v>9871.25</v>
      </c>
      <c r="FC107" s="289">
        <v>7925.1</v>
      </c>
      <c r="FD107" s="289">
        <v>33551.660000000003</v>
      </c>
      <c r="FE107" s="289">
        <v>0</v>
      </c>
      <c r="FF107" s="289">
        <v>0</v>
      </c>
      <c r="FG107" s="289">
        <v>0</v>
      </c>
      <c r="FH107" s="289">
        <v>0</v>
      </c>
      <c r="FI107" s="289">
        <v>0</v>
      </c>
      <c r="FJ107" s="289">
        <v>0</v>
      </c>
      <c r="FK107" s="289">
        <v>0</v>
      </c>
    </row>
    <row r="108" spans="1:167" x14ac:dyDescent="0.15">
      <c r="A108" s="287">
        <v>1687</v>
      </c>
      <c r="B108" s="287" t="s">
        <v>564</v>
      </c>
      <c r="C108" s="289">
        <v>0</v>
      </c>
      <c r="D108" s="289">
        <v>2022332</v>
      </c>
      <c r="E108" s="289">
        <v>0</v>
      </c>
      <c r="F108" s="289">
        <v>0</v>
      </c>
      <c r="G108" s="289">
        <v>1195.49</v>
      </c>
      <c r="H108" s="289">
        <v>3933.37</v>
      </c>
      <c r="I108" s="289">
        <v>33097.33</v>
      </c>
      <c r="J108" s="289">
        <v>10210</v>
      </c>
      <c r="K108" s="289">
        <v>944723</v>
      </c>
      <c r="L108" s="289">
        <v>0</v>
      </c>
      <c r="M108" s="289">
        <v>0</v>
      </c>
      <c r="N108" s="289">
        <v>0</v>
      </c>
      <c r="O108" s="289">
        <v>0</v>
      </c>
      <c r="P108" s="289">
        <v>0</v>
      </c>
      <c r="Q108" s="289">
        <v>0</v>
      </c>
      <c r="R108" s="289">
        <v>0</v>
      </c>
      <c r="S108" s="289">
        <v>0</v>
      </c>
      <c r="T108" s="289">
        <v>0</v>
      </c>
      <c r="U108" s="289">
        <v>61874.17</v>
      </c>
      <c r="V108" s="289">
        <v>331470</v>
      </c>
      <c r="W108" s="289">
        <v>2400</v>
      </c>
      <c r="X108" s="289">
        <v>0</v>
      </c>
      <c r="Y108" s="289">
        <v>0</v>
      </c>
      <c r="Z108" s="289">
        <v>7205.45</v>
      </c>
      <c r="AA108" s="289">
        <v>74968</v>
      </c>
      <c r="AB108" s="289">
        <v>0</v>
      </c>
      <c r="AC108" s="289">
        <v>0</v>
      </c>
      <c r="AD108" s="289">
        <v>10269</v>
      </c>
      <c r="AE108" s="289">
        <v>2609</v>
      </c>
      <c r="AF108" s="289">
        <v>0</v>
      </c>
      <c r="AG108" s="289">
        <v>0</v>
      </c>
      <c r="AH108" s="289">
        <v>0</v>
      </c>
      <c r="AI108" s="289">
        <v>27992</v>
      </c>
      <c r="AJ108" s="289">
        <v>0</v>
      </c>
      <c r="AK108" s="289">
        <v>0</v>
      </c>
      <c r="AL108" s="289">
        <v>0</v>
      </c>
      <c r="AM108" s="289">
        <v>0</v>
      </c>
      <c r="AN108" s="289">
        <v>4913.54</v>
      </c>
      <c r="AO108" s="289">
        <v>0</v>
      </c>
      <c r="AP108" s="289">
        <v>1845.78</v>
      </c>
      <c r="AQ108" s="289">
        <v>1048892.6399999999</v>
      </c>
      <c r="AR108" s="289">
        <v>622621.75</v>
      </c>
      <c r="AS108" s="289">
        <v>0</v>
      </c>
      <c r="AT108" s="289">
        <v>93088.27</v>
      </c>
      <c r="AU108" s="289">
        <v>29019.07</v>
      </c>
      <c r="AV108" s="289">
        <v>0</v>
      </c>
      <c r="AW108" s="289">
        <v>0</v>
      </c>
      <c r="AX108" s="289">
        <v>194227.28</v>
      </c>
      <c r="AY108" s="289">
        <v>28157.08</v>
      </c>
      <c r="AZ108" s="289">
        <v>332318.73</v>
      </c>
      <c r="BA108" s="289">
        <v>581468.66</v>
      </c>
      <c r="BB108" s="289">
        <v>90648.900000000009</v>
      </c>
      <c r="BC108" s="289">
        <v>39356.959999999999</v>
      </c>
      <c r="BD108" s="289">
        <v>0</v>
      </c>
      <c r="BE108" s="289">
        <v>40933</v>
      </c>
      <c r="BF108" s="289">
        <v>246533.2</v>
      </c>
      <c r="BG108" s="289">
        <v>229630</v>
      </c>
      <c r="BH108" s="289">
        <v>0</v>
      </c>
      <c r="BI108" s="289">
        <v>0</v>
      </c>
      <c r="BJ108" s="289">
        <v>0</v>
      </c>
      <c r="BK108" s="289">
        <v>0</v>
      </c>
      <c r="BL108" s="289">
        <v>0</v>
      </c>
      <c r="BM108" s="289">
        <v>0</v>
      </c>
      <c r="BN108" s="289">
        <v>0</v>
      </c>
      <c r="BO108" s="289">
        <v>0</v>
      </c>
      <c r="BP108" s="289">
        <v>0</v>
      </c>
      <c r="BQ108" s="289">
        <v>1403606.76</v>
      </c>
      <c r="BR108" s="289">
        <v>1367749.35</v>
      </c>
      <c r="BS108" s="289">
        <v>1403606.76</v>
      </c>
      <c r="BT108" s="289">
        <v>1367749.35</v>
      </c>
      <c r="BU108" s="289">
        <v>0</v>
      </c>
      <c r="BV108" s="289">
        <v>0</v>
      </c>
      <c r="BW108" s="289">
        <v>246533.2</v>
      </c>
      <c r="BX108" s="289">
        <v>0</v>
      </c>
      <c r="BY108" s="289">
        <v>0</v>
      </c>
      <c r="BZ108" s="289">
        <v>0</v>
      </c>
      <c r="CA108" s="289">
        <v>0</v>
      </c>
      <c r="CB108" s="289">
        <v>0</v>
      </c>
      <c r="CC108" s="289">
        <v>0</v>
      </c>
      <c r="CD108" s="289">
        <v>0</v>
      </c>
      <c r="CE108" s="289">
        <v>0</v>
      </c>
      <c r="CF108" s="289">
        <v>0</v>
      </c>
      <c r="CG108" s="289">
        <v>0</v>
      </c>
      <c r="CH108" s="289">
        <v>0</v>
      </c>
      <c r="CI108" s="289">
        <v>0</v>
      </c>
      <c r="CJ108" s="289">
        <v>661.67</v>
      </c>
      <c r="CK108" s="289">
        <v>0</v>
      </c>
      <c r="CL108" s="289">
        <v>0</v>
      </c>
      <c r="CM108" s="289">
        <v>93347</v>
      </c>
      <c r="CN108" s="289">
        <v>0</v>
      </c>
      <c r="CO108" s="289">
        <v>0</v>
      </c>
      <c r="CP108" s="289">
        <v>0</v>
      </c>
      <c r="CQ108" s="289">
        <v>0</v>
      </c>
      <c r="CR108" s="289">
        <v>0</v>
      </c>
      <c r="CS108" s="289">
        <v>0</v>
      </c>
      <c r="CT108" s="289">
        <v>65091</v>
      </c>
      <c r="CU108" s="289">
        <v>0</v>
      </c>
      <c r="CV108" s="289">
        <v>0</v>
      </c>
      <c r="CW108" s="289">
        <v>0</v>
      </c>
      <c r="CX108" s="289">
        <v>0</v>
      </c>
      <c r="CY108" s="289">
        <v>0</v>
      </c>
      <c r="CZ108" s="289">
        <v>0</v>
      </c>
      <c r="DA108" s="289">
        <v>0</v>
      </c>
      <c r="DB108" s="289">
        <v>0</v>
      </c>
      <c r="DC108" s="289">
        <v>0</v>
      </c>
      <c r="DD108" s="289">
        <v>2200</v>
      </c>
      <c r="DE108" s="289">
        <v>0</v>
      </c>
      <c r="DF108" s="289">
        <v>0</v>
      </c>
      <c r="DG108" s="289">
        <v>0</v>
      </c>
      <c r="DH108" s="289">
        <v>0</v>
      </c>
      <c r="DI108" s="289">
        <v>300452.85000000003</v>
      </c>
      <c r="DJ108" s="289">
        <v>0</v>
      </c>
      <c r="DK108" s="289">
        <v>0</v>
      </c>
      <c r="DL108" s="289">
        <v>52710.590000000004</v>
      </c>
      <c r="DM108" s="289">
        <v>51386.58</v>
      </c>
      <c r="DN108" s="289">
        <v>0</v>
      </c>
      <c r="DO108" s="289">
        <v>0</v>
      </c>
      <c r="DP108" s="289">
        <v>83.79</v>
      </c>
      <c r="DQ108" s="289">
        <v>817.80000000000007</v>
      </c>
      <c r="DR108" s="289">
        <v>0</v>
      </c>
      <c r="DS108" s="289">
        <v>0</v>
      </c>
      <c r="DT108" s="289">
        <v>0</v>
      </c>
      <c r="DU108" s="289">
        <v>0</v>
      </c>
      <c r="DV108" s="289">
        <v>2381.2600000000002</v>
      </c>
      <c r="DW108" s="289">
        <v>0</v>
      </c>
      <c r="DX108" s="289">
        <v>1768.52</v>
      </c>
      <c r="DY108" s="289">
        <v>5526.61</v>
      </c>
      <c r="DZ108" s="289">
        <v>10659.35</v>
      </c>
      <c r="EA108" s="289">
        <v>6877.26</v>
      </c>
      <c r="EB108" s="289">
        <v>24</v>
      </c>
      <c r="EC108" s="289">
        <v>0</v>
      </c>
      <c r="ED108" s="289">
        <v>0</v>
      </c>
      <c r="EE108" s="289">
        <v>0</v>
      </c>
      <c r="EF108" s="289">
        <v>0</v>
      </c>
      <c r="EG108" s="289">
        <v>0</v>
      </c>
      <c r="EH108" s="289">
        <v>0</v>
      </c>
      <c r="EI108" s="289">
        <v>0</v>
      </c>
      <c r="EJ108" s="289">
        <v>0</v>
      </c>
      <c r="EK108" s="289">
        <v>0</v>
      </c>
      <c r="EL108" s="289">
        <v>0</v>
      </c>
      <c r="EM108" s="289">
        <v>0</v>
      </c>
      <c r="EN108" s="289">
        <v>0</v>
      </c>
      <c r="EO108" s="289">
        <v>0</v>
      </c>
      <c r="EP108" s="289">
        <v>0</v>
      </c>
      <c r="EQ108" s="289">
        <v>0</v>
      </c>
      <c r="ER108" s="289">
        <v>0</v>
      </c>
      <c r="ES108" s="289">
        <v>0</v>
      </c>
      <c r="ET108" s="289">
        <v>0</v>
      </c>
      <c r="EU108" s="289">
        <v>5425.02</v>
      </c>
      <c r="EV108" s="289">
        <v>9940.18</v>
      </c>
      <c r="EW108" s="289">
        <v>84637.5</v>
      </c>
      <c r="EX108" s="289">
        <v>80122.34</v>
      </c>
      <c r="EY108" s="289">
        <v>0</v>
      </c>
      <c r="EZ108" s="289">
        <v>9186.17</v>
      </c>
      <c r="FA108" s="289">
        <v>-406.55</v>
      </c>
      <c r="FB108" s="289">
        <v>51272.93</v>
      </c>
      <c r="FC108" s="289">
        <v>8499.8700000000008</v>
      </c>
      <c r="FD108" s="289">
        <v>52365.78</v>
      </c>
      <c r="FE108" s="289">
        <v>0</v>
      </c>
      <c r="FF108" s="289">
        <v>0</v>
      </c>
      <c r="FG108" s="289">
        <v>0</v>
      </c>
      <c r="FH108" s="289">
        <v>0</v>
      </c>
      <c r="FI108" s="289">
        <v>0</v>
      </c>
      <c r="FJ108" s="289">
        <v>0</v>
      </c>
      <c r="FK108" s="289">
        <v>0</v>
      </c>
    </row>
    <row r="109" spans="1:167" x14ac:dyDescent="0.15">
      <c r="A109" s="287">
        <v>1694</v>
      </c>
      <c r="B109" s="287" t="s">
        <v>565</v>
      </c>
      <c r="C109" s="289">
        <v>0</v>
      </c>
      <c r="D109" s="289">
        <v>5712080.6100000003</v>
      </c>
      <c r="E109" s="289">
        <v>0</v>
      </c>
      <c r="F109" s="289">
        <v>0</v>
      </c>
      <c r="G109" s="289">
        <v>39031.770000000004</v>
      </c>
      <c r="H109" s="289">
        <v>15856.65</v>
      </c>
      <c r="I109" s="289">
        <v>91433.279999999999</v>
      </c>
      <c r="J109" s="289">
        <v>8004</v>
      </c>
      <c r="K109" s="289">
        <v>434530.8</v>
      </c>
      <c r="L109" s="289">
        <v>0</v>
      </c>
      <c r="M109" s="289">
        <v>0</v>
      </c>
      <c r="N109" s="289">
        <v>0</v>
      </c>
      <c r="O109" s="289">
        <v>0</v>
      </c>
      <c r="P109" s="289">
        <v>1257</v>
      </c>
      <c r="Q109" s="289">
        <v>0</v>
      </c>
      <c r="R109" s="289">
        <v>0</v>
      </c>
      <c r="S109" s="289">
        <v>0</v>
      </c>
      <c r="T109" s="289">
        <v>0</v>
      </c>
      <c r="U109" s="289">
        <v>372640.65</v>
      </c>
      <c r="V109" s="289">
        <v>12411106</v>
      </c>
      <c r="W109" s="289">
        <v>136949</v>
      </c>
      <c r="X109" s="289">
        <v>0</v>
      </c>
      <c r="Y109" s="289">
        <v>234540.95</v>
      </c>
      <c r="Z109" s="289">
        <v>9792.15</v>
      </c>
      <c r="AA109" s="289">
        <v>13251</v>
      </c>
      <c r="AB109" s="289">
        <v>0</v>
      </c>
      <c r="AC109" s="289">
        <v>0</v>
      </c>
      <c r="AD109" s="289">
        <v>27360.21</v>
      </c>
      <c r="AE109" s="289">
        <v>145992</v>
      </c>
      <c r="AF109" s="289">
        <v>0</v>
      </c>
      <c r="AG109" s="289">
        <v>0</v>
      </c>
      <c r="AH109" s="289">
        <v>0</v>
      </c>
      <c r="AI109" s="289">
        <v>0</v>
      </c>
      <c r="AJ109" s="289">
        <v>0</v>
      </c>
      <c r="AK109" s="289">
        <v>0</v>
      </c>
      <c r="AL109" s="289">
        <v>0</v>
      </c>
      <c r="AM109" s="289">
        <v>39285.42</v>
      </c>
      <c r="AN109" s="289">
        <v>50688.61</v>
      </c>
      <c r="AO109" s="289">
        <v>0</v>
      </c>
      <c r="AP109" s="289">
        <v>9177.51</v>
      </c>
      <c r="AQ109" s="289">
        <v>169952.33000000002</v>
      </c>
      <c r="AR109" s="289">
        <v>7999336.6900000004</v>
      </c>
      <c r="AS109" s="289">
        <v>811936.64</v>
      </c>
      <c r="AT109" s="289">
        <v>630827.9</v>
      </c>
      <c r="AU109" s="289">
        <v>263522.32</v>
      </c>
      <c r="AV109" s="289">
        <v>159729.55000000002</v>
      </c>
      <c r="AW109" s="289">
        <v>392036.78</v>
      </c>
      <c r="AX109" s="289">
        <v>542066.91</v>
      </c>
      <c r="AY109" s="289">
        <v>591419.72</v>
      </c>
      <c r="AZ109" s="289">
        <v>878029.20000000007</v>
      </c>
      <c r="BA109" s="289">
        <v>3095250.35</v>
      </c>
      <c r="BB109" s="289">
        <v>829117.44000000006</v>
      </c>
      <c r="BC109" s="289">
        <v>190791.62</v>
      </c>
      <c r="BD109" s="289">
        <v>190301.63</v>
      </c>
      <c r="BE109" s="289">
        <v>251913.4</v>
      </c>
      <c r="BF109" s="289">
        <v>2177029.9500000002</v>
      </c>
      <c r="BG109" s="289">
        <v>828844.06</v>
      </c>
      <c r="BH109" s="289">
        <v>6951.22</v>
      </c>
      <c r="BI109" s="289">
        <v>0</v>
      </c>
      <c r="BJ109" s="289">
        <v>0</v>
      </c>
      <c r="BK109" s="289">
        <v>0</v>
      </c>
      <c r="BL109" s="289">
        <v>0</v>
      </c>
      <c r="BM109" s="289">
        <v>0</v>
      </c>
      <c r="BN109" s="289">
        <v>0</v>
      </c>
      <c r="BO109" s="289">
        <v>0</v>
      </c>
      <c r="BP109" s="289">
        <v>0</v>
      </c>
      <c r="BQ109" s="289">
        <v>2616424.2200000002</v>
      </c>
      <c r="BR109" s="289">
        <v>2360344.12</v>
      </c>
      <c r="BS109" s="289">
        <v>2616424.2200000002</v>
      </c>
      <c r="BT109" s="289">
        <v>2360344.12</v>
      </c>
      <c r="BU109" s="289">
        <v>0</v>
      </c>
      <c r="BV109" s="289">
        <v>0</v>
      </c>
      <c r="BW109" s="289">
        <v>2177029.9500000002</v>
      </c>
      <c r="BX109" s="289">
        <v>0</v>
      </c>
      <c r="BY109" s="289">
        <v>0</v>
      </c>
      <c r="BZ109" s="289">
        <v>0</v>
      </c>
      <c r="CA109" s="289">
        <v>0</v>
      </c>
      <c r="CB109" s="289">
        <v>3509.13</v>
      </c>
      <c r="CC109" s="289">
        <v>0</v>
      </c>
      <c r="CD109" s="289">
        <v>0</v>
      </c>
      <c r="CE109" s="289">
        <v>0</v>
      </c>
      <c r="CF109" s="289">
        <v>0</v>
      </c>
      <c r="CG109" s="289">
        <v>0</v>
      </c>
      <c r="CH109" s="289">
        <v>0</v>
      </c>
      <c r="CI109" s="289">
        <v>0</v>
      </c>
      <c r="CJ109" s="289">
        <v>0</v>
      </c>
      <c r="CK109" s="289">
        <v>0</v>
      </c>
      <c r="CL109" s="289">
        <v>0</v>
      </c>
      <c r="CM109" s="289">
        <v>782804</v>
      </c>
      <c r="CN109" s="289">
        <v>15772</v>
      </c>
      <c r="CO109" s="289">
        <v>0</v>
      </c>
      <c r="CP109" s="289">
        <v>0</v>
      </c>
      <c r="CQ109" s="289">
        <v>0</v>
      </c>
      <c r="CR109" s="289">
        <v>0</v>
      </c>
      <c r="CS109" s="289">
        <v>10727</v>
      </c>
      <c r="CT109" s="289">
        <v>293854.53000000003</v>
      </c>
      <c r="CU109" s="289">
        <v>0</v>
      </c>
      <c r="CV109" s="289">
        <v>0</v>
      </c>
      <c r="CW109" s="289">
        <v>0</v>
      </c>
      <c r="CX109" s="289">
        <v>104111.71</v>
      </c>
      <c r="CY109" s="289">
        <v>0</v>
      </c>
      <c r="CZ109" s="289">
        <v>0</v>
      </c>
      <c r="DA109" s="289">
        <v>0</v>
      </c>
      <c r="DB109" s="289">
        <v>0</v>
      </c>
      <c r="DC109" s="289">
        <v>0</v>
      </c>
      <c r="DD109" s="289">
        <v>0</v>
      </c>
      <c r="DE109" s="289">
        <v>0</v>
      </c>
      <c r="DF109" s="289">
        <v>0</v>
      </c>
      <c r="DG109" s="289">
        <v>0</v>
      </c>
      <c r="DH109" s="289">
        <v>0</v>
      </c>
      <c r="DI109" s="289">
        <v>2499186.12</v>
      </c>
      <c r="DJ109" s="289">
        <v>0</v>
      </c>
      <c r="DK109" s="289">
        <v>0</v>
      </c>
      <c r="DL109" s="289">
        <v>543094.57000000007</v>
      </c>
      <c r="DM109" s="289">
        <v>163149.95000000001</v>
      </c>
      <c r="DN109" s="289">
        <v>0</v>
      </c>
      <c r="DO109" s="289">
        <v>30934.52</v>
      </c>
      <c r="DP109" s="289">
        <v>91454.38</v>
      </c>
      <c r="DQ109" s="289">
        <v>0</v>
      </c>
      <c r="DR109" s="289">
        <v>0</v>
      </c>
      <c r="DS109" s="289">
        <v>0</v>
      </c>
      <c r="DT109" s="289">
        <v>0</v>
      </c>
      <c r="DU109" s="289">
        <v>0</v>
      </c>
      <c r="DV109" s="289">
        <v>59988.78</v>
      </c>
      <c r="DW109" s="289">
        <v>0</v>
      </c>
      <c r="DX109" s="289">
        <v>26271.88</v>
      </c>
      <c r="DY109" s="289">
        <v>186127.83000000002</v>
      </c>
      <c r="DZ109" s="289">
        <v>208118.65</v>
      </c>
      <c r="EA109" s="289">
        <v>9850.24</v>
      </c>
      <c r="EB109" s="289">
        <v>38412.46</v>
      </c>
      <c r="EC109" s="289">
        <v>0</v>
      </c>
      <c r="ED109" s="289">
        <v>369849.35</v>
      </c>
      <c r="EE109" s="289">
        <v>169399.23</v>
      </c>
      <c r="EF109" s="289">
        <v>16102545.17</v>
      </c>
      <c r="EG109" s="289">
        <v>3299326.94</v>
      </c>
      <c r="EH109" s="289">
        <v>12859787.07</v>
      </c>
      <c r="EI109" s="289">
        <v>0</v>
      </c>
      <c r="EJ109" s="289">
        <v>0</v>
      </c>
      <c r="EK109" s="289">
        <v>143881.28</v>
      </c>
      <c r="EL109" s="289">
        <v>0</v>
      </c>
      <c r="EM109" s="289">
        <v>13094459.880000001</v>
      </c>
      <c r="EN109" s="289">
        <v>114305.18000000001</v>
      </c>
      <c r="EO109" s="289">
        <v>114561.22</v>
      </c>
      <c r="EP109" s="289">
        <v>256.04000000000002</v>
      </c>
      <c r="EQ109" s="289">
        <v>0</v>
      </c>
      <c r="ER109" s="289">
        <v>0</v>
      </c>
      <c r="ES109" s="289">
        <v>0</v>
      </c>
      <c r="ET109" s="289">
        <v>0</v>
      </c>
      <c r="EU109" s="289">
        <v>5707.74</v>
      </c>
      <c r="EV109" s="289">
        <v>57324.18</v>
      </c>
      <c r="EW109" s="289">
        <v>640802.99</v>
      </c>
      <c r="EX109" s="289">
        <v>589186.55000000005</v>
      </c>
      <c r="EY109" s="289">
        <v>0</v>
      </c>
      <c r="EZ109" s="289">
        <v>0</v>
      </c>
      <c r="FA109" s="289">
        <v>0</v>
      </c>
      <c r="FB109" s="289">
        <v>0</v>
      </c>
      <c r="FC109" s="289">
        <v>0</v>
      </c>
      <c r="FD109" s="289">
        <v>0</v>
      </c>
      <c r="FE109" s="289">
        <v>0</v>
      </c>
      <c r="FF109" s="289">
        <v>0</v>
      </c>
      <c r="FG109" s="289">
        <v>0</v>
      </c>
      <c r="FH109" s="289">
        <v>0</v>
      </c>
      <c r="FI109" s="289">
        <v>0</v>
      </c>
      <c r="FJ109" s="289">
        <v>0</v>
      </c>
      <c r="FK109" s="289">
        <v>0</v>
      </c>
    </row>
    <row r="110" spans="1:167" x14ac:dyDescent="0.15">
      <c r="A110" s="287">
        <v>1729</v>
      </c>
      <c r="B110" s="287" t="s">
        <v>566</v>
      </c>
      <c r="C110" s="289">
        <v>0</v>
      </c>
      <c r="D110" s="289">
        <v>2470693.85</v>
      </c>
      <c r="E110" s="289">
        <v>6377.78</v>
      </c>
      <c r="F110" s="289">
        <v>18817.71</v>
      </c>
      <c r="G110" s="289">
        <v>39544.9</v>
      </c>
      <c r="H110" s="289">
        <v>2283.1799999999998</v>
      </c>
      <c r="I110" s="289">
        <v>26311.95</v>
      </c>
      <c r="J110" s="289">
        <v>0</v>
      </c>
      <c r="K110" s="289">
        <v>694131.55</v>
      </c>
      <c r="L110" s="289">
        <v>0</v>
      </c>
      <c r="M110" s="289">
        <v>0</v>
      </c>
      <c r="N110" s="289">
        <v>0</v>
      </c>
      <c r="O110" s="289">
        <v>0</v>
      </c>
      <c r="P110" s="289">
        <v>4334</v>
      </c>
      <c r="Q110" s="289">
        <v>0</v>
      </c>
      <c r="R110" s="289">
        <v>0</v>
      </c>
      <c r="S110" s="289">
        <v>11564.85</v>
      </c>
      <c r="T110" s="289">
        <v>0</v>
      </c>
      <c r="U110" s="289">
        <v>174776.02</v>
      </c>
      <c r="V110" s="289">
        <v>5448264</v>
      </c>
      <c r="W110" s="289">
        <v>15273.57</v>
      </c>
      <c r="X110" s="289">
        <v>0</v>
      </c>
      <c r="Y110" s="289">
        <v>0</v>
      </c>
      <c r="Z110" s="289">
        <v>0</v>
      </c>
      <c r="AA110" s="289">
        <v>8421</v>
      </c>
      <c r="AB110" s="289">
        <v>0</v>
      </c>
      <c r="AC110" s="289">
        <v>0</v>
      </c>
      <c r="AD110" s="289">
        <v>21905</v>
      </c>
      <c r="AE110" s="289">
        <v>107196</v>
      </c>
      <c r="AF110" s="289">
        <v>0</v>
      </c>
      <c r="AG110" s="289">
        <v>0</v>
      </c>
      <c r="AH110" s="289">
        <v>0</v>
      </c>
      <c r="AI110" s="289">
        <v>0</v>
      </c>
      <c r="AJ110" s="289">
        <v>0</v>
      </c>
      <c r="AK110" s="289">
        <v>0</v>
      </c>
      <c r="AL110" s="289">
        <v>0</v>
      </c>
      <c r="AM110" s="289">
        <v>12388.78</v>
      </c>
      <c r="AN110" s="289">
        <v>3571.56</v>
      </c>
      <c r="AO110" s="289">
        <v>0</v>
      </c>
      <c r="AP110" s="289">
        <v>6688.88</v>
      </c>
      <c r="AQ110" s="289">
        <v>1715497.34</v>
      </c>
      <c r="AR110" s="289">
        <v>2090056.02</v>
      </c>
      <c r="AS110" s="289">
        <v>329666.27</v>
      </c>
      <c r="AT110" s="289">
        <v>182424.85</v>
      </c>
      <c r="AU110" s="289">
        <v>245569.99</v>
      </c>
      <c r="AV110" s="289">
        <v>22509.72</v>
      </c>
      <c r="AW110" s="289">
        <v>147529.53</v>
      </c>
      <c r="AX110" s="289">
        <v>224257.69</v>
      </c>
      <c r="AY110" s="289">
        <v>332182.32</v>
      </c>
      <c r="AZ110" s="289">
        <v>513044.23000000004</v>
      </c>
      <c r="BA110" s="289">
        <v>1611806.46</v>
      </c>
      <c r="BB110" s="289">
        <v>306627.66000000003</v>
      </c>
      <c r="BC110" s="289">
        <v>129222.12000000001</v>
      </c>
      <c r="BD110" s="289">
        <v>3171.3</v>
      </c>
      <c r="BE110" s="289">
        <v>286700.3</v>
      </c>
      <c r="BF110" s="289">
        <v>456998.08</v>
      </c>
      <c r="BG110" s="289">
        <v>441832.86</v>
      </c>
      <c r="BH110" s="289">
        <v>2542.63</v>
      </c>
      <c r="BI110" s="289">
        <v>0</v>
      </c>
      <c r="BJ110" s="289">
        <v>0</v>
      </c>
      <c r="BK110" s="289">
        <v>0</v>
      </c>
      <c r="BL110" s="289">
        <v>0</v>
      </c>
      <c r="BM110" s="289">
        <v>0</v>
      </c>
      <c r="BN110" s="289">
        <v>0</v>
      </c>
      <c r="BO110" s="289">
        <v>0</v>
      </c>
      <c r="BP110" s="289">
        <v>0</v>
      </c>
      <c r="BQ110" s="289">
        <v>1188875.53</v>
      </c>
      <c r="BR110" s="289">
        <v>1219780.74</v>
      </c>
      <c r="BS110" s="289">
        <v>1188875.53</v>
      </c>
      <c r="BT110" s="289">
        <v>1219780.74</v>
      </c>
      <c r="BU110" s="289">
        <v>0</v>
      </c>
      <c r="BV110" s="289">
        <v>0</v>
      </c>
      <c r="BW110" s="289">
        <v>406105.15</v>
      </c>
      <c r="BX110" s="289">
        <v>0</v>
      </c>
      <c r="BY110" s="289">
        <v>0</v>
      </c>
      <c r="BZ110" s="289">
        <v>0</v>
      </c>
      <c r="CA110" s="289">
        <v>250</v>
      </c>
      <c r="CB110" s="289">
        <v>19778.850000000002</v>
      </c>
      <c r="CC110" s="289">
        <v>83278.89</v>
      </c>
      <c r="CD110" s="289">
        <v>0</v>
      </c>
      <c r="CE110" s="289">
        <v>0</v>
      </c>
      <c r="CF110" s="289">
        <v>0</v>
      </c>
      <c r="CG110" s="289">
        <v>0</v>
      </c>
      <c r="CH110" s="289">
        <v>6129.87</v>
      </c>
      <c r="CI110" s="289">
        <v>0</v>
      </c>
      <c r="CJ110" s="289">
        <v>0</v>
      </c>
      <c r="CK110" s="289">
        <v>27037.46</v>
      </c>
      <c r="CL110" s="289">
        <v>0</v>
      </c>
      <c r="CM110" s="289">
        <v>150218</v>
      </c>
      <c r="CN110" s="289">
        <v>3281</v>
      </c>
      <c r="CO110" s="289">
        <v>0</v>
      </c>
      <c r="CP110" s="289">
        <v>0</v>
      </c>
      <c r="CQ110" s="289">
        <v>0</v>
      </c>
      <c r="CR110" s="289">
        <v>0</v>
      </c>
      <c r="CS110" s="289">
        <v>2232</v>
      </c>
      <c r="CT110" s="289">
        <v>136502.45000000001</v>
      </c>
      <c r="CU110" s="289">
        <v>0</v>
      </c>
      <c r="CV110" s="289">
        <v>0</v>
      </c>
      <c r="CW110" s="289">
        <v>0</v>
      </c>
      <c r="CX110" s="289">
        <v>0</v>
      </c>
      <c r="CY110" s="289">
        <v>0</v>
      </c>
      <c r="CZ110" s="289">
        <v>0</v>
      </c>
      <c r="DA110" s="289">
        <v>0</v>
      </c>
      <c r="DB110" s="289">
        <v>0</v>
      </c>
      <c r="DC110" s="289">
        <v>80</v>
      </c>
      <c r="DD110" s="289">
        <v>0</v>
      </c>
      <c r="DE110" s="289">
        <v>0</v>
      </c>
      <c r="DF110" s="289">
        <v>0</v>
      </c>
      <c r="DG110" s="289">
        <v>0</v>
      </c>
      <c r="DH110" s="289">
        <v>0</v>
      </c>
      <c r="DI110" s="289">
        <v>575650.95000000007</v>
      </c>
      <c r="DJ110" s="289">
        <v>0</v>
      </c>
      <c r="DK110" s="289">
        <v>0</v>
      </c>
      <c r="DL110" s="289">
        <v>117368.03</v>
      </c>
      <c r="DM110" s="289">
        <v>54241.21</v>
      </c>
      <c r="DN110" s="289">
        <v>0</v>
      </c>
      <c r="DO110" s="289">
        <v>0</v>
      </c>
      <c r="DP110" s="289">
        <v>37.53</v>
      </c>
      <c r="DQ110" s="289">
        <v>0</v>
      </c>
      <c r="DR110" s="289">
        <v>0</v>
      </c>
      <c r="DS110" s="289">
        <v>0</v>
      </c>
      <c r="DT110" s="289">
        <v>0</v>
      </c>
      <c r="DU110" s="289">
        <v>0</v>
      </c>
      <c r="DV110" s="289">
        <v>71816.28</v>
      </c>
      <c r="DW110" s="289">
        <v>15779.67</v>
      </c>
      <c r="DX110" s="289">
        <v>40430.910000000003</v>
      </c>
      <c r="DY110" s="289">
        <v>51385.65</v>
      </c>
      <c r="DZ110" s="289">
        <v>69866.34</v>
      </c>
      <c r="EA110" s="289">
        <v>58911.6</v>
      </c>
      <c r="EB110" s="289">
        <v>0</v>
      </c>
      <c r="EC110" s="289">
        <v>0</v>
      </c>
      <c r="ED110" s="289">
        <v>183235.81</v>
      </c>
      <c r="EE110" s="289">
        <v>156279.90000000002</v>
      </c>
      <c r="EF110" s="289">
        <v>474143.59</v>
      </c>
      <c r="EG110" s="289">
        <v>405938</v>
      </c>
      <c r="EH110" s="289">
        <v>0</v>
      </c>
      <c r="EI110" s="289">
        <v>0</v>
      </c>
      <c r="EJ110" s="289">
        <v>0</v>
      </c>
      <c r="EK110" s="289">
        <v>95161.5</v>
      </c>
      <c r="EL110" s="289">
        <v>0</v>
      </c>
      <c r="EM110" s="289">
        <v>4500000</v>
      </c>
      <c r="EN110" s="289">
        <v>156847.99</v>
      </c>
      <c r="EO110" s="289">
        <v>40229.64</v>
      </c>
      <c r="EP110" s="289">
        <v>20128.12</v>
      </c>
      <c r="EQ110" s="289">
        <v>136746.47</v>
      </c>
      <c r="ER110" s="289">
        <v>0</v>
      </c>
      <c r="ES110" s="289">
        <v>0</v>
      </c>
      <c r="ET110" s="289">
        <v>0</v>
      </c>
      <c r="EU110" s="289">
        <v>0</v>
      </c>
      <c r="EV110" s="289">
        <v>0</v>
      </c>
      <c r="EW110" s="289">
        <v>364025.27</v>
      </c>
      <c r="EX110" s="289">
        <v>364025.27</v>
      </c>
      <c r="EY110" s="289">
        <v>0</v>
      </c>
      <c r="EZ110" s="289">
        <v>7493.96</v>
      </c>
      <c r="FA110" s="289">
        <v>7774.57</v>
      </c>
      <c r="FB110" s="289">
        <v>445</v>
      </c>
      <c r="FC110" s="289">
        <v>0</v>
      </c>
      <c r="FD110" s="289">
        <v>164.39000000000001</v>
      </c>
      <c r="FE110" s="289">
        <v>0</v>
      </c>
      <c r="FF110" s="289">
        <v>0</v>
      </c>
      <c r="FG110" s="289">
        <v>0</v>
      </c>
      <c r="FH110" s="289">
        <v>150078.1</v>
      </c>
      <c r="FI110" s="289">
        <v>0</v>
      </c>
      <c r="FJ110" s="289">
        <v>90264.1</v>
      </c>
      <c r="FK110" s="289">
        <v>59814</v>
      </c>
    </row>
    <row r="111" spans="1:167" x14ac:dyDescent="0.15">
      <c r="A111" s="287">
        <v>1736</v>
      </c>
      <c r="B111" s="287" t="s">
        <v>567</v>
      </c>
      <c r="C111" s="289">
        <v>0</v>
      </c>
      <c r="D111" s="289">
        <v>1943770.08</v>
      </c>
      <c r="E111" s="289">
        <v>0</v>
      </c>
      <c r="F111" s="289">
        <v>3291.85</v>
      </c>
      <c r="G111" s="289">
        <v>33241.25</v>
      </c>
      <c r="H111" s="289">
        <v>1405.76</v>
      </c>
      <c r="I111" s="289">
        <v>27364.32</v>
      </c>
      <c r="J111" s="289">
        <v>0</v>
      </c>
      <c r="K111" s="289">
        <v>290073.88</v>
      </c>
      <c r="L111" s="289">
        <v>0</v>
      </c>
      <c r="M111" s="289">
        <v>0</v>
      </c>
      <c r="N111" s="289">
        <v>0</v>
      </c>
      <c r="O111" s="289">
        <v>0</v>
      </c>
      <c r="P111" s="289">
        <v>5875</v>
      </c>
      <c r="Q111" s="289">
        <v>0</v>
      </c>
      <c r="R111" s="289">
        <v>0</v>
      </c>
      <c r="S111" s="289">
        <v>0</v>
      </c>
      <c r="T111" s="289">
        <v>0</v>
      </c>
      <c r="U111" s="289">
        <v>108144.99</v>
      </c>
      <c r="V111" s="289">
        <v>3252644</v>
      </c>
      <c r="W111" s="289">
        <v>6460.16</v>
      </c>
      <c r="X111" s="289">
        <v>0</v>
      </c>
      <c r="Y111" s="289">
        <v>0</v>
      </c>
      <c r="Z111" s="289">
        <v>1231.3600000000001</v>
      </c>
      <c r="AA111" s="289">
        <v>6712</v>
      </c>
      <c r="AB111" s="289">
        <v>0</v>
      </c>
      <c r="AC111" s="289">
        <v>0</v>
      </c>
      <c r="AD111" s="289">
        <v>11054</v>
      </c>
      <c r="AE111" s="289">
        <v>70296</v>
      </c>
      <c r="AF111" s="289">
        <v>0</v>
      </c>
      <c r="AG111" s="289">
        <v>0</v>
      </c>
      <c r="AH111" s="289">
        <v>10353.219999999999</v>
      </c>
      <c r="AI111" s="289">
        <v>0</v>
      </c>
      <c r="AJ111" s="289">
        <v>0</v>
      </c>
      <c r="AK111" s="289">
        <v>49670.400000000001</v>
      </c>
      <c r="AL111" s="289">
        <v>0</v>
      </c>
      <c r="AM111" s="289">
        <v>15321.52</v>
      </c>
      <c r="AN111" s="289">
        <v>8552.6200000000008</v>
      </c>
      <c r="AO111" s="289">
        <v>0</v>
      </c>
      <c r="AP111" s="289">
        <v>4989.08</v>
      </c>
      <c r="AQ111" s="289">
        <v>1061352.7</v>
      </c>
      <c r="AR111" s="289">
        <v>992768.96</v>
      </c>
      <c r="AS111" s="289">
        <v>240744.73</v>
      </c>
      <c r="AT111" s="289">
        <v>149668.79</v>
      </c>
      <c r="AU111" s="289">
        <v>179040.31</v>
      </c>
      <c r="AV111" s="289">
        <v>53436.24</v>
      </c>
      <c r="AW111" s="289">
        <v>79091.3</v>
      </c>
      <c r="AX111" s="289">
        <v>171403.30000000002</v>
      </c>
      <c r="AY111" s="289">
        <v>199592.64</v>
      </c>
      <c r="AZ111" s="289">
        <v>295685.43</v>
      </c>
      <c r="BA111" s="289">
        <v>995651.18</v>
      </c>
      <c r="BB111" s="289">
        <v>196495.92</v>
      </c>
      <c r="BC111" s="289">
        <v>75106.650000000009</v>
      </c>
      <c r="BD111" s="289">
        <v>1381.25</v>
      </c>
      <c r="BE111" s="289">
        <v>34000</v>
      </c>
      <c r="BF111" s="289">
        <v>402910.16000000003</v>
      </c>
      <c r="BG111" s="289">
        <v>656528.65</v>
      </c>
      <c r="BH111" s="289">
        <v>1400.08</v>
      </c>
      <c r="BI111" s="289">
        <v>0</v>
      </c>
      <c r="BJ111" s="289">
        <v>0</v>
      </c>
      <c r="BK111" s="289">
        <v>0</v>
      </c>
      <c r="BL111" s="289">
        <v>0</v>
      </c>
      <c r="BM111" s="289">
        <v>0</v>
      </c>
      <c r="BN111" s="289">
        <v>0</v>
      </c>
      <c r="BO111" s="289">
        <v>0</v>
      </c>
      <c r="BP111" s="289">
        <v>0</v>
      </c>
      <c r="BQ111" s="289">
        <v>1398982.16</v>
      </c>
      <c r="BR111" s="289">
        <v>1463175.36</v>
      </c>
      <c r="BS111" s="289">
        <v>1398982.16</v>
      </c>
      <c r="BT111" s="289">
        <v>1463175.36</v>
      </c>
      <c r="BU111" s="289">
        <v>0</v>
      </c>
      <c r="BV111" s="289">
        <v>0</v>
      </c>
      <c r="BW111" s="289">
        <v>394109.01</v>
      </c>
      <c r="BX111" s="289">
        <v>0</v>
      </c>
      <c r="BY111" s="289">
        <v>0</v>
      </c>
      <c r="BZ111" s="289">
        <v>0</v>
      </c>
      <c r="CA111" s="289">
        <v>0</v>
      </c>
      <c r="CB111" s="289">
        <v>7911</v>
      </c>
      <c r="CC111" s="289">
        <v>26080.54</v>
      </c>
      <c r="CD111" s="289">
        <v>0</v>
      </c>
      <c r="CE111" s="289">
        <v>0</v>
      </c>
      <c r="CF111" s="289">
        <v>0</v>
      </c>
      <c r="CG111" s="289">
        <v>0</v>
      </c>
      <c r="CH111" s="289">
        <v>12490.52</v>
      </c>
      <c r="CI111" s="289">
        <v>0</v>
      </c>
      <c r="CJ111" s="289">
        <v>0</v>
      </c>
      <c r="CK111" s="289">
        <v>0</v>
      </c>
      <c r="CL111" s="289">
        <v>0</v>
      </c>
      <c r="CM111" s="289">
        <v>161685</v>
      </c>
      <c r="CN111" s="289">
        <v>0</v>
      </c>
      <c r="CO111" s="289">
        <v>0</v>
      </c>
      <c r="CP111" s="289">
        <v>0</v>
      </c>
      <c r="CQ111" s="289">
        <v>0</v>
      </c>
      <c r="CR111" s="289">
        <v>0</v>
      </c>
      <c r="CS111" s="289">
        <v>0</v>
      </c>
      <c r="CT111" s="289">
        <v>83815.8</v>
      </c>
      <c r="CU111" s="289">
        <v>0</v>
      </c>
      <c r="CV111" s="289">
        <v>0</v>
      </c>
      <c r="CW111" s="289">
        <v>0</v>
      </c>
      <c r="CX111" s="289">
        <v>23418.89</v>
      </c>
      <c r="CY111" s="289">
        <v>0</v>
      </c>
      <c r="CZ111" s="289">
        <v>0</v>
      </c>
      <c r="DA111" s="289">
        <v>0</v>
      </c>
      <c r="DB111" s="289">
        <v>0</v>
      </c>
      <c r="DC111" s="289">
        <v>0</v>
      </c>
      <c r="DD111" s="289">
        <v>0</v>
      </c>
      <c r="DE111" s="289">
        <v>0</v>
      </c>
      <c r="DF111" s="289">
        <v>0</v>
      </c>
      <c r="DG111" s="289">
        <v>0</v>
      </c>
      <c r="DH111" s="289">
        <v>0</v>
      </c>
      <c r="DI111" s="289">
        <v>494438.41000000003</v>
      </c>
      <c r="DJ111" s="289">
        <v>0</v>
      </c>
      <c r="DK111" s="289">
        <v>0</v>
      </c>
      <c r="DL111" s="289">
        <v>74338.880000000005</v>
      </c>
      <c r="DM111" s="289">
        <v>63706.450000000004</v>
      </c>
      <c r="DN111" s="289">
        <v>0</v>
      </c>
      <c r="DO111" s="289">
        <v>0</v>
      </c>
      <c r="DP111" s="289">
        <v>1404</v>
      </c>
      <c r="DQ111" s="289">
        <v>4492.91</v>
      </c>
      <c r="DR111" s="289">
        <v>0</v>
      </c>
      <c r="DS111" s="289">
        <v>0</v>
      </c>
      <c r="DT111" s="289">
        <v>0</v>
      </c>
      <c r="DU111" s="289">
        <v>0</v>
      </c>
      <c r="DV111" s="289">
        <v>71130.11</v>
      </c>
      <c r="DW111" s="289">
        <v>0</v>
      </c>
      <c r="DX111" s="289">
        <v>167720.88</v>
      </c>
      <c r="DY111" s="289">
        <v>177986.66</v>
      </c>
      <c r="DZ111" s="289">
        <v>10265.780000000001</v>
      </c>
      <c r="EA111" s="289">
        <v>0</v>
      </c>
      <c r="EB111" s="289">
        <v>0</v>
      </c>
      <c r="EC111" s="289">
        <v>0</v>
      </c>
      <c r="ED111" s="289">
        <v>45625.25</v>
      </c>
      <c r="EE111" s="289">
        <v>32324.22</v>
      </c>
      <c r="EF111" s="289">
        <v>348606.47000000003</v>
      </c>
      <c r="EG111" s="289">
        <v>361907.5</v>
      </c>
      <c r="EH111" s="289">
        <v>0</v>
      </c>
      <c r="EI111" s="289">
        <v>0</v>
      </c>
      <c r="EJ111" s="289">
        <v>0</v>
      </c>
      <c r="EK111" s="289">
        <v>0</v>
      </c>
      <c r="EL111" s="289">
        <v>0</v>
      </c>
      <c r="EM111" s="289">
        <v>1050000</v>
      </c>
      <c r="EN111" s="289">
        <v>-90.61</v>
      </c>
      <c r="EO111" s="289">
        <v>0</v>
      </c>
      <c r="EP111" s="289">
        <v>90.61</v>
      </c>
      <c r="EQ111" s="289">
        <v>0</v>
      </c>
      <c r="ER111" s="289">
        <v>0</v>
      </c>
      <c r="ES111" s="289">
        <v>0</v>
      </c>
      <c r="ET111" s="289">
        <v>0</v>
      </c>
      <c r="EU111" s="289">
        <v>0</v>
      </c>
      <c r="EV111" s="289">
        <v>0</v>
      </c>
      <c r="EW111" s="289">
        <v>237091.69</v>
      </c>
      <c r="EX111" s="289">
        <v>237091.69</v>
      </c>
      <c r="EY111" s="289">
        <v>0</v>
      </c>
      <c r="EZ111" s="289">
        <v>-6027.6900000000005</v>
      </c>
      <c r="FA111" s="289">
        <v>10785.93</v>
      </c>
      <c r="FB111" s="289">
        <v>96297.58</v>
      </c>
      <c r="FC111" s="289">
        <v>0</v>
      </c>
      <c r="FD111" s="289">
        <v>79483.960000000006</v>
      </c>
      <c r="FE111" s="289">
        <v>0</v>
      </c>
      <c r="FF111" s="289">
        <v>0</v>
      </c>
      <c r="FG111" s="289">
        <v>0</v>
      </c>
      <c r="FH111" s="289">
        <v>19156.36</v>
      </c>
      <c r="FI111" s="289">
        <v>0</v>
      </c>
      <c r="FJ111" s="289">
        <v>19156.36</v>
      </c>
      <c r="FK111" s="289">
        <v>0</v>
      </c>
    </row>
    <row r="112" spans="1:167" x14ac:dyDescent="0.15">
      <c r="A112" s="287">
        <v>1813</v>
      </c>
      <c r="B112" s="287" t="s">
        <v>568</v>
      </c>
      <c r="C112" s="289">
        <v>0</v>
      </c>
      <c r="D112" s="289">
        <v>1769076.87</v>
      </c>
      <c r="E112" s="289">
        <v>0</v>
      </c>
      <c r="F112" s="289">
        <v>8985.9</v>
      </c>
      <c r="G112" s="289">
        <v>36487.54</v>
      </c>
      <c r="H112" s="289">
        <v>4600.4400000000005</v>
      </c>
      <c r="I112" s="289">
        <v>54448.44</v>
      </c>
      <c r="J112" s="289">
        <v>0</v>
      </c>
      <c r="K112" s="289">
        <v>317440.40000000002</v>
      </c>
      <c r="L112" s="289">
        <v>0</v>
      </c>
      <c r="M112" s="289">
        <v>0</v>
      </c>
      <c r="N112" s="289">
        <v>0</v>
      </c>
      <c r="O112" s="289">
        <v>0</v>
      </c>
      <c r="P112" s="289">
        <v>6482.99</v>
      </c>
      <c r="Q112" s="289">
        <v>0</v>
      </c>
      <c r="R112" s="289">
        <v>0</v>
      </c>
      <c r="S112" s="289">
        <v>0</v>
      </c>
      <c r="T112" s="289">
        <v>0</v>
      </c>
      <c r="U112" s="289">
        <v>163496.06</v>
      </c>
      <c r="V112" s="289">
        <v>5511036</v>
      </c>
      <c r="W112" s="289">
        <v>5760</v>
      </c>
      <c r="X112" s="289">
        <v>0</v>
      </c>
      <c r="Y112" s="289">
        <v>210652.52000000002</v>
      </c>
      <c r="Z112" s="289">
        <v>7211.05</v>
      </c>
      <c r="AA112" s="289">
        <v>17495</v>
      </c>
      <c r="AB112" s="289">
        <v>0</v>
      </c>
      <c r="AC112" s="289">
        <v>0</v>
      </c>
      <c r="AD112" s="289">
        <v>35890</v>
      </c>
      <c r="AE112" s="289">
        <v>208998</v>
      </c>
      <c r="AF112" s="289">
        <v>0</v>
      </c>
      <c r="AG112" s="289">
        <v>0</v>
      </c>
      <c r="AH112" s="289">
        <v>16235.07</v>
      </c>
      <c r="AI112" s="289">
        <v>0</v>
      </c>
      <c r="AJ112" s="289">
        <v>0</v>
      </c>
      <c r="AK112" s="289">
        <v>7800</v>
      </c>
      <c r="AL112" s="289">
        <v>0</v>
      </c>
      <c r="AM112" s="289">
        <v>6603.13</v>
      </c>
      <c r="AN112" s="289">
        <v>52522.5</v>
      </c>
      <c r="AO112" s="289">
        <v>0</v>
      </c>
      <c r="AP112" s="289">
        <v>6199.1500000000005</v>
      </c>
      <c r="AQ112" s="289">
        <v>2181844.19</v>
      </c>
      <c r="AR112" s="289">
        <v>1833041.62</v>
      </c>
      <c r="AS112" s="289">
        <v>351439.44</v>
      </c>
      <c r="AT112" s="289">
        <v>215027.53</v>
      </c>
      <c r="AU112" s="289">
        <v>265796.43</v>
      </c>
      <c r="AV112" s="289">
        <v>22363.15</v>
      </c>
      <c r="AW112" s="289">
        <v>168186.48</v>
      </c>
      <c r="AX112" s="289">
        <v>495315.59</v>
      </c>
      <c r="AY112" s="289">
        <v>240872.73</v>
      </c>
      <c r="AZ112" s="289">
        <v>389909.35000000003</v>
      </c>
      <c r="BA112" s="289">
        <v>1657801.98</v>
      </c>
      <c r="BB112" s="289">
        <v>45510.96</v>
      </c>
      <c r="BC112" s="289">
        <v>95897.82</v>
      </c>
      <c r="BD112" s="289">
        <v>394.52</v>
      </c>
      <c r="BE112" s="289">
        <v>96151.28</v>
      </c>
      <c r="BF112" s="289">
        <v>922856.81</v>
      </c>
      <c r="BG112" s="289">
        <v>161607.30000000002</v>
      </c>
      <c r="BH112" s="289">
        <v>12770</v>
      </c>
      <c r="BI112" s="289">
        <v>0</v>
      </c>
      <c r="BJ112" s="289">
        <v>0</v>
      </c>
      <c r="BK112" s="289">
        <v>-1161.1300000000001</v>
      </c>
      <c r="BL112" s="289">
        <v>0</v>
      </c>
      <c r="BM112" s="289">
        <v>0</v>
      </c>
      <c r="BN112" s="289">
        <v>0</v>
      </c>
      <c r="BO112" s="289">
        <v>0</v>
      </c>
      <c r="BP112" s="289">
        <v>0</v>
      </c>
      <c r="BQ112" s="289">
        <v>2185518.7799999998</v>
      </c>
      <c r="BR112" s="289">
        <v>1474991.53</v>
      </c>
      <c r="BS112" s="289">
        <v>2184357.65</v>
      </c>
      <c r="BT112" s="289">
        <v>1474991.53</v>
      </c>
      <c r="BU112" s="289">
        <v>0</v>
      </c>
      <c r="BV112" s="289">
        <v>0</v>
      </c>
      <c r="BW112" s="289">
        <v>922856.81</v>
      </c>
      <c r="BX112" s="289">
        <v>0</v>
      </c>
      <c r="BY112" s="289">
        <v>0</v>
      </c>
      <c r="BZ112" s="289">
        <v>0</v>
      </c>
      <c r="CA112" s="289">
        <v>0</v>
      </c>
      <c r="CB112" s="289">
        <v>0</v>
      </c>
      <c r="CC112" s="289">
        <v>6470.25</v>
      </c>
      <c r="CD112" s="289">
        <v>0</v>
      </c>
      <c r="CE112" s="289">
        <v>0</v>
      </c>
      <c r="CF112" s="289">
        <v>0</v>
      </c>
      <c r="CG112" s="289">
        <v>0</v>
      </c>
      <c r="CH112" s="289">
        <v>394.48</v>
      </c>
      <c r="CI112" s="289">
        <v>0</v>
      </c>
      <c r="CJ112" s="289">
        <v>0</v>
      </c>
      <c r="CK112" s="289">
        <v>0</v>
      </c>
      <c r="CL112" s="289">
        <v>0</v>
      </c>
      <c r="CM112" s="289">
        <v>376568</v>
      </c>
      <c r="CN112" s="289">
        <v>150000</v>
      </c>
      <c r="CO112" s="289">
        <v>0</v>
      </c>
      <c r="CP112" s="289">
        <v>0</v>
      </c>
      <c r="CQ112" s="289">
        <v>0</v>
      </c>
      <c r="CR112" s="289">
        <v>0</v>
      </c>
      <c r="CS112" s="289">
        <v>0</v>
      </c>
      <c r="CT112" s="289">
        <v>183174.63</v>
      </c>
      <c r="CU112" s="289">
        <v>0</v>
      </c>
      <c r="CV112" s="289">
        <v>0</v>
      </c>
      <c r="CW112" s="289">
        <v>0</v>
      </c>
      <c r="CX112" s="289">
        <v>77145.03</v>
      </c>
      <c r="CY112" s="289">
        <v>0</v>
      </c>
      <c r="CZ112" s="289">
        <v>0</v>
      </c>
      <c r="DA112" s="289">
        <v>0</v>
      </c>
      <c r="DB112" s="289">
        <v>0</v>
      </c>
      <c r="DC112" s="289">
        <v>0</v>
      </c>
      <c r="DD112" s="289">
        <v>0</v>
      </c>
      <c r="DE112" s="289">
        <v>0</v>
      </c>
      <c r="DF112" s="289">
        <v>0</v>
      </c>
      <c r="DG112" s="289">
        <v>0</v>
      </c>
      <c r="DH112" s="289">
        <v>0</v>
      </c>
      <c r="DI112" s="289">
        <v>1307805.82</v>
      </c>
      <c r="DJ112" s="289">
        <v>0</v>
      </c>
      <c r="DK112" s="289">
        <v>0</v>
      </c>
      <c r="DL112" s="289">
        <v>178017.94</v>
      </c>
      <c r="DM112" s="289">
        <v>97860.24</v>
      </c>
      <c r="DN112" s="289">
        <v>0</v>
      </c>
      <c r="DO112" s="289">
        <v>0</v>
      </c>
      <c r="DP112" s="289">
        <v>79266.38</v>
      </c>
      <c r="DQ112" s="289">
        <v>0</v>
      </c>
      <c r="DR112" s="289">
        <v>0</v>
      </c>
      <c r="DS112" s="289">
        <v>0</v>
      </c>
      <c r="DT112" s="289">
        <v>0</v>
      </c>
      <c r="DU112" s="289">
        <v>0</v>
      </c>
      <c r="DV112" s="289">
        <v>49021.51</v>
      </c>
      <c r="DW112" s="289">
        <v>4637.3100000000004</v>
      </c>
      <c r="DX112" s="289">
        <v>0</v>
      </c>
      <c r="DY112" s="289">
        <v>0</v>
      </c>
      <c r="DZ112" s="289">
        <v>0</v>
      </c>
      <c r="EA112" s="289">
        <v>0</v>
      </c>
      <c r="EB112" s="289">
        <v>0</v>
      </c>
      <c r="EC112" s="289">
        <v>0</v>
      </c>
      <c r="ED112" s="289">
        <v>1201.3500000000001</v>
      </c>
      <c r="EE112" s="289">
        <v>71513.55</v>
      </c>
      <c r="EF112" s="289">
        <v>467130.96</v>
      </c>
      <c r="EG112" s="289">
        <v>396818.76</v>
      </c>
      <c r="EH112" s="289">
        <v>0</v>
      </c>
      <c r="EI112" s="289">
        <v>0</v>
      </c>
      <c r="EJ112" s="289">
        <v>0</v>
      </c>
      <c r="EK112" s="289">
        <v>0</v>
      </c>
      <c r="EL112" s="289">
        <v>0</v>
      </c>
      <c r="EM112" s="289">
        <v>6395000</v>
      </c>
      <c r="EN112" s="289">
        <v>359064.2</v>
      </c>
      <c r="EO112" s="289">
        <v>0</v>
      </c>
      <c r="EP112" s="289">
        <v>601035.44000000006</v>
      </c>
      <c r="EQ112" s="289">
        <v>0</v>
      </c>
      <c r="ER112" s="289">
        <v>960099.64</v>
      </c>
      <c r="ES112" s="289">
        <v>0</v>
      </c>
      <c r="ET112" s="289">
        <v>0</v>
      </c>
      <c r="EU112" s="289">
        <v>18909.3</v>
      </c>
      <c r="EV112" s="289">
        <v>28642.7</v>
      </c>
      <c r="EW112" s="289">
        <v>464252.5</v>
      </c>
      <c r="EX112" s="289">
        <v>454519.10000000003</v>
      </c>
      <c r="EY112" s="289">
        <v>0</v>
      </c>
      <c r="EZ112" s="289">
        <v>0</v>
      </c>
      <c r="FA112" s="289">
        <v>0</v>
      </c>
      <c r="FB112" s="289">
        <v>0</v>
      </c>
      <c r="FC112" s="289">
        <v>0</v>
      </c>
      <c r="FD112" s="289">
        <v>0</v>
      </c>
      <c r="FE112" s="289">
        <v>0</v>
      </c>
      <c r="FF112" s="289">
        <v>0</v>
      </c>
      <c r="FG112" s="289">
        <v>0</v>
      </c>
      <c r="FH112" s="289">
        <v>0</v>
      </c>
      <c r="FI112" s="289">
        <v>0</v>
      </c>
      <c r="FJ112" s="289">
        <v>0</v>
      </c>
      <c r="FK112" s="289">
        <v>0</v>
      </c>
    </row>
    <row r="113" spans="1:167" x14ac:dyDescent="0.15">
      <c r="A113" s="287">
        <v>5757</v>
      </c>
      <c r="B113" s="287" t="s">
        <v>823</v>
      </c>
      <c r="C113" s="289">
        <v>0</v>
      </c>
      <c r="D113" s="289">
        <v>2965750</v>
      </c>
      <c r="E113" s="289">
        <v>35722.82</v>
      </c>
      <c r="F113" s="289">
        <v>1875.65</v>
      </c>
      <c r="G113" s="289">
        <v>17466.5</v>
      </c>
      <c r="H113" s="289">
        <v>4841.09</v>
      </c>
      <c r="I113" s="289">
        <v>27923.200000000001</v>
      </c>
      <c r="J113" s="289">
        <v>0</v>
      </c>
      <c r="K113" s="289">
        <v>379895.93</v>
      </c>
      <c r="L113" s="289">
        <v>786.62</v>
      </c>
      <c r="M113" s="289">
        <v>0</v>
      </c>
      <c r="N113" s="289">
        <v>0</v>
      </c>
      <c r="O113" s="289">
        <v>0</v>
      </c>
      <c r="P113" s="289">
        <v>7387</v>
      </c>
      <c r="Q113" s="289">
        <v>0</v>
      </c>
      <c r="R113" s="289">
        <v>46338</v>
      </c>
      <c r="S113" s="289">
        <v>35477.64</v>
      </c>
      <c r="T113" s="289">
        <v>0</v>
      </c>
      <c r="U113" s="289">
        <v>342197.87</v>
      </c>
      <c r="V113" s="289">
        <v>3354476</v>
      </c>
      <c r="W113" s="289">
        <v>2329.85</v>
      </c>
      <c r="X113" s="289">
        <v>0</v>
      </c>
      <c r="Y113" s="289">
        <v>0</v>
      </c>
      <c r="Z113" s="289">
        <v>0</v>
      </c>
      <c r="AA113" s="289">
        <v>179637</v>
      </c>
      <c r="AB113" s="289">
        <v>0</v>
      </c>
      <c r="AC113" s="289">
        <v>0</v>
      </c>
      <c r="AD113" s="289">
        <v>0</v>
      </c>
      <c r="AE113" s="289">
        <v>237156</v>
      </c>
      <c r="AF113" s="289">
        <v>0</v>
      </c>
      <c r="AG113" s="289">
        <v>0</v>
      </c>
      <c r="AH113" s="289">
        <v>0</v>
      </c>
      <c r="AI113" s="289">
        <v>0</v>
      </c>
      <c r="AJ113" s="289">
        <v>0</v>
      </c>
      <c r="AK113" s="289">
        <v>0</v>
      </c>
      <c r="AL113" s="289">
        <v>47417.56</v>
      </c>
      <c r="AM113" s="289">
        <v>8480</v>
      </c>
      <c r="AN113" s="289">
        <v>61233.120000000003</v>
      </c>
      <c r="AO113" s="289">
        <v>0</v>
      </c>
      <c r="AP113" s="289">
        <v>29579.350000000002</v>
      </c>
      <c r="AQ113" s="289">
        <v>1559180.03</v>
      </c>
      <c r="AR113" s="289">
        <v>1379614.16</v>
      </c>
      <c r="AS113" s="289">
        <v>274670.2</v>
      </c>
      <c r="AT113" s="289">
        <v>158833.32</v>
      </c>
      <c r="AU113" s="289">
        <v>166683.01999999999</v>
      </c>
      <c r="AV113" s="289">
        <v>0</v>
      </c>
      <c r="AW113" s="289">
        <v>525386.59</v>
      </c>
      <c r="AX113" s="289">
        <v>199137.58000000002</v>
      </c>
      <c r="AY113" s="289">
        <v>280377.62</v>
      </c>
      <c r="AZ113" s="289">
        <v>10000</v>
      </c>
      <c r="BA113" s="289">
        <v>1296827.3800000001</v>
      </c>
      <c r="BB113" s="289">
        <v>352732.3</v>
      </c>
      <c r="BC113" s="289">
        <v>110752.62</v>
      </c>
      <c r="BD113" s="289">
        <v>151246.93</v>
      </c>
      <c r="BE113" s="289">
        <v>165637.96</v>
      </c>
      <c r="BF113" s="289">
        <v>579822.14</v>
      </c>
      <c r="BG113" s="289">
        <v>509384.61</v>
      </c>
      <c r="BH113" s="289">
        <v>2543.79</v>
      </c>
      <c r="BI113" s="289">
        <v>0</v>
      </c>
      <c r="BJ113" s="289">
        <v>0</v>
      </c>
      <c r="BK113" s="289">
        <v>0</v>
      </c>
      <c r="BL113" s="289">
        <v>0</v>
      </c>
      <c r="BM113" s="289">
        <v>0</v>
      </c>
      <c r="BN113" s="289">
        <v>0</v>
      </c>
      <c r="BO113" s="289">
        <v>0</v>
      </c>
      <c r="BP113" s="289">
        <v>0</v>
      </c>
      <c r="BQ113" s="289">
        <v>2960886.82</v>
      </c>
      <c r="BR113" s="289">
        <v>3024027.77</v>
      </c>
      <c r="BS113" s="289">
        <v>2960886.82</v>
      </c>
      <c r="BT113" s="289">
        <v>3024027.77</v>
      </c>
      <c r="BU113" s="289">
        <v>0</v>
      </c>
      <c r="BV113" s="289">
        <v>0</v>
      </c>
      <c r="BW113" s="289">
        <v>561087.9</v>
      </c>
      <c r="BX113" s="289">
        <v>0</v>
      </c>
      <c r="BY113" s="289">
        <v>0</v>
      </c>
      <c r="BZ113" s="289">
        <v>0</v>
      </c>
      <c r="CA113" s="289">
        <v>0</v>
      </c>
      <c r="CB113" s="289">
        <v>11523.95</v>
      </c>
      <c r="CC113" s="289">
        <v>12735</v>
      </c>
      <c r="CD113" s="289">
        <v>0</v>
      </c>
      <c r="CE113" s="289">
        <v>0</v>
      </c>
      <c r="CF113" s="289">
        <v>0</v>
      </c>
      <c r="CG113" s="289">
        <v>0</v>
      </c>
      <c r="CH113" s="289">
        <v>203504</v>
      </c>
      <c r="CI113" s="289">
        <v>0</v>
      </c>
      <c r="CJ113" s="289">
        <v>652654.11</v>
      </c>
      <c r="CK113" s="289">
        <v>12971.78</v>
      </c>
      <c r="CL113" s="289">
        <v>0</v>
      </c>
      <c r="CM113" s="289">
        <v>10016</v>
      </c>
      <c r="CN113" s="289">
        <v>0</v>
      </c>
      <c r="CO113" s="289">
        <v>0</v>
      </c>
      <c r="CP113" s="289">
        <v>0</v>
      </c>
      <c r="CQ113" s="289">
        <v>0</v>
      </c>
      <c r="CR113" s="289">
        <v>0</v>
      </c>
      <c r="CS113" s="289">
        <v>0</v>
      </c>
      <c r="CT113" s="289">
        <v>153463.95000000001</v>
      </c>
      <c r="CU113" s="289">
        <v>0</v>
      </c>
      <c r="CV113" s="289">
        <v>0</v>
      </c>
      <c r="CW113" s="289">
        <v>0</v>
      </c>
      <c r="CX113" s="289">
        <v>0</v>
      </c>
      <c r="CY113" s="289">
        <v>0</v>
      </c>
      <c r="CZ113" s="289">
        <v>0</v>
      </c>
      <c r="DA113" s="289">
        <v>0</v>
      </c>
      <c r="DB113" s="289">
        <v>0</v>
      </c>
      <c r="DC113" s="289">
        <v>0</v>
      </c>
      <c r="DD113" s="289">
        <v>0</v>
      </c>
      <c r="DE113" s="289">
        <v>0</v>
      </c>
      <c r="DF113" s="289">
        <v>0</v>
      </c>
      <c r="DG113" s="289">
        <v>0</v>
      </c>
      <c r="DH113" s="289">
        <v>0</v>
      </c>
      <c r="DI113" s="289">
        <v>695940.21</v>
      </c>
      <c r="DJ113" s="289">
        <v>0</v>
      </c>
      <c r="DK113" s="289">
        <v>0</v>
      </c>
      <c r="DL113" s="289">
        <v>46175</v>
      </c>
      <c r="DM113" s="289">
        <v>161405.03</v>
      </c>
      <c r="DN113" s="289">
        <v>0</v>
      </c>
      <c r="DO113" s="289">
        <v>0</v>
      </c>
      <c r="DP113" s="289">
        <v>40572.28</v>
      </c>
      <c r="DQ113" s="289">
        <v>0</v>
      </c>
      <c r="DR113" s="289">
        <v>0</v>
      </c>
      <c r="DS113" s="289">
        <v>0</v>
      </c>
      <c r="DT113" s="289">
        <v>0</v>
      </c>
      <c r="DU113" s="289">
        <v>0</v>
      </c>
      <c r="DV113" s="289">
        <v>670764.05000000005</v>
      </c>
      <c r="DW113" s="289">
        <v>3100.12</v>
      </c>
      <c r="DX113" s="289">
        <v>2000</v>
      </c>
      <c r="DY113" s="289">
        <v>2091.89</v>
      </c>
      <c r="DZ113" s="289">
        <v>91.89</v>
      </c>
      <c r="EA113" s="289">
        <v>0</v>
      </c>
      <c r="EB113" s="289">
        <v>0</v>
      </c>
      <c r="EC113" s="289">
        <v>0</v>
      </c>
      <c r="ED113" s="289">
        <v>32392.720000000001</v>
      </c>
      <c r="EE113" s="289">
        <v>26641.83</v>
      </c>
      <c r="EF113" s="289">
        <v>654883.35</v>
      </c>
      <c r="EG113" s="289">
        <v>660634.24</v>
      </c>
      <c r="EH113" s="289">
        <v>0</v>
      </c>
      <c r="EI113" s="289">
        <v>0</v>
      </c>
      <c r="EJ113" s="289">
        <v>0</v>
      </c>
      <c r="EK113" s="289">
        <v>0</v>
      </c>
      <c r="EL113" s="289">
        <v>0</v>
      </c>
      <c r="EM113" s="289">
        <v>757484.26</v>
      </c>
      <c r="EN113" s="289">
        <v>0</v>
      </c>
      <c r="EO113" s="289">
        <v>0</v>
      </c>
      <c r="EP113" s="289">
        <v>0</v>
      </c>
      <c r="EQ113" s="289">
        <v>0</v>
      </c>
      <c r="ER113" s="289">
        <v>0</v>
      </c>
      <c r="ES113" s="289">
        <v>0</v>
      </c>
      <c r="ET113" s="289">
        <v>0</v>
      </c>
      <c r="EU113" s="289">
        <v>0</v>
      </c>
      <c r="EV113" s="289">
        <v>9683.2900000000009</v>
      </c>
      <c r="EW113" s="289">
        <v>373269.91000000003</v>
      </c>
      <c r="EX113" s="289">
        <v>363586.62</v>
      </c>
      <c r="EY113" s="289">
        <v>0</v>
      </c>
      <c r="EZ113" s="289">
        <v>47469.450000000004</v>
      </c>
      <c r="FA113" s="289">
        <v>65362.01</v>
      </c>
      <c r="FB113" s="289">
        <v>48700</v>
      </c>
      <c r="FC113" s="289">
        <v>9200.33</v>
      </c>
      <c r="FD113" s="289">
        <v>21607.11</v>
      </c>
      <c r="FE113" s="289">
        <v>0</v>
      </c>
      <c r="FF113" s="289">
        <v>0</v>
      </c>
      <c r="FG113" s="289">
        <v>0</v>
      </c>
      <c r="FH113" s="289">
        <v>0</v>
      </c>
      <c r="FI113" s="289">
        <v>0</v>
      </c>
      <c r="FJ113" s="289">
        <v>0</v>
      </c>
      <c r="FK113" s="289">
        <v>0</v>
      </c>
    </row>
    <row r="114" spans="1:167" x14ac:dyDescent="0.15">
      <c r="A114" s="287">
        <v>1855</v>
      </c>
      <c r="B114" s="287" t="s">
        <v>570</v>
      </c>
      <c r="C114" s="289">
        <v>0</v>
      </c>
      <c r="D114" s="289">
        <v>4835176</v>
      </c>
      <c r="E114" s="289">
        <v>0</v>
      </c>
      <c r="F114" s="289">
        <v>10512.22</v>
      </c>
      <c r="G114" s="289">
        <v>14811.75</v>
      </c>
      <c r="H114" s="289">
        <v>12546.39</v>
      </c>
      <c r="I114" s="289">
        <v>63632.57</v>
      </c>
      <c r="J114" s="289">
        <v>6703</v>
      </c>
      <c r="K114" s="289">
        <v>16129.12</v>
      </c>
      <c r="L114" s="289">
        <v>0</v>
      </c>
      <c r="M114" s="289">
        <v>0</v>
      </c>
      <c r="N114" s="289">
        <v>0</v>
      </c>
      <c r="O114" s="289">
        <v>0</v>
      </c>
      <c r="P114" s="289">
        <v>4342.32</v>
      </c>
      <c r="Q114" s="289">
        <v>0</v>
      </c>
      <c r="R114" s="289">
        <v>0</v>
      </c>
      <c r="S114" s="289">
        <v>0</v>
      </c>
      <c r="T114" s="289">
        <v>0</v>
      </c>
      <c r="U114" s="289">
        <v>163683.58000000002</v>
      </c>
      <c r="V114" s="289">
        <v>577947</v>
      </c>
      <c r="W114" s="289">
        <v>7732.91</v>
      </c>
      <c r="X114" s="289">
        <v>0</v>
      </c>
      <c r="Y114" s="289">
        <v>145502.26</v>
      </c>
      <c r="Z114" s="289">
        <v>244781.53</v>
      </c>
      <c r="AA114" s="289">
        <v>143837</v>
      </c>
      <c r="AB114" s="289">
        <v>0</v>
      </c>
      <c r="AC114" s="289">
        <v>43326.57</v>
      </c>
      <c r="AD114" s="289">
        <v>55311.61</v>
      </c>
      <c r="AE114" s="289">
        <v>129048.12000000001</v>
      </c>
      <c r="AF114" s="289">
        <v>0</v>
      </c>
      <c r="AG114" s="289">
        <v>0</v>
      </c>
      <c r="AH114" s="289">
        <v>1085.5999999999999</v>
      </c>
      <c r="AI114" s="289">
        <v>85570.28</v>
      </c>
      <c r="AJ114" s="289">
        <v>0</v>
      </c>
      <c r="AK114" s="289">
        <v>2512</v>
      </c>
      <c r="AL114" s="289">
        <v>0</v>
      </c>
      <c r="AM114" s="289">
        <v>32134.670000000002</v>
      </c>
      <c r="AN114" s="289">
        <v>72369.08</v>
      </c>
      <c r="AO114" s="289">
        <v>0</v>
      </c>
      <c r="AP114" s="289">
        <v>1250.05</v>
      </c>
      <c r="AQ114" s="289">
        <v>1407250.59</v>
      </c>
      <c r="AR114" s="289">
        <v>732928.57000000007</v>
      </c>
      <c r="AS114" s="289">
        <v>343985.02</v>
      </c>
      <c r="AT114" s="289">
        <v>182413.81</v>
      </c>
      <c r="AU114" s="289">
        <v>131396.66</v>
      </c>
      <c r="AV114" s="289">
        <v>0</v>
      </c>
      <c r="AW114" s="289">
        <v>82922.240000000005</v>
      </c>
      <c r="AX114" s="289">
        <v>171262.68</v>
      </c>
      <c r="AY114" s="289">
        <v>350552.19</v>
      </c>
      <c r="AZ114" s="289">
        <v>308386.43</v>
      </c>
      <c r="BA114" s="289">
        <v>1476451.35</v>
      </c>
      <c r="BB114" s="289">
        <v>363749.74</v>
      </c>
      <c r="BC114" s="289">
        <v>125646.38</v>
      </c>
      <c r="BD114" s="289">
        <v>0</v>
      </c>
      <c r="BE114" s="289">
        <v>338853.78</v>
      </c>
      <c r="BF114" s="289">
        <v>517915.2</v>
      </c>
      <c r="BG114" s="289">
        <v>542534.59</v>
      </c>
      <c r="BH114" s="289">
        <v>16087.93</v>
      </c>
      <c r="BI114" s="289">
        <v>0</v>
      </c>
      <c r="BJ114" s="289">
        <v>0</v>
      </c>
      <c r="BK114" s="289">
        <v>0</v>
      </c>
      <c r="BL114" s="289">
        <v>0</v>
      </c>
      <c r="BM114" s="289">
        <v>0</v>
      </c>
      <c r="BN114" s="289">
        <v>0</v>
      </c>
      <c r="BO114" s="289">
        <v>2330296.9900000002</v>
      </c>
      <c r="BP114" s="289">
        <v>2500000</v>
      </c>
      <c r="BQ114" s="289">
        <v>2500000</v>
      </c>
      <c r="BR114" s="289">
        <v>1907905.46</v>
      </c>
      <c r="BS114" s="289">
        <v>4830296.99</v>
      </c>
      <c r="BT114" s="289">
        <v>4407905.46</v>
      </c>
      <c r="BU114" s="289">
        <v>0</v>
      </c>
      <c r="BV114" s="289">
        <v>0</v>
      </c>
      <c r="BW114" s="289">
        <v>497735.74</v>
      </c>
      <c r="BX114" s="289">
        <v>0</v>
      </c>
      <c r="BY114" s="289">
        <v>0</v>
      </c>
      <c r="BZ114" s="289">
        <v>0</v>
      </c>
      <c r="CA114" s="289">
        <v>0</v>
      </c>
      <c r="CB114" s="289">
        <v>65369.62</v>
      </c>
      <c r="CC114" s="289">
        <v>0</v>
      </c>
      <c r="CD114" s="289">
        <v>0</v>
      </c>
      <c r="CE114" s="289">
        <v>0</v>
      </c>
      <c r="CF114" s="289">
        <v>0</v>
      </c>
      <c r="CG114" s="289">
        <v>0</v>
      </c>
      <c r="CH114" s="289">
        <v>524.02</v>
      </c>
      <c r="CI114" s="289">
        <v>0</v>
      </c>
      <c r="CJ114" s="289">
        <v>0</v>
      </c>
      <c r="CK114" s="289">
        <v>0</v>
      </c>
      <c r="CL114" s="289">
        <v>0</v>
      </c>
      <c r="CM114" s="289">
        <v>185744</v>
      </c>
      <c r="CN114" s="289">
        <v>0</v>
      </c>
      <c r="CO114" s="289">
        <v>0</v>
      </c>
      <c r="CP114" s="289">
        <v>0</v>
      </c>
      <c r="CQ114" s="289">
        <v>0</v>
      </c>
      <c r="CR114" s="289">
        <v>0</v>
      </c>
      <c r="CS114" s="289">
        <v>0</v>
      </c>
      <c r="CT114" s="289">
        <v>104378.44</v>
      </c>
      <c r="CU114" s="289">
        <v>0</v>
      </c>
      <c r="CV114" s="289">
        <v>0</v>
      </c>
      <c r="CW114" s="289">
        <v>0</v>
      </c>
      <c r="CX114" s="289">
        <v>33918.590000000004</v>
      </c>
      <c r="CY114" s="289">
        <v>0</v>
      </c>
      <c r="CZ114" s="289">
        <v>0</v>
      </c>
      <c r="DA114" s="289">
        <v>0</v>
      </c>
      <c r="DB114" s="289">
        <v>0</v>
      </c>
      <c r="DC114" s="289">
        <v>0</v>
      </c>
      <c r="DD114" s="289">
        <v>0</v>
      </c>
      <c r="DE114" s="289">
        <v>0</v>
      </c>
      <c r="DF114" s="289">
        <v>0</v>
      </c>
      <c r="DG114" s="289">
        <v>0</v>
      </c>
      <c r="DH114" s="289">
        <v>0</v>
      </c>
      <c r="DI114" s="289">
        <v>660299.44000000006</v>
      </c>
      <c r="DJ114" s="289">
        <v>0</v>
      </c>
      <c r="DK114" s="289">
        <v>0</v>
      </c>
      <c r="DL114" s="289">
        <v>191920.76</v>
      </c>
      <c r="DM114" s="289">
        <v>12378.35</v>
      </c>
      <c r="DN114" s="289">
        <v>0</v>
      </c>
      <c r="DO114" s="289">
        <v>0</v>
      </c>
      <c r="DP114" s="289">
        <v>0</v>
      </c>
      <c r="DQ114" s="289">
        <v>2479.4900000000002</v>
      </c>
      <c r="DR114" s="289">
        <v>0</v>
      </c>
      <c r="DS114" s="289">
        <v>0</v>
      </c>
      <c r="DT114" s="289">
        <v>0</v>
      </c>
      <c r="DU114" s="289">
        <v>0</v>
      </c>
      <c r="DV114" s="289">
        <v>4863.74</v>
      </c>
      <c r="DW114" s="289">
        <v>15728.630000000001</v>
      </c>
      <c r="DX114" s="289">
        <v>53109.18</v>
      </c>
      <c r="DY114" s="289">
        <v>63146.130000000005</v>
      </c>
      <c r="DZ114" s="289">
        <v>17719.93</v>
      </c>
      <c r="EA114" s="289">
        <v>6915.45</v>
      </c>
      <c r="EB114" s="289">
        <v>767.53</v>
      </c>
      <c r="EC114" s="289">
        <v>0</v>
      </c>
      <c r="ED114" s="289">
        <v>118920.22</v>
      </c>
      <c r="EE114" s="289">
        <v>118935.21</v>
      </c>
      <c r="EF114" s="289">
        <v>355844.99</v>
      </c>
      <c r="EG114" s="289">
        <v>355830</v>
      </c>
      <c r="EH114" s="289">
        <v>0</v>
      </c>
      <c r="EI114" s="289">
        <v>0</v>
      </c>
      <c r="EJ114" s="289">
        <v>0</v>
      </c>
      <c r="EK114" s="289">
        <v>0</v>
      </c>
      <c r="EL114" s="289">
        <v>0</v>
      </c>
      <c r="EM114" s="289">
        <v>345000</v>
      </c>
      <c r="EN114" s="289">
        <v>0</v>
      </c>
      <c r="EO114" s="289">
        <v>0</v>
      </c>
      <c r="EP114" s="289">
        <v>0</v>
      </c>
      <c r="EQ114" s="289">
        <v>0</v>
      </c>
      <c r="ER114" s="289">
        <v>0</v>
      </c>
      <c r="ES114" s="289">
        <v>0</v>
      </c>
      <c r="ET114" s="289">
        <v>0</v>
      </c>
      <c r="EU114" s="289">
        <v>0</v>
      </c>
      <c r="EV114" s="289">
        <v>0</v>
      </c>
      <c r="EW114" s="289">
        <v>205288.39</v>
      </c>
      <c r="EX114" s="289">
        <v>205288.39</v>
      </c>
      <c r="EY114" s="289">
        <v>0</v>
      </c>
      <c r="EZ114" s="289">
        <v>97490.47</v>
      </c>
      <c r="FA114" s="289">
        <v>78791.320000000007</v>
      </c>
      <c r="FB114" s="289">
        <v>92627.71</v>
      </c>
      <c r="FC114" s="289">
        <v>96528.69</v>
      </c>
      <c r="FD114" s="289">
        <v>14202.9</v>
      </c>
      <c r="FE114" s="289">
        <v>595.27</v>
      </c>
      <c r="FF114" s="289">
        <v>0</v>
      </c>
      <c r="FG114" s="289">
        <v>0</v>
      </c>
      <c r="FH114" s="289">
        <v>0</v>
      </c>
      <c r="FI114" s="289">
        <v>0</v>
      </c>
      <c r="FJ114" s="289">
        <v>0</v>
      </c>
      <c r="FK114" s="289">
        <v>0</v>
      </c>
    </row>
    <row r="115" spans="1:167" x14ac:dyDescent="0.15">
      <c r="A115" s="287">
        <v>1862</v>
      </c>
      <c r="B115" s="287" t="s">
        <v>571</v>
      </c>
      <c r="C115" s="289">
        <v>0</v>
      </c>
      <c r="D115" s="289">
        <v>26676783.739999998</v>
      </c>
      <c r="E115" s="289">
        <v>0</v>
      </c>
      <c r="F115" s="289">
        <v>3430</v>
      </c>
      <c r="G115" s="289">
        <v>47100</v>
      </c>
      <c r="H115" s="289">
        <v>37771.279999999999</v>
      </c>
      <c r="I115" s="289">
        <v>1167776.32</v>
      </c>
      <c r="J115" s="289">
        <v>0</v>
      </c>
      <c r="K115" s="289">
        <v>1676598.42</v>
      </c>
      <c r="L115" s="289">
        <v>0</v>
      </c>
      <c r="M115" s="289">
        <v>0</v>
      </c>
      <c r="N115" s="289">
        <v>0</v>
      </c>
      <c r="O115" s="289">
        <v>0</v>
      </c>
      <c r="P115" s="289">
        <v>1000</v>
      </c>
      <c r="Q115" s="289">
        <v>0</v>
      </c>
      <c r="R115" s="289">
        <v>0</v>
      </c>
      <c r="S115" s="289">
        <v>0</v>
      </c>
      <c r="T115" s="289">
        <v>0</v>
      </c>
      <c r="U115" s="289">
        <v>1440311.97</v>
      </c>
      <c r="V115" s="289">
        <v>41179758</v>
      </c>
      <c r="W115" s="289">
        <v>107821.05</v>
      </c>
      <c r="X115" s="289">
        <v>150879</v>
      </c>
      <c r="Y115" s="289">
        <v>1402902.37</v>
      </c>
      <c r="Z115" s="289">
        <v>344.94</v>
      </c>
      <c r="AA115" s="289">
        <v>275371.23</v>
      </c>
      <c r="AB115" s="289">
        <v>55579.950000000004</v>
      </c>
      <c r="AC115" s="289">
        <v>0</v>
      </c>
      <c r="AD115" s="289">
        <v>907420.22</v>
      </c>
      <c r="AE115" s="289">
        <v>1243082.6000000001</v>
      </c>
      <c r="AF115" s="289">
        <v>0</v>
      </c>
      <c r="AG115" s="289">
        <v>0</v>
      </c>
      <c r="AH115" s="289">
        <v>675296.59</v>
      </c>
      <c r="AI115" s="289">
        <v>208712.13</v>
      </c>
      <c r="AJ115" s="289">
        <v>0</v>
      </c>
      <c r="AK115" s="289">
        <v>500</v>
      </c>
      <c r="AL115" s="289">
        <v>3910</v>
      </c>
      <c r="AM115" s="289">
        <v>47355</v>
      </c>
      <c r="AN115" s="289">
        <v>190356.91</v>
      </c>
      <c r="AO115" s="289">
        <v>57066.16</v>
      </c>
      <c r="AP115" s="289">
        <v>125106.79000000001</v>
      </c>
      <c r="AQ115" s="289">
        <v>17402987.120000001</v>
      </c>
      <c r="AR115" s="289">
        <v>14612888.699999999</v>
      </c>
      <c r="AS115" s="289">
        <v>1951405.92</v>
      </c>
      <c r="AT115" s="289">
        <v>2295276.7400000002</v>
      </c>
      <c r="AU115" s="289">
        <v>747099.93</v>
      </c>
      <c r="AV115" s="289">
        <v>1376592.39</v>
      </c>
      <c r="AW115" s="289">
        <v>2425283.1800000002</v>
      </c>
      <c r="AX115" s="289">
        <v>4482855.33</v>
      </c>
      <c r="AY115" s="289">
        <v>403585.51</v>
      </c>
      <c r="AZ115" s="289">
        <v>4277582.83</v>
      </c>
      <c r="BA115" s="289">
        <v>10114773.1</v>
      </c>
      <c r="BB115" s="289">
        <v>2955713.48</v>
      </c>
      <c r="BC115" s="289">
        <v>554269.65</v>
      </c>
      <c r="BD115" s="289">
        <v>145779.75</v>
      </c>
      <c r="BE115" s="289">
        <v>5113.07</v>
      </c>
      <c r="BF115" s="289">
        <v>8510187.4800000004</v>
      </c>
      <c r="BG115" s="289">
        <v>3343758.91</v>
      </c>
      <c r="BH115" s="289">
        <v>25272.59</v>
      </c>
      <c r="BI115" s="289">
        <v>158802.41</v>
      </c>
      <c r="BJ115" s="289">
        <v>152994.5</v>
      </c>
      <c r="BK115" s="289">
        <v>0</v>
      </c>
      <c r="BL115" s="289">
        <v>0</v>
      </c>
      <c r="BM115" s="289">
        <v>0</v>
      </c>
      <c r="BN115" s="289">
        <v>0</v>
      </c>
      <c r="BO115" s="289">
        <v>0</v>
      </c>
      <c r="BP115" s="289">
        <v>115000</v>
      </c>
      <c r="BQ115" s="289">
        <v>12977488.42</v>
      </c>
      <c r="BR115" s="289">
        <v>14920105.32</v>
      </c>
      <c r="BS115" s="289">
        <v>13136290.83</v>
      </c>
      <c r="BT115" s="289">
        <v>15188099.82</v>
      </c>
      <c r="BU115" s="289">
        <v>0</v>
      </c>
      <c r="BV115" s="289">
        <v>0</v>
      </c>
      <c r="BW115" s="289">
        <v>8510187.4800000004</v>
      </c>
      <c r="BX115" s="289">
        <v>0</v>
      </c>
      <c r="BY115" s="289">
        <v>0</v>
      </c>
      <c r="BZ115" s="289">
        <v>0</v>
      </c>
      <c r="CA115" s="289">
        <v>0</v>
      </c>
      <c r="CB115" s="289">
        <v>744.71</v>
      </c>
      <c r="CC115" s="289">
        <v>84711.55</v>
      </c>
      <c r="CD115" s="289">
        <v>0</v>
      </c>
      <c r="CE115" s="289">
        <v>0</v>
      </c>
      <c r="CF115" s="289">
        <v>0</v>
      </c>
      <c r="CG115" s="289">
        <v>0</v>
      </c>
      <c r="CH115" s="289">
        <v>26621.050000000003</v>
      </c>
      <c r="CI115" s="289">
        <v>0</v>
      </c>
      <c r="CJ115" s="289">
        <v>0</v>
      </c>
      <c r="CK115" s="289">
        <v>0</v>
      </c>
      <c r="CL115" s="289">
        <v>0</v>
      </c>
      <c r="CM115" s="289">
        <v>3166180</v>
      </c>
      <c r="CN115" s="289">
        <v>52588</v>
      </c>
      <c r="CO115" s="289">
        <v>0</v>
      </c>
      <c r="CP115" s="289">
        <v>0</v>
      </c>
      <c r="CQ115" s="289">
        <v>0</v>
      </c>
      <c r="CR115" s="289">
        <v>0</v>
      </c>
      <c r="CS115" s="289">
        <v>35766</v>
      </c>
      <c r="CT115" s="289">
        <v>1415221.5</v>
      </c>
      <c r="CU115" s="289">
        <v>0</v>
      </c>
      <c r="CV115" s="289">
        <v>0</v>
      </c>
      <c r="CW115" s="289">
        <v>0</v>
      </c>
      <c r="CX115" s="289">
        <v>338433.85000000003</v>
      </c>
      <c r="CY115" s="289">
        <v>0</v>
      </c>
      <c r="CZ115" s="289">
        <v>0</v>
      </c>
      <c r="DA115" s="289">
        <v>0</v>
      </c>
      <c r="DB115" s="289">
        <v>0</v>
      </c>
      <c r="DC115" s="289">
        <v>0</v>
      </c>
      <c r="DD115" s="289">
        <v>0</v>
      </c>
      <c r="DE115" s="289">
        <v>0</v>
      </c>
      <c r="DF115" s="289">
        <v>0</v>
      </c>
      <c r="DG115" s="289">
        <v>0</v>
      </c>
      <c r="DH115" s="289">
        <v>0</v>
      </c>
      <c r="DI115" s="289">
        <v>11254103.689999999</v>
      </c>
      <c r="DJ115" s="289">
        <v>0</v>
      </c>
      <c r="DK115" s="289">
        <v>0</v>
      </c>
      <c r="DL115" s="289">
        <v>1056118.51</v>
      </c>
      <c r="DM115" s="289">
        <v>263367.13</v>
      </c>
      <c r="DN115" s="289">
        <v>0</v>
      </c>
      <c r="DO115" s="289">
        <v>0</v>
      </c>
      <c r="DP115" s="289">
        <v>768980.21</v>
      </c>
      <c r="DQ115" s="289">
        <v>0</v>
      </c>
      <c r="DR115" s="289">
        <v>0</v>
      </c>
      <c r="DS115" s="289">
        <v>5963</v>
      </c>
      <c r="DT115" s="289">
        <v>0</v>
      </c>
      <c r="DU115" s="289">
        <v>0</v>
      </c>
      <c r="DV115" s="289">
        <v>281921.60000000003</v>
      </c>
      <c r="DW115" s="289">
        <v>0</v>
      </c>
      <c r="DX115" s="289">
        <v>127904.69</v>
      </c>
      <c r="DY115" s="289">
        <v>143078.63</v>
      </c>
      <c r="DZ115" s="289">
        <v>1106940.8</v>
      </c>
      <c r="EA115" s="289">
        <v>912496.46</v>
      </c>
      <c r="EB115" s="289">
        <v>179270.39999999999</v>
      </c>
      <c r="EC115" s="289">
        <v>0</v>
      </c>
      <c r="ED115" s="289">
        <v>520643.45</v>
      </c>
      <c r="EE115" s="289">
        <v>468247.09</v>
      </c>
      <c r="EF115" s="289">
        <v>6256939.6399999997</v>
      </c>
      <c r="EG115" s="289">
        <v>5650571</v>
      </c>
      <c r="EH115" s="289">
        <v>0</v>
      </c>
      <c r="EI115" s="289">
        <v>0</v>
      </c>
      <c r="EJ115" s="289">
        <v>0</v>
      </c>
      <c r="EK115" s="289">
        <v>658765</v>
      </c>
      <c r="EL115" s="289">
        <v>0</v>
      </c>
      <c r="EM115" s="289">
        <v>19765733.399999999</v>
      </c>
      <c r="EN115" s="289">
        <v>0</v>
      </c>
      <c r="EO115" s="289">
        <v>0</v>
      </c>
      <c r="EP115" s="289">
        <v>0</v>
      </c>
      <c r="EQ115" s="289">
        <v>0</v>
      </c>
      <c r="ER115" s="289">
        <v>0</v>
      </c>
      <c r="ES115" s="289">
        <v>0</v>
      </c>
      <c r="ET115" s="289">
        <v>0</v>
      </c>
      <c r="EU115" s="289">
        <v>229647.75</v>
      </c>
      <c r="EV115" s="289">
        <v>447337.56</v>
      </c>
      <c r="EW115" s="289">
        <v>3462162.83</v>
      </c>
      <c r="EX115" s="289">
        <v>3242498.87</v>
      </c>
      <c r="EY115" s="289">
        <v>1974.15</v>
      </c>
      <c r="EZ115" s="289">
        <v>930616.89</v>
      </c>
      <c r="FA115" s="289">
        <v>1258354.3400000001</v>
      </c>
      <c r="FB115" s="289">
        <v>1952324.28</v>
      </c>
      <c r="FC115" s="289">
        <v>466884.23</v>
      </c>
      <c r="FD115" s="289">
        <v>1157702.6000000001</v>
      </c>
      <c r="FE115" s="289">
        <v>0</v>
      </c>
      <c r="FF115" s="289">
        <v>0</v>
      </c>
      <c r="FG115" s="289">
        <v>0</v>
      </c>
      <c r="FH115" s="289">
        <v>0</v>
      </c>
      <c r="FI115" s="289">
        <v>0</v>
      </c>
      <c r="FJ115" s="289">
        <v>0</v>
      </c>
      <c r="FK115" s="289">
        <v>0</v>
      </c>
    </row>
    <row r="116" spans="1:167" x14ac:dyDescent="0.15">
      <c r="A116" s="287">
        <v>1870</v>
      </c>
      <c r="B116" s="287" t="s">
        <v>572</v>
      </c>
      <c r="C116" s="289">
        <v>0</v>
      </c>
      <c r="D116" s="289">
        <v>2762460</v>
      </c>
      <c r="E116" s="289">
        <v>0</v>
      </c>
      <c r="F116" s="289">
        <v>0</v>
      </c>
      <c r="G116" s="289">
        <v>3790.59</v>
      </c>
      <c r="H116" s="289">
        <v>4297.4800000000005</v>
      </c>
      <c r="I116" s="289">
        <v>11649.050000000001</v>
      </c>
      <c r="J116" s="289">
        <v>2131.4700000000003</v>
      </c>
      <c r="K116" s="289">
        <v>647306</v>
      </c>
      <c r="L116" s="289">
        <v>0</v>
      </c>
      <c r="M116" s="289">
        <v>0</v>
      </c>
      <c r="N116" s="289">
        <v>0</v>
      </c>
      <c r="O116" s="289">
        <v>0</v>
      </c>
      <c r="P116" s="289">
        <v>139</v>
      </c>
      <c r="Q116" s="289">
        <v>0</v>
      </c>
      <c r="R116" s="289">
        <v>0</v>
      </c>
      <c r="S116" s="289">
        <v>0</v>
      </c>
      <c r="T116" s="289">
        <v>0</v>
      </c>
      <c r="U116" s="289">
        <v>54532.61</v>
      </c>
      <c r="V116" s="289">
        <v>7801</v>
      </c>
      <c r="W116" s="289">
        <v>2400</v>
      </c>
      <c r="X116" s="289">
        <v>0</v>
      </c>
      <c r="Y116" s="289">
        <v>82523.67</v>
      </c>
      <c r="Z116" s="289">
        <v>0</v>
      </c>
      <c r="AA116" s="289">
        <v>702</v>
      </c>
      <c r="AB116" s="289">
        <v>0</v>
      </c>
      <c r="AC116" s="289">
        <v>0</v>
      </c>
      <c r="AD116" s="289">
        <v>0</v>
      </c>
      <c r="AE116" s="289">
        <v>32337.75</v>
      </c>
      <c r="AF116" s="289">
        <v>0</v>
      </c>
      <c r="AG116" s="289">
        <v>0</v>
      </c>
      <c r="AH116" s="289">
        <v>0</v>
      </c>
      <c r="AI116" s="289">
        <v>35259.97</v>
      </c>
      <c r="AJ116" s="289">
        <v>0</v>
      </c>
      <c r="AK116" s="289">
        <v>0</v>
      </c>
      <c r="AL116" s="289">
        <v>0</v>
      </c>
      <c r="AM116" s="289">
        <v>1622</v>
      </c>
      <c r="AN116" s="289">
        <v>0</v>
      </c>
      <c r="AO116" s="289">
        <v>0</v>
      </c>
      <c r="AP116" s="289">
        <v>20.7</v>
      </c>
      <c r="AQ116" s="289">
        <v>1640527.57</v>
      </c>
      <c r="AR116" s="289">
        <v>159489.37</v>
      </c>
      <c r="AS116" s="289">
        <v>0</v>
      </c>
      <c r="AT116" s="289">
        <v>58073.78</v>
      </c>
      <c r="AU116" s="289">
        <v>26779.71</v>
      </c>
      <c r="AV116" s="289">
        <v>0</v>
      </c>
      <c r="AW116" s="289">
        <v>29642.84</v>
      </c>
      <c r="AX116" s="289">
        <v>91266.74</v>
      </c>
      <c r="AY116" s="289">
        <v>529821.54</v>
      </c>
      <c r="AZ116" s="289">
        <v>0</v>
      </c>
      <c r="BA116" s="289">
        <v>512056.89</v>
      </c>
      <c r="BB116" s="289">
        <v>25312.27</v>
      </c>
      <c r="BC116" s="289">
        <v>43066.03</v>
      </c>
      <c r="BD116" s="289">
        <v>0</v>
      </c>
      <c r="BE116" s="289">
        <v>84954.62</v>
      </c>
      <c r="BF116" s="289">
        <v>190784.53</v>
      </c>
      <c r="BG116" s="289">
        <v>265779</v>
      </c>
      <c r="BH116" s="289">
        <v>0</v>
      </c>
      <c r="BI116" s="289">
        <v>0</v>
      </c>
      <c r="BJ116" s="289">
        <v>0</v>
      </c>
      <c r="BK116" s="289">
        <v>0</v>
      </c>
      <c r="BL116" s="289">
        <v>0</v>
      </c>
      <c r="BM116" s="289">
        <v>0</v>
      </c>
      <c r="BN116" s="289">
        <v>0</v>
      </c>
      <c r="BO116" s="289">
        <v>0</v>
      </c>
      <c r="BP116" s="289">
        <v>0</v>
      </c>
      <c r="BQ116" s="289">
        <v>1450334.79</v>
      </c>
      <c r="BR116" s="289">
        <v>1441753.19</v>
      </c>
      <c r="BS116" s="289">
        <v>1450334.79</v>
      </c>
      <c r="BT116" s="289">
        <v>1441753.19</v>
      </c>
      <c r="BU116" s="289">
        <v>0</v>
      </c>
      <c r="BV116" s="289">
        <v>0</v>
      </c>
      <c r="BW116" s="289">
        <v>153118.28</v>
      </c>
      <c r="BX116" s="289">
        <v>0</v>
      </c>
      <c r="BY116" s="289">
        <v>0</v>
      </c>
      <c r="BZ116" s="289">
        <v>0</v>
      </c>
      <c r="CA116" s="289">
        <v>0</v>
      </c>
      <c r="CB116" s="289">
        <v>7425.49</v>
      </c>
      <c r="CC116" s="289">
        <v>0</v>
      </c>
      <c r="CD116" s="289">
        <v>0</v>
      </c>
      <c r="CE116" s="289">
        <v>0</v>
      </c>
      <c r="CF116" s="289">
        <v>0</v>
      </c>
      <c r="CG116" s="289">
        <v>0</v>
      </c>
      <c r="CH116" s="289">
        <v>116.8</v>
      </c>
      <c r="CI116" s="289">
        <v>0</v>
      </c>
      <c r="CJ116" s="289">
        <v>0</v>
      </c>
      <c r="CK116" s="289">
        <v>0</v>
      </c>
      <c r="CL116" s="289">
        <v>0</v>
      </c>
      <c r="CM116" s="289">
        <v>48459</v>
      </c>
      <c r="CN116" s="289">
        <v>0</v>
      </c>
      <c r="CO116" s="289">
        <v>0</v>
      </c>
      <c r="CP116" s="289">
        <v>0</v>
      </c>
      <c r="CQ116" s="289">
        <v>0</v>
      </c>
      <c r="CR116" s="289">
        <v>0</v>
      </c>
      <c r="CS116" s="289">
        <v>0</v>
      </c>
      <c r="CT116" s="289">
        <v>64529.66</v>
      </c>
      <c r="CU116" s="289">
        <v>0</v>
      </c>
      <c r="CV116" s="289">
        <v>0</v>
      </c>
      <c r="CW116" s="289">
        <v>2524.77</v>
      </c>
      <c r="CX116" s="289">
        <v>3581.96</v>
      </c>
      <c r="CY116" s="289">
        <v>0</v>
      </c>
      <c r="CZ116" s="289">
        <v>0</v>
      </c>
      <c r="DA116" s="289">
        <v>0</v>
      </c>
      <c r="DB116" s="289">
        <v>0</v>
      </c>
      <c r="DC116" s="289">
        <v>0</v>
      </c>
      <c r="DD116" s="289">
        <v>0</v>
      </c>
      <c r="DE116" s="289">
        <v>0</v>
      </c>
      <c r="DF116" s="289">
        <v>0</v>
      </c>
      <c r="DG116" s="289">
        <v>0</v>
      </c>
      <c r="DH116" s="289">
        <v>0</v>
      </c>
      <c r="DI116" s="289">
        <v>241498.34</v>
      </c>
      <c r="DJ116" s="289">
        <v>0</v>
      </c>
      <c r="DK116" s="289">
        <v>0</v>
      </c>
      <c r="DL116" s="289">
        <v>30550.84</v>
      </c>
      <c r="DM116" s="289">
        <v>0</v>
      </c>
      <c r="DN116" s="289">
        <v>0</v>
      </c>
      <c r="DO116" s="289">
        <v>0</v>
      </c>
      <c r="DP116" s="289">
        <v>2853</v>
      </c>
      <c r="DQ116" s="289">
        <v>0</v>
      </c>
      <c r="DR116" s="289">
        <v>0</v>
      </c>
      <c r="DS116" s="289">
        <v>0</v>
      </c>
      <c r="DT116" s="289">
        <v>0</v>
      </c>
      <c r="DU116" s="289">
        <v>0</v>
      </c>
      <c r="DV116" s="289">
        <v>4853.78</v>
      </c>
      <c r="DW116" s="289">
        <v>0</v>
      </c>
      <c r="DX116" s="289">
        <v>8990.2199999999993</v>
      </c>
      <c r="DY116" s="289">
        <v>13720.7</v>
      </c>
      <c r="DZ116" s="289">
        <v>12245.210000000001</v>
      </c>
      <c r="EA116" s="289">
        <v>7514.7300000000005</v>
      </c>
      <c r="EB116" s="289">
        <v>0</v>
      </c>
      <c r="EC116" s="289">
        <v>0</v>
      </c>
      <c r="ED116" s="289">
        <v>343057.76</v>
      </c>
      <c r="EE116" s="289">
        <v>35672.170000000006</v>
      </c>
      <c r="EF116" s="289">
        <v>380521.25</v>
      </c>
      <c r="EG116" s="289">
        <v>648632.97</v>
      </c>
      <c r="EH116" s="289">
        <v>1610.17</v>
      </c>
      <c r="EI116" s="289">
        <v>0</v>
      </c>
      <c r="EJ116" s="289">
        <v>0</v>
      </c>
      <c r="EK116" s="289">
        <v>37663.700000000004</v>
      </c>
      <c r="EL116" s="289">
        <v>0</v>
      </c>
      <c r="EM116" s="289">
        <v>3775000</v>
      </c>
      <c r="EN116" s="289">
        <v>442198.78</v>
      </c>
      <c r="EO116" s="289">
        <v>29043.3</v>
      </c>
      <c r="EP116" s="289">
        <v>19.52</v>
      </c>
      <c r="EQ116" s="289">
        <v>0</v>
      </c>
      <c r="ER116" s="289">
        <v>413175</v>
      </c>
      <c r="ES116" s="289">
        <v>0</v>
      </c>
      <c r="ET116" s="289">
        <v>0</v>
      </c>
      <c r="EU116" s="289">
        <v>2209.7800000000002</v>
      </c>
      <c r="EV116" s="289">
        <v>7157.71</v>
      </c>
      <c r="EW116" s="289">
        <v>90308.12</v>
      </c>
      <c r="EX116" s="289">
        <v>85360.19</v>
      </c>
      <c r="EY116" s="289">
        <v>0</v>
      </c>
      <c r="EZ116" s="289">
        <v>7134.32</v>
      </c>
      <c r="FA116" s="289">
        <v>13539.44</v>
      </c>
      <c r="FB116" s="289">
        <v>28392</v>
      </c>
      <c r="FC116" s="289">
        <v>0</v>
      </c>
      <c r="FD116" s="289">
        <v>21986.880000000001</v>
      </c>
      <c r="FE116" s="289">
        <v>0</v>
      </c>
      <c r="FF116" s="289">
        <v>0</v>
      </c>
      <c r="FG116" s="289">
        <v>0</v>
      </c>
      <c r="FH116" s="289">
        <v>0</v>
      </c>
      <c r="FI116" s="289">
        <v>0</v>
      </c>
      <c r="FJ116" s="289">
        <v>0</v>
      </c>
      <c r="FK116" s="289">
        <v>0</v>
      </c>
    </row>
    <row r="117" spans="1:167" x14ac:dyDescent="0.15">
      <c r="A117" s="287">
        <v>1883</v>
      </c>
      <c r="B117" s="287" t="s">
        <v>573</v>
      </c>
      <c r="C117" s="289">
        <v>0</v>
      </c>
      <c r="D117" s="289">
        <v>13522411</v>
      </c>
      <c r="E117" s="289">
        <v>0</v>
      </c>
      <c r="F117" s="289">
        <v>14903.710000000001</v>
      </c>
      <c r="G117" s="289">
        <v>69644.78</v>
      </c>
      <c r="H117" s="289">
        <v>13848.87</v>
      </c>
      <c r="I117" s="289">
        <v>156310.63</v>
      </c>
      <c r="J117" s="289">
        <v>15611.26</v>
      </c>
      <c r="K117" s="289">
        <v>1184170.7</v>
      </c>
      <c r="L117" s="289">
        <v>0</v>
      </c>
      <c r="M117" s="289">
        <v>0</v>
      </c>
      <c r="N117" s="289">
        <v>0</v>
      </c>
      <c r="O117" s="289">
        <v>0</v>
      </c>
      <c r="P117" s="289">
        <v>0</v>
      </c>
      <c r="Q117" s="289">
        <v>0</v>
      </c>
      <c r="R117" s="289">
        <v>0</v>
      </c>
      <c r="S117" s="289">
        <v>0</v>
      </c>
      <c r="T117" s="289">
        <v>0</v>
      </c>
      <c r="U117" s="289">
        <v>562594.99</v>
      </c>
      <c r="V117" s="289">
        <v>15795362</v>
      </c>
      <c r="W117" s="289">
        <v>39303.200000000004</v>
      </c>
      <c r="X117" s="289">
        <v>0</v>
      </c>
      <c r="Y117" s="289">
        <v>0</v>
      </c>
      <c r="Z117" s="289">
        <v>5519.62</v>
      </c>
      <c r="AA117" s="289">
        <v>71843</v>
      </c>
      <c r="AB117" s="289">
        <v>0</v>
      </c>
      <c r="AC117" s="289">
        <v>0</v>
      </c>
      <c r="AD117" s="289">
        <v>142044.24</v>
      </c>
      <c r="AE117" s="289">
        <v>373890.13</v>
      </c>
      <c r="AF117" s="289">
        <v>0</v>
      </c>
      <c r="AG117" s="289">
        <v>0</v>
      </c>
      <c r="AH117" s="289">
        <v>113906.09</v>
      </c>
      <c r="AI117" s="289">
        <v>0</v>
      </c>
      <c r="AJ117" s="289">
        <v>0</v>
      </c>
      <c r="AK117" s="289">
        <v>353031.36</v>
      </c>
      <c r="AL117" s="289">
        <v>0</v>
      </c>
      <c r="AM117" s="289">
        <v>0</v>
      </c>
      <c r="AN117" s="289">
        <v>86323.33</v>
      </c>
      <c r="AO117" s="289">
        <v>0</v>
      </c>
      <c r="AP117" s="289">
        <v>19531.18</v>
      </c>
      <c r="AQ117" s="289">
        <v>4934426.78</v>
      </c>
      <c r="AR117" s="289">
        <v>8514067.0999999996</v>
      </c>
      <c r="AS117" s="289">
        <v>1072057.04</v>
      </c>
      <c r="AT117" s="289">
        <v>1035102.67</v>
      </c>
      <c r="AU117" s="289">
        <v>381918.41000000003</v>
      </c>
      <c r="AV117" s="289">
        <v>452402.06</v>
      </c>
      <c r="AW117" s="289">
        <v>848443.29</v>
      </c>
      <c r="AX117" s="289">
        <v>1559962.27</v>
      </c>
      <c r="AY117" s="289">
        <v>419962.8</v>
      </c>
      <c r="AZ117" s="289">
        <v>1634100.14</v>
      </c>
      <c r="BA117" s="289">
        <v>5024139.79</v>
      </c>
      <c r="BB117" s="289">
        <v>836602.46</v>
      </c>
      <c r="BC117" s="289">
        <v>315501.12</v>
      </c>
      <c r="BD117" s="289">
        <v>2057</v>
      </c>
      <c r="BE117" s="289">
        <v>190635.72</v>
      </c>
      <c r="BF117" s="289">
        <v>3969014.99</v>
      </c>
      <c r="BG117" s="289">
        <v>1154748.8799999999</v>
      </c>
      <c r="BH117" s="289">
        <v>664.32</v>
      </c>
      <c r="BI117" s="289">
        <v>86274.25</v>
      </c>
      <c r="BJ117" s="289">
        <v>77314.02</v>
      </c>
      <c r="BK117" s="289">
        <v>0</v>
      </c>
      <c r="BL117" s="289">
        <v>0</v>
      </c>
      <c r="BM117" s="289">
        <v>0</v>
      </c>
      <c r="BN117" s="289">
        <v>0</v>
      </c>
      <c r="BO117" s="289">
        <v>283707</v>
      </c>
      <c r="BP117" s="289">
        <v>78347.95</v>
      </c>
      <c r="BQ117" s="289">
        <v>9695725.6400000006</v>
      </c>
      <c r="BR117" s="289">
        <v>10104488.17</v>
      </c>
      <c r="BS117" s="289">
        <v>10065706.890000001</v>
      </c>
      <c r="BT117" s="289">
        <v>10260150.140000001</v>
      </c>
      <c r="BU117" s="289">
        <v>0</v>
      </c>
      <c r="BV117" s="289">
        <v>0</v>
      </c>
      <c r="BW117" s="289">
        <v>3969014.99</v>
      </c>
      <c r="BX117" s="289">
        <v>0</v>
      </c>
      <c r="BY117" s="289">
        <v>0</v>
      </c>
      <c r="BZ117" s="289">
        <v>0</v>
      </c>
      <c r="CA117" s="289">
        <v>0</v>
      </c>
      <c r="CB117" s="289">
        <v>0</v>
      </c>
      <c r="CC117" s="289">
        <v>65745.290000000008</v>
      </c>
      <c r="CD117" s="289">
        <v>0</v>
      </c>
      <c r="CE117" s="289">
        <v>0</v>
      </c>
      <c r="CF117" s="289">
        <v>0</v>
      </c>
      <c r="CG117" s="289">
        <v>0</v>
      </c>
      <c r="CH117" s="289">
        <v>3671.05</v>
      </c>
      <c r="CI117" s="289">
        <v>0</v>
      </c>
      <c r="CJ117" s="289">
        <v>0</v>
      </c>
      <c r="CK117" s="289">
        <v>0</v>
      </c>
      <c r="CL117" s="289">
        <v>0</v>
      </c>
      <c r="CM117" s="289">
        <v>1216106</v>
      </c>
      <c r="CN117" s="289">
        <v>30632</v>
      </c>
      <c r="CO117" s="289">
        <v>0</v>
      </c>
      <c r="CP117" s="289">
        <v>0</v>
      </c>
      <c r="CQ117" s="289">
        <v>0</v>
      </c>
      <c r="CR117" s="289">
        <v>0</v>
      </c>
      <c r="CS117" s="289">
        <v>20834</v>
      </c>
      <c r="CT117" s="289">
        <v>574711.77</v>
      </c>
      <c r="CU117" s="289">
        <v>0</v>
      </c>
      <c r="CV117" s="289">
        <v>0</v>
      </c>
      <c r="CW117" s="289">
        <v>0</v>
      </c>
      <c r="CX117" s="289">
        <v>197494.96</v>
      </c>
      <c r="CY117" s="289">
        <v>0</v>
      </c>
      <c r="CZ117" s="289">
        <v>0</v>
      </c>
      <c r="DA117" s="289">
        <v>0</v>
      </c>
      <c r="DB117" s="289">
        <v>0</v>
      </c>
      <c r="DC117" s="289">
        <v>0</v>
      </c>
      <c r="DD117" s="289">
        <v>0</v>
      </c>
      <c r="DE117" s="289">
        <v>0</v>
      </c>
      <c r="DF117" s="289">
        <v>0</v>
      </c>
      <c r="DG117" s="289">
        <v>1156.75</v>
      </c>
      <c r="DH117" s="289">
        <v>0</v>
      </c>
      <c r="DI117" s="289">
        <v>4480713.25</v>
      </c>
      <c r="DJ117" s="289">
        <v>0</v>
      </c>
      <c r="DK117" s="289">
        <v>0</v>
      </c>
      <c r="DL117" s="289">
        <v>630551.5</v>
      </c>
      <c r="DM117" s="289">
        <v>230310.93</v>
      </c>
      <c r="DN117" s="289">
        <v>1261.25</v>
      </c>
      <c r="DO117" s="289">
        <v>0</v>
      </c>
      <c r="DP117" s="289">
        <v>279504.22000000003</v>
      </c>
      <c r="DQ117" s="289">
        <v>0</v>
      </c>
      <c r="DR117" s="289">
        <v>0</v>
      </c>
      <c r="DS117" s="289">
        <v>0</v>
      </c>
      <c r="DT117" s="289">
        <v>0</v>
      </c>
      <c r="DU117" s="289">
        <v>0</v>
      </c>
      <c r="DV117" s="289">
        <v>454712.16000000003</v>
      </c>
      <c r="DW117" s="289">
        <v>0</v>
      </c>
      <c r="DX117" s="289">
        <v>110680.02</v>
      </c>
      <c r="DY117" s="289">
        <v>181397.5</v>
      </c>
      <c r="DZ117" s="289">
        <v>498577</v>
      </c>
      <c r="EA117" s="289">
        <v>329345.87</v>
      </c>
      <c r="EB117" s="289">
        <v>98513.650000000009</v>
      </c>
      <c r="EC117" s="289">
        <v>0</v>
      </c>
      <c r="ED117" s="289">
        <v>694424.81</v>
      </c>
      <c r="EE117" s="289">
        <v>664767.89</v>
      </c>
      <c r="EF117" s="289">
        <v>2011605.58</v>
      </c>
      <c r="EG117" s="289">
        <v>2040310.11</v>
      </c>
      <c r="EH117" s="289">
        <v>952.39</v>
      </c>
      <c r="EI117" s="289">
        <v>0</v>
      </c>
      <c r="EJ117" s="289">
        <v>0</v>
      </c>
      <c r="EK117" s="289">
        <v>0</v>
      </c>
      <c r="EL117" s="289">
        <v>0</v>
      </c>
      <c r="EM117" s="289">
        <v>9180000</v>
      </c>
      <c r="EN117" s="289">
        <v>0</v>
      </c>
      <c r="EO117" s="289">
        <v>0</v>
      </c>
      <c r="EP117" s="289">
        <v>0</v>
      </c>
      <c r="EQ117" s="289">
        <v>0</v>
      </c>
      <c r="ER117" s="289">
        <v>0</v>
      </c>
      <c r="ES117" s="289">
        <v>0</v>
      </c>
      <c r="ET117" s="289">
        <v>0</v>
      </c>
      <c r="EU117" s="289">
        <v>83834.66</v>
      </c>
      <c r="EV117" s="289">
        <v>60719.85</v>
      </c>
      <c r="EW117" s="289">
        <v>1334371.01</v>
      </c>
      <c r="EX117" s="289">
        <v>1357485.82</v>
      </c>
      <c r="EY117" s="289">
        <v>0</v>
      </c>
      <c r="EZ117" s="289">
        <v>66633.460000000006</v>
      </c>
      <c r="FA117" s="289">
        <v>64615.3</v>
      </c>
      <c r="FB117" s="289">
        <v>54244.9</v>
      </c>
      <c r="FC117" s="289">
        <v>26993.45</v>
      </c>
      <c r="FD117" s="289">
        <v>29269.61</v>
      </c>
      <c r="FE117" s="289">
        <v>0</v>
      </c>
      <c r="FF117" s="289">
        <v>0</v>
      </c>
      <c r="FG117" s="289">
        <v>0</v>
      </c>
      <c r="FH117" s="289">
        <v>16558.97</v>
      </c>
      <c r="FI117" s="289">
        <v>14098.65</v>
      </c>
      <c r="FJ117" s="289">
        <v>2460.3200000000002</v>
      </c>
      <c r="FK117" s="289">
        <v>0</v>
      </c>
    </row>
    <row r="118" spans="1:167" x14ac:dyDescent="0.15">
      <c r="A118" s="287">
        <v>1890</v>
      </c>
      <c r="B118" s="287" t="s">
        <v>574</v>
      </c>
      <c r="C118" s="289">
        <v>0</v>
      </c>
      <c r="D118" s="289">
        <v>9200653</v>
      </c>
      <c r="E118" s="289">
        <v>0</v>
      </c>
      <c r="F118" s="289">
        <v>7206</v>
      </c>
      <c r="G118" s="289">
        <v>0</v>
      </c>
      <c r="H118" s="289">
        <v>1690.1200000000001</v>
      </c>
      <c r="I118" s="289">
        <v>220317.14</v>
      </c>
      <c r="J118" s="289">
        <v>30426.66</v>
      </c>
      <c r="K118" s="289">
        <v>727077.25</v>
      </c>
      <c r="L118" s="289">
        <v>0</v>
      </c>
      <c r="M118" s="289">
        <v>0</v>
      </c>
      <c r="N118" s="289">
        <v>0</v>
      </c>
      <c r="O118" s="289">
        <v>0</v>
      </c>
      <c r="P118" s="289">
        <v>6475.83</v>
      </c>
      <c r="Q118" s="289">
        <v>0</v>
      </c>
      <c r="R118" s="289">
        <v>0</v>
      </c>
      <c r="S118" s="289">
        <v>0</v>
      </c>
      <c r="T118" s="289">
        <v>0</v>
      </c>
      <c r="U118" s="289">
        <v>1394489.37</v>
      </c>
      <c r="V118" s="289">
        <v>326948</v>
      </c>
      <c r="W118" s="289">
        <v>6480</v>
      </c>
      <c r="X118" s="289">
        <v>0</v>
      </c>
      <c r="Y118" s="289">
        <v>0</v>
      </c>
      <c r="Z118" s="289">
        <v>0</v>
      </c>
      <c r="AA118" s="289">
        <v>1350</v>
      </c>
      <c r="AB118" s="289">
        <v>0</v>
      </c>
      <c r="AC118" s="289">
        <v>0</v>
      </c>
      <c r="AD118" s="289">
        <v>104981.43000000001</v>
      </c>
      <c r="AE118" s="289">
        <v>0</v>
      </c>
      <c r="AF118" s="289">
        <v>0</v>
      </c>
      <c r="AG118" s="289">
        <v>0</v>
      </c>
      <c r="AH118" s="289">
        <v>0</v>
      </c>
      <c r="AI118" s="289">
        <v>0</v>
      </c>
      <c r="AJ118" s="289">
        <v>0</v>
      </c>
      <c r="AK118" s="289">
        <v>125</v>
      </c>
      <c r="AL118" s="289">
        <v>0</v>
      </c>
      <c r="AM118" s="289">
        <v>6180</v>
      </c>
      <c r="AN118" s="289">
        <v>22.3</v>
      </c>
      <c r="AO118" s="289">
        <v>0</v>
      </c>
      <c r="AP118" s="289">
        <v>12124.58</v>
      </c>
      <c r="AQ118" s="289">
        <v>2449332.73</v>
      </c>
      <c r="AR118" s="289">
        <v>2746930.67</v>
      </c>
      <c r="AS118" s="289">
        <v>0</v>
      </c>
      <c r="AT118" s="289">
        <v>354603.89</v>
      </c>
      <c r="AU118" s="289">
        <v>27254.29</v>
      </c>
      <c r="AV118" s="289">
        <v>178007.58000000002</v>
      </c>
      <c r="AW118" s="289">
        <v>299224.97000000003</v>
      </c>
      <c r="AX118" s="289">
        <v>551907.68000000005</v>
      </c>
      <c r="AY118" s="289">
        <v>437898.01</v>
      </c>
      <c r="AZ118" s="289">
        <v>508468.08</v>
      </c>
      <c r="BA118" s="289">
        <v>2168977.59</v>
      </c>
      <c r="BB118" s="289">
        <v>339803.72000000003</v>
      </c>
      <c r="BC118" s="289">
        <v>97840</v>
      </c>
      <c r="BD118" s="289">
        <v>11351.36</v>
      </c>
      <c r="BE118" s="289">
        <v>465.83</v>
      </c>
      <c r="BF118" s="289">
        <v>1244439.0900000001</v>
      </c>
      <c r="BG118" s="289">
        <v>91785.64</v>
      </c>
      <c r="BH118" s="289">
        <v>0</v>
      </c>
      <c r="BI118" s="289">
        <v>37305.360000000001</v>
      </c>
      <c r="BJ118" s="289">
        <v>37305.360000000001</v>
      </c>
      <c r="BK118" s="289">
        <v>0</v>
      </c>
      <c r="BL118" s="289">
        <v>0</v>
      </c>
      <c r="BM118" s="289">
        <v>0</v>
      </c>
      <c r="BN118" s="289">
        <v>0</v>
      </c>
      <c r="BO118" s="289">
        <v>0</v>
      </c>
      <c r="BP118" s="289">
        <v>0</v>
      </c>
      <c r="BQ118" s="289">
        <v>1809651.94</v>
      </c>
      <c r="BR118" s="289">
        <v>2347907.4900000002</v>
      </c>
      <c r="BS118" s="289">
        <v>1846957.3</v>
      </c>
      <c r="BT118" s="289">
        <v>2385212.85</v>
      </c>
      <c r="BU118" s="289">
        <v>0</v>
      </c>
      <c r="BV118" s="289">
        <v>0</v>
      </c>
      <c r="BW118" s="289">
        <v>1141179.08</v>
      </c>
      <c r="BX118" s="289">
        <v>0</v>
      </c>
      <c r="BY118" s="289">
        <v>0</v>
      </c>
      <c r="BZ118" s="289">
        <v>0</v>
      </c>
      <c r="CA118" s="289">
        <v>0</v>
      </c>
      <c r="CB118" s="289">
        <v>0</v>
      </c>
      <c r="CC118" s="289">
        <v>106935.77</v>
      </c>
      <c r="CD118" s="289">
        <v>0</v>
      </c>
      <c r="CE118" s="289">
        <v>0</v>
      </c>
      <c r="CF118" s="289">
        <v>0</v>
      </c>
      <c r="CG118" s="289">
        <v>0</v>
      </c>
      <c r="CH118" s="289">
        <v>2054.66</v>
      </c>
      <c r="CI118" s="289">
        <v>0</v>
      </c>
      <c r="CJ118" s="289">
        <v>0</v>
      </c>
      <c r="CK118" s="289">
        <v>0</v>
      </c>
      <c r="CL118" s="289">
        <v>0</v>
      </c>
      <c r="CM118" s="289">
        <v>362586</v>
      </c>
      <c r="CN118" s="289">
        <v>4997</v>
      </c>
      <c r="CO118" s="289">
        <v>0</v>
      </c>
      <c r="CP118" s="289">
        <v>0</v>
      </c>
      <c r="CQ118" s="289">
        <v>0</v>
      </c>
      <c r="CR118" s="289">
        <v>0</v>
      </c>
      <c r="CS118" s="289">
        <v>3399</v>
      </c>
      <c r="CT118" s="289">
        <v>148502.29</v>
      </c>
      <c r="CU118" s="289">
        <v>0</v>
      </c>
      <c r="CV118" s="289">
        <v>0</v>
      </c>
      <c r="CW118" s="289">
        <v>0</v>
      </c>
      <c r="CX118" s="289">
        <v>0</v>
      </c>
      <c r="CY118" s="289">
        <v>0</v>
      </c>
      <c r="CZ118" s="289">
        <v>420</v>
      </c>
      <c r="DA118" s="289">
        <v>0</v>
      </c>
      <c r="DB118" s="289">
        <v>0</v>
      </c>
      <c r="DC118" s="289">
        <v>7679.67</v>
      </c>
      <c r="DD118" s="289">
        <v>0</v>
      </c>
      <c r="DE118" s="289">
        <v>0</v>
      </c>
      <c r="DF118" s="289">
        <v>0</v>
      </c>
      <c r="DG118" s="289">
        <v>0</v>
      </c>
      <c r="DH118" s="289">
        <v>22939.16</v>
      </c>
      <c r="DI118" s="289">
        <v>1086745.3700000001</v>
      </c>
      <c r="DJ118" s="289">
        <v>0</v>
      </c>
      <c r="DK118" s="289">
        <v>0</v>
      </c>
      <c r="DL118" s="289">
        <v>256201.75</v>
      </c>
      <c r="DM118" s="289">
        <v>211625.72</v>
      </c>
      <c r="DN118" s="289">
        <v>2043.5</v>
      </c>
      <c r="DO118" s="289">
        <v>0</v>
      </c>
      <c r="DP118" s="289">
        <v>12425.630000000001</v>
      </c>
      <c r="DQ118" s="289">
        <v>9331.98</v>
      </c>
      <c r="DR118" s="289">
        <v>0</v>
      </c>
      <c r="DS118" s="289">
        <v>0</v>
      </c>
      <c r="DT118" s="289">
        <v>0</v>
      </c>
      <c r="DU118" s="289">
        <v>0</v>
      </c>
      <c r="DV118" s="289">
        <v>151208.36000000002</v>
      </c>
      <c r="DW118" s="289">
        <v>25232</v>
      </c>
      <c r="DX118" s="289">
        <v>100600.3</v>
      </c>
      <c r="DY118" s="289">
        <v>126412.5</v>
      </c>
      <c r="DZ118" s="289">
        <v>75492.72</v>
      </c>
      <c r="EA118" s="289">
        <v>41702.85</v>
      </c>
      <c r="EB118" s="289">
        <v>7977.67</v>
      </c>
      <c r="EC118" s="289">
        <v>0</v>
      </c>
      <c r="ED118" s="289">
        <v>154531.30000000002</v>
      </c>
      <c r="EE118" s="289">
        <v>140519.36000000002</v>
      </c>
      <c r="EF118" s="289">
        <v>797913.58000000007</v>
      </c>
      <c r="EG118" s="289">
        <v>115388</v>
      </c>
      <c r="EH118" s="289">
        <v>0</v>
      </c>
      <c r="EI118" s="289">
        <v>0</v>
      </c>
      <c r="EJ118" s="289">
        <v>623168.76</v>
      </c>
      <c r="EK118" s="289">
        <v>73368.759999999995</v>
      </c>
      <c r="EL118" s="289">
        <v>0</v>
      </c>
      <c r="EM118" s="289">
        <v>4050000</v>
      </c>
      <c r="EN118" s="289">
        <v>71162.680000000008</v>
      </c>
      <c r="EO118" s="289">
        <v>8.44</v>
      </c>
      <c r="EP118" s="289">
        <v>56.36</v>
      </c>
      <c r="EQ118" s="289">
        <v>0</v>
      </c>
      <c r="ER118" s="289">
        <v>71210.600000000006</v>
      </c>
      <c r="ES118" s="289">
        <v>0</v>
      </c>
      <c r="ET118" s="289">
        <v>0</v>
      </c>
      <c r="EU118" s="289">
        <v>0</v>
      </c>
      <c r="EV118" s="289">
        <v>0</v>
      </c>
      <c r="EW118" s="289">
        <v>297156.06</v>
      </c>
      <c r="EX118" s="289">
        <v>297156.06</v>
      </c>
      <c r="EY118" s="289">
        <v>0</v>
      </c>
      <c r="EZ118" s="289">
        <v>0</v>
      </c>
      <c r="FA118" s="289">
        <v>0</v>
      </c>
      <c r="FB118" s="289">
        <v>37000</v>
      </c>
      <c r="FC118" s="289">
        <v>37000</v>
      </c>
      <c r="FD118" s="289">
        <v>0</v>
      </c>
      <c r="FE118" s="289">
        <v>0</v>
      </c>
      <c r="FF118" s="289">
        <v>0</v>
      </c>
      <c r="FG118" s="289">
        <v>0</v>
      </c>
      <c r="FH118" s="289">
        <v>208186.65</v>
      </c>
      <c r="FI118" s="289">
        <v>103884.2</v>
      </c>
      <c r="FJ118" s="289">
        <v>104193.45</v>
      </c>
      <c r="FK118" s="289">
        <v>109</v>
      </c>
    </row>
    <row r="119" spans="1:167" x14ac:dyDescent="0.15">
      <c r="A119" s="287">
        <v>1900</v>
      </c>
      <c r="B119" s="287" t="s">
        <v>576</v>
      </c>
      <c r="C119" s="289">
        <v>0</v>
      </c>
      <c r="D119" s="289">
        <v>29633070</v>
      </c>
      <c r="E119" s="289">
        <v>8822.1</v>
      </c>
      <c r="F119" s="289">
        <v>70898.930000000008</v>
      </c>
      <c r="G119" s="289">
        <v>186149.74</v>
      </c>
      <c r="H119" s="289">
        <v>27395.440000000002</v>
      </c>
      <c r="I119" s="289">
        <v>708927.83</v>
      </c>
      <c r="J119" s="289">
        <v>3432.91</v>
      </c>
      <c r="K119" s="289">
        <v>2860578.48</v>
      </c>
      <c r="L119" s="289">
        <v>0</v>
      </c>
      <c r="M119" s="289">
        <v>0</v>
      </c>
      <c r="N119" s="289">
        <v>0</v>
      </c>
      <c r="O119" s="289">
        <v>0</v>
      </c>
      <c r="P119" s="289">
        <v>0</v>
      </c>
      <c r="Q119" s="289">
        <v>0</v>
      </c>
      <c r="R119" s="289">
        <v>0</v>
      </c>
      <c r="S119" s="289">
        <v>0</v>
      </c>
      <c r="T119" s="289">
        <v>0</v>
      </c>
      <c r="U119" s="289">
        <v>1613793.98</v>
      </c>
      <c r="V119" s="289">
        <v>14466756</v>
      </c>
      <c r="W119" s="289">
        <v>34316.22</v>
      </c>
      <c r="X119" s="289">
        <v>428106</v>
      </c>
      <c r="Y119" s="289">
        <v>0</v>
      </c>
      <c r="Z119" s="289">
        <v>4187.59</v>
      </c>
      <c r="AA119" s="289">
        <v>70048</v>
      </c>
      <c r="AB119" s="289">
        <v>0</v>
      </c>
      <c r="AC119" s="289">
        <v>0</v>
      </c>
      <c r="AD119" s="289">
        <v>43485.270000000004</v>
      </c>
      <c r="AE119" s="289">
        <v>249576.71</v>
      </c>
      <c r="AF119" s="289">
        <v>0</v>
      </c>
      <c r="AG119" s="289">
        <v>0</v>
      </c>
      <c r="AH119" s="289">
        <v>119426.52</v>
      </c>
      <c r="AI119" s="289">
        <v>0</v>
      </c>
      <c r="AJ119" s="289">
        <v>0</v>
      </c>
      <c r="AK119" s="289">
        <v>12940</v>
      </c>
      <c r="AL119" s="289">
        <v>0</v>
      </c>
      <c r="AM119" s="289">
        <v>0</v>
      </c>
      <c r="AN119" s="289">
        <v>122262.14</v>
      </c>
      <c r="AO119" s="289">
        <v>0</v>
      </c>
      <c r="AP119" s="289">
        <v>66654.38</v>
      </c>
      <c r="AQ119" s="289">
        <v>11942086.08</v>
      </c>
      <c r="AR119" s="289">
        <v>10557675.380000001</v>
      </c>
      <c r="AS119" s="289">
        <v>1448075.35</v>
      </c>
      <c r="AT119" s="289">
        <v>1048534.95</v>
      </c>
      <c r="AU119" s="289">
        <v>841665.17</v>
      </c>
      <c r="AV119" s="289">
        <v>5229.37</v>
      </c>
      <c r="AW119" s="289">
        <v>1053430.6000000001</v>
      </c>
      <c r="AX119" s="289">
        <v>701210.34</v>
      </c>
      <c r="AY119" s="289">
        <v>900498.49</v>
      </c>
      <c r="AZ119" s="289">
        <v>2523886.75</v>
      </c>
      <c r="BA119" s="289">
        <v>8751705.2799999993</v>
      </c>
      <c r="BB119" s="289">
        <v>1212495.6599999999</v>
      </c>
      <c r="BC119" s="289">
        <v>355978</v>
      </c>
      <c r="BD119" s="289">
        <v>0</v>
      </c>
      <c r="BE119" s="289">
        <v>1288602.06</v>
      </c>
      <c r="BF119" s="289">
        <v>4958539.7300000004</v>
      </c>
      <c r="BG119" s="289">
        <v>883403.18</v>
      </c>
      <c r="BH119" s="289">
        <v>3572.15</v>
      </c>
      <c r="BI119" s="289">
        <v>377374.73</v>
      </c>
      <c r="BJ119" s="289">
        <v>288941.44</v>
      </c>
      <c r="BK119" s="289">
        <v>0</v>
      </c>
      <c r="BL119" s="289">
        <v>0</v>
      </c>
      <c r="BM119" s="289">
        <v>0</v>
      </c>
      <c r="BN119" s="289">
        <v>0</v>
      </c>
      <c r="BO119" s="289">
        <v>0</v>
      </c>
      <c r="BP119" s="289">
        <v>0</v>
      </c>
      <c r="BQ119" s="289">
        <v>16669124.369999999</v>
      </c>
      <c r="BR119" s="289">
        <v>19011797.359999999</v>
      </c>
      <c r="BS119" s="289">
        <v>17046499.100000001</v>
      </c>
      <c r="BT119" s="289">
        <v>19300738.800000001</v>
      </c>
      <c r="BU119" s="289">
        <v>0</v>
      </c>
      <c r="BV119" s="289">
        <v>0</v>
      </c>
      <c r="BW119" s="289">
        <v>4958539.7300000004</v>
      </c>
      <c r="BX119" s="289">
        <v>0</v>
      </c>
      <c r="BY119" s="289">
        <v>0</v>
      </c>
      <c r="BZ119" s="289">
        <v>0</v>
      </c>
      <c r="CA119" s="289">
        <v>0</v>
      </c>
      <c r="CB119" s="289">
        <v>23775.39</v>
      </c>
      <c r="CC119" s="289">
        <v>54855</v>
      </c>
      <c r="CD119" s="289">
        <v>0</v>
      </c>
      <c r="CE119" s="289">
        <v>0</v>
      </c>
      <c r="CF119" s="289">
        <v>0</v>
      </c>
      <c r="CG119" s="289">
        <v>0</v>
      </c>
      <c r="CH119" s="289">
        <v>8547.09</v>
      </c>
      <c r="CI119" s="289">
        <v>0</v>
      </c>
      <c r="CJ119" s="289">
        <v>0</v>
      </c>
      <c r="CK119" s="289">
        <v>0</v>
      </c>
      <c r="CL119" s="289">
        <v>0</v>
      </c>
      <c r="CM119" s="289">
        <v>1697078</v>
      </c>
      <c r="CN119" s="289">
        <v>23641</v>
      </c>
      <c r="CO119" s="289">
        <v>0</v>
      </c>
      <c r="CP119" s="289">
        <v>0</v>
      </c>
      <c r="CQ119" s="289">
        <v>0</v>
      </c>
      <c r="CR119" s="289">
        <v>0</v>
      </c>
      <c r="CS119" s="289">
        <v>16079</v>
      </c>
      <c r="CT119" s="289">
        <v>725084.85</v>
      </c>
      <c r="CU119" s="289">
        <v>0</v>
      </c>
      <c r="CV119" s="289">
        <v>0</v>
      </c>
      <c r="CW119" s="289">
        <v>0</v>
      </c>
      <c r="CX119" s="289">
        <v>148556.49</v>
      </c>
      <c r="CY119" s="289">
        <v>0</v>
      </c>
      <c r="CZ119" s="289">
        <v>0</v>
      </c>
      <c r="DA119" s="289">
        <v>0</v>
      </c>
      <c r="DB119" s="289">
        <v>0</v>
      </c>
      <c r="DC119" s="289">
        <v>0</v>
      </c>
      <c r="DD119" s="289">
        <v>0</v>
      </c>
      <c r="DE119" s="289">
        <v>0</v>
      </c>
      <c r="DF119" s="289">
        <v>0</v>
      </c>
      <c r="DG119" s="289">
        <v>0</v>
      </c>
      <c r="DH119" s="289">
        <v>0</v>
      </c>
      <c r="DI119" s="289">
        <v>5269708.17</v>
      </c>
      <c r="DJ119" s="289">
        <v>0</v>
      </c>
      <c r="DK119" s="289">
        <v>0</v>
      </c>
      <c r="DL119" s="289">
        <v>1241765.49</v>
      </c>
      <c r="DM119" s="289">
        <v>275436.19</v>
      </c>
      <c r="DN119" s="289">
        <v>0</v>
      </c>
      <c r="DO119" s="289">
        <v>0</v>
      </c>
      <c r="DP119" s="289">
        <v>282001.22000000003</v>
      </c>
      <c r="DQ119" s="289">
        <v>0</v>
      </c>
      <c r="DR119" s="289">
        <v>0</v>
      </c>
      <c r="DS119" s="289">
        <v>0</v>
      </c>
      <c r="DT119" s="289">
        <v>61190.559999999998</v>
      </c>
      <c r="DU119" s="289">
        <v>0</v>
      </c>
      <c r="DV119" s="289">
        <v>526054.92000000004</v>
      </c>
      <c r="DW119" s="289">
        <v>0</v>
      </c>
      <c r="DX119" s="289">
        <v>1372045.97</v>
      </c>
      <c r="DY119" s="289">
        <v>1442742.57</v>
      </c>
      <c r="DZ119" s="289">
        <v>714666.78</v>
      </c>
      <c r="EA119" s="289">
        <v>582264.73</v>
      </c>
      <c r="EB119" s="289">
        <v>61705.450000000004</v>
      </c>
      <c r="EC119" s="289">
        <v>0</v>
      </c>
      <c r="ED119" s="289">
        <v>2991061.72</v>
      </c>
      <c r="EE119" s="289">
        <v>2973123.94</v>
      </c>
      <c r="EF119" s="289">
        <v>3215365.62</v>
      </c>
      <c r="EG119" s="289">
        <v>3233303.4</v>
      </c>
      <c r="EH119" s="289">
        <v>0</v>
      </c>
      <c r="EI119" s="289">
        <v>0</v>
      </c>
      <c r="EJ119" s="289">
        <v>0</v>
      </c>
      <c r="EK119" s="289">
        <v>0</v>
      </c>
      <c r="EL119" s="289">
        <v>0</v>
      </c>
      <c r="EM119" s="289">
        <v>29120000</v>
      </c>
      <c r="EN119" s="289">
        <v>2923916.19</v>
      </c>
      <c r="EO119" s="289">
        <v>2309522.5499999998</v>
      </c>
      <c r="EP119" s="289">
        <v>5959.9</v>
      </c>
      <c r="EQ119" s="289">
        <v>0</v>
      </c>
      <c r="ER119" s="289">
        <v>620334.73</v>
      </c>
      <c r="ES119" s="289">
        <v>0</v>
      </c>
      <c r="ET119" s="289">
        <v>18.809999999999999</v>
      </c>
      <c r="EU119" s="289">
        <v>577869.12</v>
      </c>
      <c r="EV119" s="289">
        <v>526738.88</v>
      </c>
      <c r="EW119" s="289">
        <v>1535220.22</v>
      </c>
      <c r="EX119" s="289">
        <v>1586350.46</v>
      </c>
      <c r="EY119" s="289">
        <v>0</v>
      </c>
      <c r="EZ119" s="289">
        <v>313374.14</v>
      </c>
      <c r="FA119" s="289">
        <v>564967.82999999996</v>
      </c>
      <c r="FB119" s="289">
        <v>1491503.14</v>
      </c>
      <c r="FC119" s="289">
        <v>113809.36</v>
      </c>
      <c r="FD119" s="289">
        <v>1126100.0900000001</v>
      </c>
      <c r="FE119" s="289">
        <v>0</v>
      </c>
      <c r="FF119" s="289">
        <v>0</v>
      </c>
      <c r="FG119" s="289">
        <v>0</v>
      </c>
      <c r="FH119" s="289">
        <v>0</v>
      </c>
      <c r="FI119" s="289">
        <v>0</v>
      </c>
      <c r="FJ119" s="289">
        <v>0</v>
      </c>
      <c r="FK119" s="289">
        <v>0</v>
      </c>
    </row>
    <row r="120" spans="1:167" x14ac:dyDescent="0.15">
      <c r="A120" s="287">
        <v>1939</v>
      </c>
      <c r="B120" s="287" t="s">
        <v>577</v>
      </c>
      <c r="C120" s="289">
        <v>0</v>
      </c>
      <c r="D120" s="289">
        <v>2099235.9500000002</v>
      </c>
      <c r="E120" s="289">
        <v>379.66</v>
      </c>
      <c r="F120" s="289">
        <v>4171.55</v>
      </c>
      <c r="G120" s="289">
        <v>21056.920000000002</v>
      </c>
      <c r="H120" s="289">
        <v>752.15</v>
      </c>
      <c r="I120" s="289">
        <v>26383.920000000002</v>
      </c>
      <c r="J120" s="289">
        <v>0</v>
      </c>
      <c r="K120" s="289">
        <v>189029.84</v>
      </c>
      <c r="L120" s="289">
        <v>0</v>
      </c>
      <c r="M120" s="289">
        <v>15687.91</v>
      </c>
      <c r="N120" s="289">
        <v>0</v>
      </c>
      <c r="O120" s="289">
        <v>0</v>
      </c>
      <c r="P120" s="289">
        <v>4304.83</v>
      </c>
      <c r="Q120" s="289">
        <v>0</v>
      </c>
      <c r="R120" s="289">
        <v>0</v>
      </c>
      <c r="S120" s="289">
        <v>0</v>
      </c>
      <c r="T120" s="289">
        <v>0</v>
      </c>
      <c r="U120" s="289">
        <v>127231.37000000001</v>
      </c>
      <c r="V120" s="289">
        <v>2463425</v>
      </c>
      <c r="W120" s="289">
        <v>3760</v>
      </c>
      <c r="X120" s="289">
        <v>0</v>
      </c>
      <c r="Y120" s="289">
        <v>184592.42</v>
      </c>
      <c r="Z120" s="289">
        <v>55600.08</v>
      </c>
      <c r="AA120" s="289">
        <v>162995</v>
      </c>
      <c r="AB120" s="289">
        <v>0</v>
      </c>
      <c r="AC120" s="289">
        <v>0</v>
      </c>
      <c r="AD120" s="289">
        <v>22059.83</v>
      </c>
      <c r="AE120" s="289">
        <v>159236.96</v>
      </c>
      <c r="AF120" s="289">
        <v>0</v>
      </c>
      <c r="AG120" s="289">
        <v>0</v>
      </c>
      <c r="AH120" s="289">
        <v>0</v>
      </c>
      <c r="AI120" s="289">
        <v>8415</v>
      </c>
      <c r="AJ120" s="289">
        <v>0</v>
      </c>
      <c r="AK120" s="289">
        <v>2252.75</v>
      </c>
      <c r="AL120" s="289">
        <v>0</v>
      </c>
      <c r="AM120" s="289">
        <v>7475</v>
      </c>
      <c r="AN120" s="289">
        <v>24923.040000000001</v>
      </c>
      <c r="AO120" s="289">
        <v>0</v>
      </c>
      <c r="AP120" s="289">
        <v>2205.69</v>
      </c>
      <c r="AQ120" s="289">
        <v>1058422.51</v>
      </c>
      <c r="AR120" s="289">
        <v>1086041.08</v>
      </c>
      <c r="AS120" s="289">
        <v>144745.66</v>
      </c>
      <c r="AT120" s="289">
        <v>147385.53</v>
      </c>
      <c r="AU120" s="289">
        <v>154614.07</v>
      </c>
      <c r="AV120" s="289">
        <v>0</v>
      </c>
      <c r="AW120" s="289">
        <v>113075.15000000001</v>
      </c>
      <c r="AX120" s="289">
        <v>141414.5</v>
      </c>
      <c r="AY120" s="289">
        <v>259869.43</v>
      </c>
      <c r="AZ120" s="289">
        <v>444787.64</v>
      </c>
      <c r="BA120" s="289">
        <v>974346.70000000007</v>
      </c>
      <c r="BB120" s="289">
        <v>20322.36</v>
      </c>
      <c r="BC120" s="289">
        <v>91895.89</v>
      </c>
      <c r="BD120" s="289">
        <v>0.13</v>
      </c>
      <c r="BE120" s="289">
        <v>24438.63</v>
      </c>
      <c r="BF120" s="289">
        <v>441731.23</v>
      </c>
      <c r="BG120" s="289">
        <v>482132.16000000003</v>
      </c>
      <c r="BH120" s="289">
        <v>0</v>
      </c>
      <c r="BI120" s="289">
        <v>0</v>
      </c>
      <c r="BJ120" s="289">
        <v>0</v>
      </c>
      <c r="BK120" s="289">
        <v>0</v>
      </c>
      <c r="BL120" s="289">
        <v>0</v>
      </c>
      <c r="BM120" s="289">
        <v>0</v>
      </c>
      <c r="BN120" s="289">
        <v>0</v>
      </c>
      <c r="BO120" s="289">
        <v>0</v>
      </c>
      <c r="BP120" s="289">
        <v>0</v>
      </c>
      <c r="BQ120" s="289">
        <v>908191.56</v>
      </c>
      <c r="BR120" s="289">
        <v>908143.76</v>
      </c>
      <c r="BS120" s="289">
        <v>908191.56</v>
      </c>
      <c r="BT120" s="289">
        <v>908143.76</v>
      </c>
      <c r="BU120" s="289">
        <v>0</v>
      </c>
      <c r="BV120" s="289">
        <v>0</v>
      </c>
      <c r="BW120" s="289">
        <v>401447</v>
      </c>
      <c r="BX120" s="289">
        <v>0</v>
      </c>
      <c r="BY120" s="289">
        <v>0</v>
      </c>
      <c r="BZ120" s="289">
        <v>0</v>
      </c>
      <c r="CA120" s="289">
        <v>200</v>
      </c>
      <c r="CB120" s="289">
        <v>3481.39</v>
      </c>
      <c r="CC120" s="289">
        <v>0</v>
      </c>
      <c r="CD120" s="289">
        <v>0</v>
      </c>
      <c r="CE120" s="289">
        <v>0</v>
      </c>
      <c r="CF120" s="289">
        <v>0</v>
      </c>
      <c r="CG120" s="289">
        <v>0</v>
      </c>
      <c r="CH120" s="289">
        <v>4473</v>
      </c>
      <c r="CI120" s="289">
        <v>0</v>
      </c>
      <c r="CJ120" s="289">
        <v>0</v>
      </c>
      <c r="CK120" s="289">
        <v>0</v>
      </c>
      <c r="CL120" s="289">
        <v>0</v>
      </c>
      <c r="CM120" s="289">
        <v>137811</v>
      </c>
      <c r="CN120" s="289">
        <v>0</v>
      </c>
      <c r="CO120" s="289">
        <v>0</v>
      </c>
      <c r="CP120" s="289">
        <v>0</v>
      </c>
      <c r="CQ120" s="289">
        <v>0</v>
      </c>
      <c r="CR120" s="289">
        <v>0</v>
      </c>
      <c r="CS120" s="289">
        <v>0</v>
      </c>
      <c r="CT120" s="289">
        <v>136905.93</v>
      </c>
      <c r="CU120" s="289">
        <v>0</v>
      </c>
      <c r="CV120" s="289">
        <v>0</v>
      </c>
      <c r="CW120" s="289">
        <v>0</v>
      </c>
      <c r="CX120" s="289">
        <v>0</v>
      </c>
      <c r="CY120" s="289">
        <v>0</v>
      </c>
      <c r="CZ120" s="289">
        <v>0</v>
      </c>
      <c r="DA120" s="289">
        <v>0</v>
      </c>
      <c r="DB120" s="289">
        <v>0</v>
      </c>
      <c r="DC120" s="289">
        <v>0</v>
      </c>
      <c r="DD120" s="289">
        <v>0</v>
      </c>
      <c r="DE120" s="289">
        <v>0</v>
      </c>
      <c r="DF120" s="289">
        <v>0</v>
      </c>
      <c r="DG120" s="289">
        <v>0</v>
      </c>
      <c r="DH120" s="289">
        <v>0</v>
      </c>
      <c r="DI120" s="289">
        <v>523105.51</v>
      </c>
      <c r="DJ120" s="289">
        <v>0</v>
      </c>
      <c r="DK120" s="289">
        <v>0</v>
      </c>
      <c r="DL120" s="289">
        <v>41756.520000000004</v>
      </c>
      <c r="DM120" s="289">
        <v>55594.92</v>
      </c>
      <c r="DN120" s="289">
        <v>0</v>
      </c>
      <c r="DO120" s="289">
        <v>0</v>
      </c>
      <c r="DP120" s="289">
        <v>20968.850000000002</v>
      </c>
      <c r="DQ120" s="289">
        <v>1650</v>
      </c>
      <c r="DR120" s="289">
        <v>0</v>
      </c>
      <c r="DS120" s="289">
        <v>0</v>
      </c>
      <c r="DT120" s="289">
        <v>0</v>
      </c>
      <c r="DU120" s="289">
        <v>0</v>
      </c>
      <c r="DV120" s="289">
        <v>41242.520000000004</v>
      </c>
      <c r="DW120" s="289">
        <v>0</v>
      </c>
      <c r="DX120" s="289">
        <v>26418.190000000002</v>
      </c>
      <c r="DY120" s="289">
        <v>26418.190000000002</v>
      </c>
      <c r="DZ120" s="289">
        <v>0</v>
      </c>
      <c r="EA120" s="289">
        <v>0</v>
      </c>
      <c r="EB120" s="289">
        <v>0</v>
      </c>
      <c r="EC120" s="289">
        <v>0</v>
      </c>
      <c r="ED120" s="289">
        <v>107912.08</v>
      </c>
      <c r="EE120" s="289">
        <v>138164.42000000001</v>
      </c>
      <c r="EF120" s="289">
        <v>814327.8</v>
      </c>
      <c r="EG120" s="289">
        <v>719324.94000000006</v>
      </c>
      <c r="EH120" s="289">
        <v>0</v>
      </c>
      <c r="EI120" s="289">
        <v>0</v>
      </c>
      <c r="EJ120" s="289">
        <v>0</v>
      </c>
      <c r="EK120" s="289">
        <v>64750.520000000004</v>
      </c>
      <c r="EL120" s="289">
        <v>0</v>
      </c>
      <c r="EM120" s="289">
        <v>3401948.48</v>
      </c>
      <c r="EN120" s="289">
        <v>1151454</v>
      </c>
      <c r="EO120" s="289">
        <v>237799.13</v>
      </c>
      <c r="EP120" s="289">
        <v>6650.24</v>
      </c>
      <c r="EQ120" s="289">
        <v>121045</v>
      </c>
      <c r="ER120" s="289">
        <v>799260.11</v>
      </c>
      <c r="ES120" s="289">
        <v>0</v>
      </c>
      <c r="ET120" s="289">
        <v>0</v>
      </c>
      <c r="EU120" s="289">
        <v>27068.87</v>
      </c>
      <c r="EV120" s="289">
        <v>34325.25</v>
      </c>
      <c r="EW120" s="289">
        <v>296592.37</v>
      </c>
      <c r="EX120" s="289">
        <v>289029.19</v>
      </c>
      <c r="EY120" s="289">
        <v>306.8</v>
      </c>
      <c r="EZ120" s="289">
        <v>67593.259999999995</v>
      </c>
      <c r="FA120" s="289">
        <v>56198.080000000002</v>
      </c>
      <c r="FB120" s="289">
        <v>36799.5</v>
      </c>
      <c r="FC120" s="289">
        <v>0</v>
      </c>
      <c r="FD120" s="289">
        <v>48194.68</v>
      </c>
      <c r="FE120" s="289">
        <v>0</v>
      </c>
      <c r="FF120" s="289">
        <v>0</v>
      </c>
      <c r="FG120" s="289">
        <v>0</v>
      </c>
      <c r="FH120" s="289">
        <v>62547.97</v>
      </c>
      <c r="FI120" s="289">
        <v>62547.97</v>
      </c>
      <c r="FJ120" s="289">
        <v>0</v>
      </c>
      <c r="FK120" s="289">
        <v>0</v>
      </c>
    </row>
    <row r="121" spans="1:167" x14ac:dyDescent="0.15">
      <c r="A121" s="287">
        <v>1953</v>
      </c>
      <c r="B121" s="287" t="s">
        <v>579</v>
      </c>
      <c r="C121" s="289">
        <v>0</v>
      </c>
      <c r="D121" s="289">
        <v>5336584.49</v>
      </c>
      <c r="E121" s="289">
        <v>0</v>
      </c>
      <c r="F121" s="289">
        <v>2750.5</v>
      </c>
      <c r="G121" s="289">
        <v>99621.22</v>
      </c>
      <c r="H121" s="289">
        <v>843.09</v>
      </c>
      <c r="I121" s="289">
        <v>97912</v>
      </c>
      <c r="J121" s="289">
        <v>0</v>
      </c>
      <c r="K121" s="289">
        <v>763553</v>
      </c>
      <c r="L121" s="289">
        <v>0</v>
      </c>
      <c r="M121" s="289">
        <v>0</v>
      </c>
      <c r="N121" s="289">
        <v>0</v>
      </c>
      <c r="O121" s="289">
        <v>0</v>
      </c>
      <c r="P121" s="289">
        <v>4975</v>
      </c>
      <c r="Q121" s="289">
        <v>0</v>
      </c>
      <c r="R121" s="289">
        <v>6700</v>
      </c>
      <c r="S121" s="289">
        <v>0</v>
      </c>
      <c r="T121" s="289">
        <v>0</v>
      </c>
      <c r="U121" s="289">
        <v>382948.57</v>
      </c>
      <c r="V121" s="289">
        <v>9790410</v>
      </c>
      <c r="W121" s="289">
        <v>19230.990000000002</v>
      </c>
      <c r="X121" s="289">
        <v>0</v>
      </c>
      <c r="Y121" s="289">
        <v>0</v>
      </c>
      <c r="Z121" s="289">
        <v>0</v>
      </c>
      <c r="AA121" s="289">
        <v>3276.75</v>
      </c>
      <c r="AB121" s="289">
        <v>0</v>
      </c>
      <c r="AC121" s="289">
        <v>0</v>
      </c>
      <c r="AD121" s="289">
        <v>37852</v>
      </c>
      <c r="AE121" s="289">
        <v>97056</v>
      </c>
      <c r="AF121" s="289">
        <v>0</v>
      </c>
      <c r="AG121" s="289">
        <v>0</v>
      </c>
      <c r="AH121" s="289">
        <v>22682.29</v>
      </c>
      <c r="AI121" s="289">
        <v>0</v>
      </c>
      <c r="AJ121" s="289">
        <v>0</v>
      </c>
      <c r="AK121" s="289">
        <v>0</v>
      </c>
      <c r="AL121" s="289">
        <v>0</v>
      </c>
      <c r="AM121" s="289">
        <v>22660.09</v>
      </c>
      <c r="AN121" s="289">
        <v>7815.53</v>
      </c>
      <c r="AO121" s="289">
        <v>0</v>
      </c>
      <c r="AP121" s="289">
        <v>1172</v>
      </c>
      <c r="AQ121" s="289">
        <v>2983190.2</v>
      </c>
      <c r="AR121" s="289">
        <v>3700485.38</v>
      </c>
      <c r="AS121" s="289">
        <v>695492.47</v>
      </c>
      <c r="AT121" s="289">
        <v>448813.92</v>
      </c>
      <c r="AU121" s="289">
        <v>352203.52000000002</v>
      </c>
      <c r="AV121" s="289">
        <v>31552.780000000002</v>
      </c>
      <c r="AW121" s="289">
        <v>387945.01</v>
      </c>
      <c r="AX121" s="289">
        <v>702680.12</v>
      </c>
      <c r="AY121" s="289">
        <v>235300.81</v>
      </c>
      <c r="AZ121" s="289">
        <v>825288.70000000007</v>
      </c>
      <c r="BA121" s="289">
        <v>2429763.87</v>
      </c>
      <c r="BB121" s="289">
        <v>393723.23</v>
      </c>
      <c r="BC121" s="289">
        <v>109398.98</v>
      </c>
      <c r="BD121" s="289">
        <v>19863.53</v>
      </c>
      <c r="BE121" s="289">
        <v>337518.51</v>
      </c>
      <c r="BF121" s="289">
        <v>1764027.07</v>
      </c>
      <c r="BG121" s="289">
        <v>1244800.27</v>
      </c>
      <c r="BH121" s="289">
        <v>9509.2800000000007</v>
      </c>
      <c r="BI121" s="289">
        <v>0</v>
      </c>
      <c r="BJ121" s="289">
        <v>0</v>
      </c>
      <c r="BK121" s="289">
        <v>0</v>
      </c>
      <c r="BL121" s="289">
        <v>0</v>
      </c>
      <c r="BM121" s="289">
        <v>0</v>
      </c>
      <c r="BN121" s="289">
        <v>0</v>
      </c>
      <c r="BO121" s="289">
        <v>0</v>
      </c>
      <c r="BP121" s="289">
        <v>0</v>
      </c>
      <c r="BQ121" s="289">
        <v>2978906.89</v>
      </c>
      <c r="BR121" s="289">
        <v>3005392.76</v>
      </c>
      <c r="BS121" s="289">
        <v>2978906.89</v>
      </c>
      <c r="BT121" s="289">
        <v>3005392.76</v>
      </c>
      <c r="BU121" s="289">
        <v>0</v>
      </c>
      <c r="BV121" s="289">
        <v>0</v>
      </c>
      <c r="BW121" s="289">
        <v>1614027.07</v>
      </c>
      <c r="BX121" s="289">
        <v>0</v>
      </c>
      <c r="BY121" s="289">
        <v>0</v>
      </c>
      <c r="BZ121" s="289">
        <v>0</v>
      </c>
      <c r="CA121" s="289">
        <v>0</v>
      </c>
      <c r="CB121" s="289">
        <v>9067.81</v>
      </c>
      <c r="CC121" s="289">
        <v>17294.189999999999</v>
      </c>
      <c r="CD121" s="289">
        <v>0</v>
      </c>
      <c r="CE121" s="289">
        <v>0</v>
      </c>
      <c r="CF121" s="289">
        <v>0</v>
      </c>
      <c r="CG121" s="289">
        <v>0</v>
      </c>
      <c r="CH121" s="289">
        <v>6998.24</v>
      </c>
      <c r="CI121" s="289">
        <v>0</v>
      </c>
      <c r="CJ121" s="289">
        <v>0</v>
      </c>
      <c r="CK121" s="289">
        <v>0</v>
      </c>
      <c r="CL121" s="289">
        <v>0</v>
      </c>
      <c r="CM121" s="289">
        <v>570991</v>
      </c>
      <c r="CN121" s="289">
        <v>0</v>
      </c>
      <c r="CO121" s="289">
        <v>0</v>
      </c>
      <c r="CP121" s="289">
        <v>0</v>
      </c>
      <c r="CQ121" s="289">
        <v>0</v>
      </c>
      <c r="CR121" s="289">
        <v>0</v>
      </c>
      <c r="CS121" s="289">
        <v>0</v>
      </c>
      <c r="CT121" s="289">
        <v>351183.03</v>
      </c>
      <c r="CU121" s="289">
        <v>0</v>
      </c>
      <c r="CV121" s="289">
        <v>0</v>
      </c>
      <c r="CW121" s="289">
        <v>0</v>
      </c>
      <c r="CX121" s="289">
        <v>63372.22</v>
      </c>
      <c r="CY121" s="289">
        <v>0</v>
      </c>
      <c r="CZ121" s="289">
        <v>0</v>
      </c>
      <c r="DA121" s="289">
        <v>0</v>
      </c>
      <c r="DB121" s="289">
        <v>0</v>
      </c>
      <c r="DC121" s="289">
        <v>0</v>
      </c>
      <c r="DD121" s="289">
        <v>0</v>
      </c>
      <c r="DE121" s="289">
        <v>0</v>
      </c>
      <c r="DF121" s="289">
        <v>0</v>
      </c>
      <c r="DG121" s="289">
        <v>0</v>
      </c>
      <c r="DH121" s="289">
        <v>0</v>
      </c>
      <c r="DI121" s="289">
        <v>2048909.22</v>
      </c>
      <c r="DJ121" s="289">
        <v>0</v>
      </c>
      <c r="DK121" s="289">
        <v>0</v>
      </c>
      <c r="DL121" s="289">
        <v>181365.05000000002</v>
      </c>
      <c r="DM121" s="289">
        <v>214528.64000000001</v>
      </c>
      <c r="DN121" s="289">
        <v>0</v>
      </c>
      <c r="DO121" s="289">
        <v>0</v>
      </c>
      <c r="DP121" s="289">
        <v>89130.2</v>
      </c>
      <c r="DQ121" s="289">
        <v>0</v>
      </c>
      <c r="DR121" s="289">
        <v>0</v>
      </c>
      <c r="DS121" s="289">
        <v>0</v>
      </c>
      <c r="DT121" s="289">
        <v>0</v>
      </c>
      <c r="DU121" s="289">
        <v>0</v>
      </c>
      <c r="DV121" s="289">
        <v>99000.45</v>
      </c>
      <c r="DW121" s="289">
        <v>0</v>
      </c>
      <c r="DX121" s="289">
        <v>58381.79</v>
      </c>
      <c r="DY121" s="289">
        <v>64425.320000000007</v>
      </c>
      <c r="DZ121" s="289">
        <v>61176.35</v>
      </c>
      <c r="EA121" s="289">
        <v>53407.17</v>
      </c>
      <c r="EB121" s="289">
        <v>1725.65</v>
      </c>
      <c r="EC121" s="289">
        <v>0</v>
      </c>
      <c r="ED121" s="289">
        <v>167511.53</v>
      </c>
      <c r="EE121" s="289">
        <v>27948.03</v>
      </c>
      <c r="EF121" s="289">
        <v>1555031.28</v>
      </c>
      <c r="EG121" s="289">
        <v>1401348.61</v>
      </c>
      <c r="EH121" s="289">
        <v>0</v>
      </c>
      <c r="EI121" s="289">
        <v>0</v>
      </c>
      <c r="EJ121" s="289">
        <v>0</v>
      </c>
      <c r="EK121" s="289">
        <v>293246.17</v>
      </c>
      <c r="EL121" s="289">
        <v>0</v>
      </c>
      <c r="EM121" s="289">
        <v>2150000</v>
      </c>
      <c r="EN121" s="289">
        <v>150000</v>
      </c>
      <c r="EO121" s="289">
        <v>300052.69</v>
      </c>
      <c r="EP121" s="289">
        <v>150052.69</v>
      </c>
      <c r="EQ121" s="289">
        <v>0</v>
      </c>
      <c r="ER121" s="289">
        <v>0</v>
      </c>
      <c r="ES121" s="289">
        <v>0</v>
      </c>
      <c r="ET121" s="289">
        <v>0</v>
      </c>
      <c r="EU121" s="289">
        <v>153601.20000000001</v>
      </c>
      <c r="EV121" s="289">
        <v>137073.94</v>
      </c>
      <c r="EW121" s="289">
        <v>527073.86</v>
      </c>
      <c r="EX121" s="289">
        <v>543601.12</v>
      </c>
      <c r="EY121" s="289">
        <v>0</v>
      </c>
      <c r="EZ121" s="289">
        <v>78477.63</v>
      </c>
      <c r="FA121" s="289">
        <v>85293.27</v>
      </c>
      <c r="FB121" s="289">
        <v>20018.73</v>
      </c>
      <c r="FC121" s="289">
        <v>13203.09</v>
      </c>
      <c r="FD121" s="289">
        <v>0</v>
      </c>
      <c r="FE121" s="289">
        <v>0</v>
      </c>
      <c r="FF121" s="289">
        <v>0</v>
      </c>
      <c r="FG121" s="289">
        <v>0</v>
      </c>
      <c r="FH121" s="289">
        <v>0</v>
      </c>
      <c r="FI121" s="289">
        <v>0</v>
      </c>
      <c r="FJ121" s="289">
        <v>0</v>
      </c>
      <c r="FK121" s="289">
        <v>0</v>
      </c>
    </row>
    <row r="122" spans="1:167" x14ac:dyDescent="0.15">
      <c r="A122" s="287">
        <v>4843</v>
      </c>
      <c r="B122" s="287" t="s">
        <v>772</v>
      </c>
      <c r="C122" s="289">
        <v>0</v>
      </c>
      <c r="D122" s="289">
        <v>1770088</v>
      </c>
      <c r="E122" s="289">
        <v>0</v>
      </c>
      <c r="F122" s="289">
        <v>1100</v>
      </c>
      <c r="G122" s="289">
        <v>46053.5</v>
      </c>
      <c r="H122" s="289">
        <v>1857.83</v>
      </c>
      <c r="I122" s="289">
        <v>18353.12</v>
      </c>
      <c r="J122" s="289">
        <v>0</v>
      </c>
      <c r="K122" s="289">
        <v>403910.39</v>
      </c>
      <c r="L122" s="289">
        <v>0</v>
      </c>
      <c r="M122" s="289">
        <v>0</v>
      </c>
      <c r="N122" s="289">
        <v>0</v>
      </c>
      <c r="O122" s="289">
        <v>0</v>
      </c>
      <c r="P122" s="289">
        <v>1200</v>
      </c>
      <c r="Q122" s="289">
        <v>0</v>
      </c>
      <c r="R122" s="289">
        <v>0</v>
      </c>
      <c r="S122" s="289">
        <v>0</v>
      </c>
      <c r="T122" s="289">
        <v>0</v>
      </c>
      <c r="U122" s="289">
        <v>55839.590000000004</v>
      </c>
      <c r="V122" s="289">
        <v>191283</v>
      </c>
      <c r="W122" s="289">
        <v>2160</v>
      </c>
      <c r="X122" s="289">
        <v>0</v>
      </c>
      <c r="Y122" s="289">
        <v>0</v>
      </c>
      <c r="Z122" s="289">
        <v>3989.25</v>
      </c>
      <c r="AA122" s="289">
        <v>95</v>
      </c>
      <c r="AB122" s="289">
        <v>0</v>
      </c>
      <c r="AC122" s="289">
        <v>0</v>
      </c>
      <c r="AD122" s="289">
        <v>5478</v>
      </c>
      <c r="AE122" s="289">
        <v>0</v>
      </c>
      <c r="AF122" s="289">
        <v>0</v>
      </c>
      <c r="AG122" s="289">
        <v>0</v>
      </c>
      <c r="AH122" s="289">
        <v>0</v>
      </c>
      <c r="AI122" s="289">
        <v>17211.68</v>
      </c>
      <c r="AJ122" s="289">
        <v>0</v>
      </c>
      <c r="AK122" s="289">
        <v>0</v>
      </c>
      <c r="AL122" s="289">
        <v>0</v>
      </c>
      <c r="AM122" s="289">
        <v>1601</v>
      </c>
      <c r="AN122" s="289">
        <v>0</v>
      </c>
      <c r="AO122" s="289">
        <v>0</v>
      </c>
      <c r="AP122" s="289">
        <v>0</v>
      </c>
      <c r="AQ122" s="289">
        <v>1016521.39</v>
      </c>
      <c r="AR122" s="289">
        <v>121774.81</v>
      </c>
      <c r="AS122" s="289">
        <v>10295.39</v>
      </c>
      <c r="AT122" s="289">
        <v>79728.509999999995</v>
      </c>
      <c r="AU122" s="289">
        <v>16717.8</v>
      </c>
      <c r="AV122" s="289">
        <v>2500</v>
      </c>
      <c r="AW122" s="289">
        <v>46913.63</v>
      </c>
      <c r="AX122" s="289">
        <v>68949.02</v>
      </c>
      <c r="AY122" s="289">
        <v>174534.47</v>
      </c>
      <c r="AZ122" s="289">
        <v>0</v>
      </c>
      <c r="BA122" s="289">
        <v>510180.48000000004</v>
      </c>
      <c r="BB122" s="289">
        <v>1315.39</v>
      </c>
      <c r="BC122" s="289">
        <v>27866.83</v>
      </c>
      <c r="BD122" s="289">
        <v>6570.1500000000005</v>
      </c>
      <c r="BE122" s="289">
        <v>0</v>
      </c>
      <c r="BF122" s="289">
        <v>188156.02</v>
      </c>
      <c r="BG122" s="289">
        <v>92981.680000000008</v>
      </c>
      <c r="BH122" s="289">
        <v>1198</v>
      </c>
      <c r="BI122" s="289">
        <v>7628.82</v>
      </c>
      <c r="BJ122" s="289">
        <v>11841.12</v>
      </c>
      <c r="BK122" s="289">
        <v>0</v>
      </c>
      <c r="BL122" s="289">
        <v>0</v>
      </c>
      <c r="BM122" s="289">
        <v>0</v>
      </c>
      <c r="BN122" s="289">
        <v>0</v>
      </c>
      <c r="BO122" s="289">
        <v>39679.980000000003</v>
      </c>
      <c r="BP122" s="289">
        <v>39679.980000000003</v>
      </c>
      <c r="BQ122" s="289">
        <v>559644.51</v>
      </c>
      <c r="BR122" s="289">
        <v>709449</v>
      </c>
      <c r="BS122" s="289">
        <v>606953.31000000006</v>
      </c>
      <c r="BT122" s="289">
        <v>760970.1</v>
      </c>
      <c r="BU122" s="289">
        <v>0</v>
      </c>
      <c r="BV122" s="289">
        <v>0</v>
      </c>
      <c r="BW122" s="289">
        <v>188156.02</v>
      </c>
      <c r="BX122" s="289">
        <v>0</v>
      </c>
      <c r="BY122" s="289">
        <v>0</v>
      </c>
      <c r="BZ122" s="289">
        <v>0</v>
      </c>
      <c r="CA122" s="289">
        <v>0</v>
      </c>
      <c r="CB122" s="289">
        <v>0</v>
      </c>
      <c r="CC122" s="289">
        <v>0</v>
      </c>
      <c r="CD122" s="289">
        <v>0</v>
      </c>
      <c r="CE122" s="289">
        <v>0</v>
      </c>
      <c r="CF122" s="289">
        <v>0</v>
      </c>
      <c r="CG122" s="289">
        <v>0</v>
      </c>
      <c r="CH122" s="289">
        <v>6314.8600000000006</v>
      </c>
      <c r="CI122" s="289">
        <v>0</v>
      </c>
      <c r="CJ122" s="289">
        <v>0</v>
      </c>
      <c r="CK122" s="289">
        <v>0</v>
      </c>
      <c r="CL122" s="289">
        <v>0</v>
      </c>
      <c r="CM122" s="289">
        <v>78610</v>
      </c>
      <c r="CN122" s="289">
        <v>0</v>
      </c>
      <c r="CO122" s="289">
        <v>0</v>
      </c>
      <c r="CP122" s="289">
        <v>0</v>
      </c>
      <c r="CQ122" s="289">
        <v>0</v>
      </c>
      <c r="CR122" s="289">
        <v>0</v>
      </c>
      <c r="CS122" s="289">
        <v>0</v>
      </c>
      <c r="CT122" s="289">
        <v>64521.919999999998</v>
      </c>
      <c r="CU122" s="289">
        <v>0</v>
      </c>
      <c r="CV122" s="289">
        <v>0</v>
      </c>
      <c r="CW122" s="289">
        <v>0</v>
      </c>
      <c r="CX122" s="289">
        <v>0</v>
      </c>
      <c r="CY122" s="289">
        <v>0</v>
      </c>
      <c r="CZ122" s="289">
        <v>0</v>
      </c>
      <c r="DA122" s="289">
        <v>0</v>
      </c>
      <c r="DB122" s="289">
        <v>0</v>
      </c>
      <c r="DC122" s="289">
        <v>0</v>
      </c>
      <c r="DD122" s="289">
        <v>0</v>
      </c>
      <c r="DE122" s="289">
        <v>0</v>
      </c>
      <c r="DF122" s="289">
        <v>0</v>
      </c>
      <c r="DG122" s="289">
        <v>0</v>
      </c>
      <c r="DH122" s="289">
        <v>0</v>
      </c>
      <c r="DI122" s="289">
        <v>285742.2</v>
      </c>
      <c r="DJ122" s="289">
        <v>0</v>
      </c>
      <c r="DK122" s="289">
        <v>0</v>
      </c>
      <c r="DL122" s="289">
        <v>19418.36</v>
      </c>
      <c r="DM122" s="289">
        <v>2036.8700000000001</v>
      </c>
      <c r="DN122" s="289">
        <v>0</v>
      </c>
      <c r="DO122" s="289">
        <v>0</v>
      </c>
      <c r="DP122" s="289">
        <v>12468.17</v>
      </c>
      <c r="DQ122" s="289">
        <v>0</v>
      </c>
      <c r="DR122" s="289">
        <v>0</v>
      </c>
      <c r="DS122" s="289">
        <v>0</v>
      </c>
      <c r="DT122" s="289">
        <v>0</v>
      </c>
      <c r="DU122" s="289">
        <v>0</v>
      </c>
      <c r="DV122" s="289">
        <v>17937.2</v>
      </c>
      <c r="DW122" s="289">
        <v>0</v>
      </c>
      <c r="DX122" s="289">
        <v>0</v>
      </c>
      <c r="DY122" s="289">
        <v>0</v>
      </c>
      <c r="DZ122" s="289">
        <v>0</v>
      </c>
      <c r="EA122" s="289">
        <v>0</v>
      </c>
      <c r="EB122" s="289">
        <v>0</v>
      </c>
      <c r="EC122" s="289">
        <v>0</v>
      </c>
      <c r="ED122" s="289">
        <v>0</v>
      </c>
      <c r="EE122" s="289">
        <v>0</v>
      </c>
      <c r="EF122" s="289">
        <v>0</v>
      </c>
      <c r="EG122" s="289">
        <v>0</v>
      </c>
      <c r="EH122" s="289">
        <v>0</v>
      </c>
      <c r="EI122" s="289">
        <v>0</v>
      </c>
      <c r="EJ122" s="289">
        <v>0</v>
      </c>
      <c r="EK122" s="289">
        <v>0</v>
      </c>
      <c r="EL122" s="289">
        <v>0</v>
      </c>
      <c r="EM122" s="289">
        <v>0</v>
      </c>
      <c r="EN122" s="289">
        <v>0</v>
      </c>
      <c r="EO122" s="289">
        <v>0</v>
      </c>
      <c r="EP122" s="289">
        <v>0</v>
      </c>
      <c r="EQ122" s="289">
        <v>0</v>
      </c>
      <c r="ER122" s="289">
        <v>0</v>
      </c>
      <c r="ES122" s="289">
        <v>0</v>
      </c>
      <c r="ET122" s="289">
        <v>0</v>
      </c>
      <c r="EU122" s="289">
        <v>3023.61</v>
      </c>
      <c r="EV122" s="289">
        <v>1433.6200000000001</v>
      </c>
      <c r="EW122" s="289">
        <v>39364.239999999998</v>
      </c>
      <c r="EX122" s="289">
        <v>40954.230000000003</v>
      </c>
      <c r="EY122" s="289">
        <v>0</v>
      </c>
      <c r="EZ122" s="289">
        <v>0</v>
      </c>
      <c r="FA122" s="289">
        <v>0</v>
      </c>
      <c r="FB122" s="289">
        <v>0</v>
      </c>
      <c r="FC122" s="289">
        <v>0</v>
      </c>
      <c r="FD122" s="289">
        <v>0</v>
      </c>
      <c r="FE122" s="289">
        <v>0</v>
      </c>
      <c r="FF122" s="289">
        <v>0</v>
      </c>
      <c r="FG122" s="289">
        <v>0</v>
      </c>
      <c r="FH122" s="289">
        <v>0</v>
      </c>
      <c r="FI122" s="289">
        <v>0</v>
      </c>
      <c r="FJ122" s="289">
        <v>0</v>
      </c>
      <c r="FK122" s="289">
        <v>0</v>
      </c>
    </row>
    <row r="123" spans="1:167" x14ac:dyDescent="0.15">
      <c r="A123" s="287">
        <v>2009</v>
      </c>
      <c r="B123" s="287" t="s">
        <v>580</v>
      </c>
      <c r="C123" s="289">
        <v>0</v>
      </c>
      <c r="D123" s="289">
        <v>4818119.6500000004</v>
      </c>
      <c r="E123" s="289">
        <v>0</v>
      </c>
      <c r="F123" s="289">
        <v>4787.66</v>
      </c>
      <c r="G123" s="289">
        <v>40692.61</v>
      </c>
      <c r="H123" s="289">
        <v>2810.1</v>
      </c>
      <c r="I123" s="289">
        <v>27792.29</v>
      </c>
      <c r="J123" s="289">
        <v>1770.15</v>
      </c>
      <c r="K123" s="289">
        <v>193465.35</v>
      </c>
      <c r="L123" s="289">
        <v>0</v>
      </c>
      <c r="M123" s="289">
        <v>22160.7</v>
      </c>
      <c r="N123" s="289">
        <v>0</v>
      </c>
      <c r="O123" s="289">
        <v>0</v>
      </c>
      <c r="P123" s="289">
        <v>14652.82</v>
      </c>
      <c r="Q123" s="289">
        <v>0</v>
      </c>
      <c r="R123" s="289">
        <v>0</v>
      </c>
      <c r="S123" s="289">
        <v>0</v>
      </c>
      <c r="T123" s="289">
        <v>0</v>
      </c>
      <c r="U123" s="289">
        <v>335576.51</v>
      </c>
      <c r="V123" s="289">
        <v>9027819</v>
      </c>
      <c r="W123" s="289">
        <v>36930.9</v>
      </c>
      <c r="X123" s="289">
        <v>0</v>
      </c>
      <c r="Y123" s="289">
        <v>249742.68</v>
      </c>
      <c r="Z123" s="289">
        <v>0</v>
      </c>
      <c r="AA123" s="289">
        <v>5550.85</v>
      </c>
      <c r="AB123" s="289">
        <v>0</v>
      </c>
      <c r="AC123" s="289">
        <v>0</v>
      </c>
      <c r="AD123" s="289">
        <v>29018</v>
      </c>
      <c r="AE123" s="289">
        <v>151358</v>
      </c>
      <c r="AF123" s="289">
        <v>0</v>
      </c>
      <c r="AG123" s="289">
        <v>12979.68</v>
      </c>
      <c r="AH123" s="289">
        <v>6007.42</v>
      </c>
      <c r="AI123" s="289">
        <v>0</v>
      </c>
      <c r="AJ123" s="289">
        <v>0</v>
      </c>
      <c r="AK123" s="289">
        <v>0</v>
      </c>
      <c r="AL123" s="289">
        <v>0</v>
      </c>
      <c r="AM123" s="289">
        <v>2815.34</v>
      </c>
      <c r="AN123" s="289">
        <v>0</v>
      </c>
      <c r="AO123" s="289">
        <v>20082.3</v>
      </c>
      <c r="AP123" s="289">
        <v>9859.73</v>
      </c>
      <c r="AQ123" s="289">
        <v>2877842.3</v>
      </c>
      <c r="AR123" s="289">
        <v>3149242.96</v>
      </c>
      <c r="AS123" s="289">
        <v>394237.95</v>
      </c>
      <c r="AT123" s="289">
        <v>332525.39</v>
      </c>
      <c r="AU123" s="289">
        <v>338910.87</v>
      </c>
      <c r="AV123" s="289">
        <v>74132.430000000008</v>
      </c>
      <c r="AW123" s="289">
        <v>424180.59</v>
      </c>
      <c r="AX123" s="289">
        <v>597293.31000000006</v>
      </c>
      <c r="AY123" s="289">
        <v>364582.09</v>
      </c>
      <c r="AZ123" s="289">
        <v>694915.12</v>
      </c>
      <c r="BA123" s="289">
        <v>2345919</v>
      </c>
      <c r="BB123" s="289">
        <v>461693.10000000003</v>
      </c>
      <c r="BC123" s="289">
        <v>116132.16</v>
      </c>
      <c r="BD123" s="289">
        <v>190087.53</v>
      </c>
      <c r="BE123" s="289">
        <v>9592.5</v>
      </c>
      <c r="BF123" s="289">
        <v>1447128.64</v>
      </c>
      <c r="BG123" s="289">
        <v>456476.14</v>
      </c>
      <c r="BH123" s="289">
        <v>1570.73</v>
      </c>
      <c r="BI123" s="289">
        <v>0</v>
      </c>
      <c r="BJ123" s="289">
        <v>0</v>
      </c>
      <c r="BK123" s="289">
        <v>0</v>
      </c>
      <c r="BL123" s="289">
        <v>12963.9</v>
      </c>
      <c r="BM123" s="289">
        <v>0</v>
      </c>
      <c r="BN123" s="289">
        <v>0</v>
      </c>
      <c r="BO123" s="289">
        <v>2248271.73</v>
      </c>
      <c r="BP123" s="289">
        <v>2972836.7600000002</v>
      </c>
      <c r="BQ123" s="289">
        <v>0</v>
      </c>
      <c r="BR123" s="289">
        <v>0</v>
      </c>
      <c r="BS123" s="289">
        <v>2248271.73</v>
      </c>
      <c r="BT123" s="289">
        <v>2985800.66</v>
      </c>
      <c r="BU123" s="289">
        <v>0</v>
      </c>
      <c r="BV123" s="289">
        <v>0</v>
      </c>
      <c r="BW123" s="289">
        <v>1447128.64</v>
      </c>
      <c r="BX123" s="289">
        <v>0</v>
      </c>
      <c r="BY123" s="289">
        <v>0</v>
      </c>
      <c r="BZ123" s="289">
        <v>0</v>
      </c>
      <c r="CA123" s="289">
        <v>0</v>
      </c>
      <c r="CB123" s="289">
        <v>0</v>
      </c>
      <c r="CC123" s="289">
        <v>63397.22</v>
      </c>
      <c r="CD123" s="289">
        <v>0</v>
      </c>
      <c r="CE123" s="289">
        <v>0</v>
      </c>
      <c r="CF123" s="289">
        <v>0</v>
      </c>
      <c r="CG123" s="289">
        <v>0</v>
      </c>
      <c r="CH123" s="289">
        <v>20339.29</v>
      </c>
      <c r="CI123" s="289">
        <v>0</v>
      </c>
      <c r="CJ123" s="289">
        <v>0</v>
      </c>
      <c r="CK123" s="289">
        <v>0</v>
      </c>
      <c r="CL123" s="289">
        <v>0</v>
      </c>
      <c r="CM123" s="289">
        <v>447369</v>
      </c>
      <c r="CN123" s="289">
        <v>10502</v>
      </c>
      <c r="CO123" s="289">
        <v>0</v>
      </c>
      <c r="CP123" s="289">
        <v>0</v>
      </c>
      <c r="CQ123" s="289">
        <v>0</v>
      </c>
      <c r="CR123" s="289">
        <v>0</v>
      </c>
      <c r="CS123" s="289">
        <v>7143</v>
      </c>
      <c r="CT123" s="289">
        <v>255865.91</v>
      </c>
      <c r="CU123" s="289">
        <v>0</v>
      </c>
      <c r="CV123" s="289">
        <v>0</v>
      </c>
      <c r="CW123" s="289">
        <v>0</v>
      </c>
      <c r="CX123" s="289">
        <v>32478.41</v>
      </c>
      <c r="CY123" s="289">
        <v>0</v>
      </c>
      <c r="CZ123" s="289">
        <v>0</v>
      </c>
      <c r="DA123" s="289">
        <v>0</v>
      </c>
      <c r="DB123" s="289">
        <v>0</v>
      </c>
      <c r="DC123" s="289">
        <v>0</v>
      </c>
      <c r="DD123" s="289">
        <v>0</v>
      </c>
      <c r="DE123" s="289">
        <v>0</v>
      </c>
      <c r="DF123" s="289">
        <v>0</v>
      </c>
      <c r="DG123" s="289">
        <v>0</v>
      </c>
      <c r="DH123" s="289">
        <v>0</v>
      </c>
      <c r="DI123" s="289">
        <v>1592318.23</v>
      </c>
      <c r="DJ123" s="289">
        <v>0</v>
      </c>
      <c r="DK123" s="289">
        <v>0</v>
      </c>
      <c r="DL123" s="289">
        <v>242849.57</v>
      </c>
      <c r="DM123" s="289">
        <v>216088.47</v>
      </c>
      <c r="DN123" s="289">
        <v>0</v>
      </c>
      <c r="DO123" s="289">
        <v>0</v>
      </c>
      <c r="DP123" s="289">
        <v>15785.75</v>
      </c>
      <c r="DQ123" s="289">
        <v>0</v>
      </c>
      <c r="DR123" s="289">
        <v>0</v>
      </c>
      <c r="DS123" s="289">
        <v>0</v>
      </c>
      <c r="DT123" s="289">
        <v>0</v>
      </c>
      <c r="DU123" s="289">
        <v>0</v>
      </c>
      <c r="DV123" s="289">
        <v>210386.38</v>
      </c>
      <c r="DW123" s="289">
        <v>6795.07</v>
      </c>
      <c r="DX123" s="289">
        <v>2161.4900000000002</v>
      </c>
      <c r="DY123" s="289">
        <v>100511.17</v>
      </c>
      <c r="DZ123" s="289">
        <v>321849.75</v>
      </c>
      <c r="EA123" s="289">
        <v>153482.49</v>
      </c>
      <c r="EB123" s="289">
        <v>70017.58</v>
      </c>
      <c r="EC123" s="289">
        <v>0</v>
      </c>
      <c r="ED123" s="289">
        <v>308446.64</v>
      </c>
      <c r="EE123" s="289">
        <v>313481.12</v>
      </c>
      <c r="EF123" s="289">
        <v>1617671.77</v>
      </c>
      <c r="EG123" s="289">
        <v>1482585.52</v>
      </c>
      <c r="EH123" s="289">
        <v>2779.27</v>
      </c>
      <c r="EI123" s="289">
        <v>0</v>
      </c>
      <c r="EJ123" s="289">
        <v>0</v>
      </c>
      <c r="EK123" s="289">
        <v>127272.5</v>
      </c>
      <c r="EL123" s="289">
        <v>0</v>
      </c>
      <c r="EM123" s="289">
        <v>12707000</v>
      </c>
      <c r="EN123" s="289">
        <v>298643.28000000003</v>
      </c>
      <c r="EO123" s="289">
        <v>0</v>
      </c>
      <c r="EP123" s="289">
        <v>0</v>
      </c>
      <c r="EQ123" s="289">
        <v>0</v>
      </c>
      <c r="ER123" s="289">
        <v>298643.28000000003</v>
      </c>
      <c r="ES123" s="289">
        <v>0</v>
      </c>
      <c r="ET123" s="289">
        <v>0</v>
      </c>
      <c r="EU123" s="289">
        <v>99406.49</v>
      </c>
      <c r="EV123" s="289">
        <v>135002.65</v>
      </c>
      <c r="EW123" s="289">
        <v>671359.08</v>
      </c>
      <c r="EX123" s="289">
        <v>635762.92000000004</v>
      </c>
      <c r="EY123" s="289">
        <v>0</v>
      </c>
      <c r="EZ123" s="289">
        <v>20478.670000000002</v>
      </c>
      <c r="FA123" s="289">
        <v>22668.93</v>
      </c>
      <c r="FB123" s="289">
        <v>34363</v>
      </c>
      <c r="FC123" s="289">
        <v>0</v>
      </c>
      <c r="FD123" s="289">
        <v>32172.74</v>
      </c>
      <c r="FE123" s="289">
        <v>0</v>
      </c>
      <c r="FF123" s="289">
        <v>0</v>
      </c>
      <c r="FG123" s="289">
        <v>0</v>
      </c>
      <c r="FH123" s="289">
        <v>0</v>
      </c>
      <c r="FI123" s="289">
        <v>0</v>
      </c>
      <c r="FJ123" s="289">
        <v>0</v>
      </c>
      <c r="FK123" s="289">
        <v>0</v>
      </c>
    </row>
    <row r="124" spans="1:167" x14ac:dyDescent="0.15">
      <c r="A124" s="287">
        <v>2044</v>
      </c>
      <c r="B124" s="287" t="s">
        <v>582</v>
      </c>
      <c r="C124" s="289">
        <v>0</v>
      </c>
      <c r="D124" s="289">
        <v>1819879.54</v>
      </c>
      <c r="E124" s="289">
        <v>160</v>
      </c>
      <c r="F124" s="289">
        <v>0.01</v>
      </c>
      <c r="G124" s="289">
        <v>9335.61</v>
      </c>
      <c r="H124" s="289">
        <v>1887.65</v>
      </c>
      <c r="I124" s="289">
        <v>9083.9600000000009</v>
      </c>
      <c r="J124" s="289">
        <v>0</v>
      </c>
      <c r="K124" s="289">
        <v>611552</v>
      </c>
      <c r="L124" s="289">
        <v>0</v>
      </c>
      <c r="M124" s="289">
        <v>0</v>
      </c>
      <c r="N124" s="289">
        <v>0</v>
      </c>
      <c r="O124" s="289">
        <v>0</v>
      </c>
      <c r="P124" s="289">
        <v>0</v>
      </c>
      <c r="Q124" s="289">
        <v>0</v>
      </c>
      <c r="R124" s="289">
        <v>0</v>
      </c>
      <c r="S124" s="289">
        <v>0</v>
      </c>
      <c r="T124" s="289">
        <v>0</v>
      </c>
      <c r="U124" s="289">
        <v>23874.52</v>
      </c>
      <c r="V124" s="289">
        <v>0</v>
      </c>
      <c r="W124" s="289">
        <v>800</v>
      </c>
      <c r="X124" s="289">
        <v>0</v>
      </c>
      <c r="Y124" s="289">
        <v>0</v>
      </c>
      <c r="Z124" s="289">
        <v>0</v>
      </c>
      <c r="AA124" s="289">
        <v>17</v>
      </c>
      <c r="AB124" s="289">
        <v>0</v>
      </c>
      <c r="AC124" s="289">
        <v>0</v>
      </c>
      <c r="AD124" s="289">
        <v>3697</v>
      </c>
      <c r="AE124" s="289">
        <v>41504.21</v>
      </c>
      <c r="AF124" s="289">
        <v>0</v>
      </c>
      <c r="AG124" s="289">
        <v>0</v>
      </c>
      <c r="AH124" s="289">
        <v>0</v>
      </c>
      <c r="AI124" s="289">
        <v>23544</v>
      </c>
      <c r="AJ124" s="289">
        <v>0</v>
      </c>
      <c r="AK124" s="289">
        <v>0</v>
      </c>
      <c r="AL124" s="289">
        <v>0</v>
      </c>
      <c r="AM124" s="289">
        <v>2271</v>
      </c>
      <c r="AN124" s="289">
        <v>524.54999999999995</v>
      </c>
      <c r="AO124" s="289">
        <v>0</v>
      </c>
      <c r="AP124" s="289">
        <v>2961.5</v>
      </c>
      <c r="AQ124" s="289">
        <v>575821.57999999996</v>
      </c>
      <c r="AR124" s="289">
        <v>362341.23</v>
      </c>
      <c r="AS124" s="289">
        <v>37306.5</v>
      </c>
      <c r="AT124" s="289">
        <v>97113.86</v>
      </c>
      <c r="AU124" s="289">
        <v>13524.91</v>
      </c>
      <c r="AV124" s="289">
        <v>12860.4</v>
      </c>
      <c r="AW124" s="289">
        <v>68384.37</v>
      </c>
      <c r="AX124" s="289">
        <v>23168.97</v>
      </c>
      <c r="AY124" s="289">
        <v>142918.53</v>
      </c>
      <c r="AZ124" s="289">
        <v>121357.95</v>
      </c>
      <c r="BA124" s="289">
        <v>683548.05</v>
      </c>
      <c r="BB124" s="289">
        <v>120437.91</v>
      </c>
      <c r="BC124" s="289">
        <v>29447</v>
      </c>
      <c r="BD124" s="289">
        <v>0</v>
      </c>
      <c r="BE124" s="289">
        <v>64119.810000000005</v>
      </c>
      <c r="BF124" s="289">
        <v>89361.45</v>
      </c>
      <c r="BG124" s="289">
        <v>104765.46</v>
      </c>
      <c r="BH124" s="289">
        <v>0</v>
      </c>
      <c r="BI124" s="289">
        <v>0</v>
      </c>
      <c r="BJ124" s="289">
        <v>0</v>
      </c>
      <c r="BK124" s="289">
        <v>0</v>
      </c>
      <c r="BL124" s="289">
        <v>0</v>
      </c>
      <c r="BM124" s="289">
        <v>0</v>
      </c>
      <c r="BN124" s="289">
        <v>0</v>
      </c>
      <c r="BO124" s="289">
        <v>0</v>
      </c>
      <c r="BP124" s="289">
        <v>0</v>
      </c>
      <c r="BQ124" s="289">
        <v>1901454.95</v>
      </c>
      <c r="BR124" s="289">
        <v>1906069.52</v>
      </c>
      <c r="BS124" s="289">
        <v>1901454.95</v>
      </c>
      <c r="BT124" s="289">
        <v>1906069.52</v>
      </c>
      <c r="BU124" s="289">
        <v>0</v>
      </c>
      <c r="BV124" s="289">
        <v>0</v>
      </c>
      <c r="BW124" s="289">
        <v>89361.45</v>
      </c>
      <c r="BX124" s="289">
        <v>0</v>
      </c>
      <c r="BY124" s="289">
        <v>0</v>
      </c>
      <c r="BZ124" s="289">
        <v>0</v>
      </c>
      <c r="CA124" s="289">
        <v>0</v>
      </c>
      <c r="CB124" s="289">
        <v>0</v>
      </c>
      <c r="CC124" s="289">
        <v>0</v>
      </c>
      <c r="CD124" s="289">
        <v>0</v>
      </c>
      <c r="CE124" s="289">
        <v>0</v>
      </c>
      <c r="CF124" s="289">
        <v>0</v>
      </c>
      <c r="CG124" s="289">
        <v>0</v>
      </c>
      <c r="CH124" s="289">
        <v>0</v>
      </c>
      <c r="CI124" s="289">
        <v>0</v>
      </c>
      <c r="CJ124" s="289">
        <v>0</v>
      </c>
      <c r="CK124" s="289">
        <v>0</v>
      </c>
      <c r="CL124" s="289">
        <v>0</v>
      </c>
      <c r="CM124" s="289">
        <v>34249</v>
      </c>
      <c r="CN124" s="289">
        <v>0</v>
      </c>
      <c r="CO124" s="289">
        <v>0</v>
      </c>
      <c r="CP124" s="289">
        <v>0</v>
      </c>
      <c r="CQ124" s="289">
        <v>0</v>
      </c>
      <c r="CR124" s="289">
        <v>0</v>
      </c>
      <c r="CS124" s="289">
        <v>0</v>
      </c>
      <c r="CT124" s="289">
        <v>32323.33</v>
      </c>
      <c r="CU124" s="289">
        <v>0</v>
      </c>
      <c r="CV124" s="289">
        <v>0</v>
      </c>
      <c r="CW124" s="289">
        <v>0</v>
      </c>
      <c r="CX124" s="289">
        <v>0</v>
      </c>
      <c r="CY124" s="289">
        <v>0</v>
      </c>
      <c r="CZ124" s="289">
        <v>0</v>
      </c>
      <c r="DA124" s="289">
        <v>0</v>
      </c>
      <c r="DB124" s="289">
        <v>0</v>
      </c>
      <c r="DC124" s="289">
        <v>0</v>
      </c>
      <c r="DD124" s="289">
        <v>0</v>
      </c>
      <c r="DE124" s="289">
        <v>0</v>
      </c>
      <c r="DF124" s="289">
        <v>0</v>
      </c>
      <c r="DG124" s="289">
        <v>0</v>
      </c>
      <c r="DH124" s="289">
        <v>0</v>
      </c>
      <c r="DI124" s="289">
        <v>72234.990000000005</v>
      </c>
      <c r="DJ124" s="289">
        <v>0</v>
      </c>
      <c r="DK124" s="289">
        <v>0</v>
      </c>
      <c r="DL124" s="289">
        <v>0</v>
      </c>
      <c r="DM124" s="289">
        <v>70867.320000000007</v>
      </c>
      <c r="DN124" s="289">
        <v>0</v>
      </c>
      <c r="DO124" s="289">
        <v>0</v>
      </c>
      <c r="DP124" s="289">
        <v>6167.97</v>
      </c>
      <c r="DQ124" s="289">
        <v>0</v>
      </c>
      <c r="DR124" s="289">
        <v>0</v>
      </c>
      <c r="DS124" s="289">
        <v>0</v>
      </c>
      <c r="DT124" s="289">
        <v>0</v>
      </c>
      <c r="DU124" s="289">
        <v>0</v>
      </c>
      <c r="DV124" s="289">
        <v>6663.5</v>
      </c>
      <c r="DW124" s="289">
        <v>0</v>
      </c>
      <c r="DX124" s="289">
        <v>3145.4900000000002</v>
      </c>
      <c r="DY124" s="289">
        <v>3302.83</v>
      </c>
      <c r="DZ124" s="289">
        <v>1800</v>
      </c>
      <c r="EA124" s="289">
        <v>1642.66</v>
      </c>
      <c r="EB124" s="289">
        <v>0</v>
      </c>
      <c r="EC124" s="289">
        <v>0</v>
      </c>
      <c r="ED124" s="289">
        <v>40989.130000000005</v>
      </c>
      <c r="EE124" s="289">
        <v>39578.82</v>
      </c>
      <c r="EF124" s="289">
        <v>233057</v>
      </c>
      <c r="EG124" s="289">
        <v>181900</v>
      </c>
      <c r="EH124" s="289">
        <v>846.81000000000006</v>
      </c>
      <c r="EI124" s="289">
        <v>0</v>
      </c>
      <c r="EJ124" s="289">
        <v>0</v>
      </c>
      <c r="EK124" s="289">
        <v>51720.5</v>
      </c>
      <c r="EL124" s="289">
        <v>0</v>
      </c>
      <c r="EM124" s="289">
        <v>680000</v>
      </c>
      <c r="EN124" s="289">
        <v>0</v>
      </c>
      <c r="EO124" s="289">
        <v>0</v>
      </c>
      <c r="EP124" s="289">
        <v>0</v>
      </c>
      <c r="EQ124" s="289">
        <v>0</v>
      </c>
      <c r="ER124" s="289">
        <v>0</v>
      </c>
      <c r="ES124" s="289">
        <v>0</v>
      </c>
      <c r="ET124" s="289">
        <v>0</v>
      </c>
      <c r="EU124" s="289">
        <v>4028.6600000000003</v>
      </c>
      <c r="EV124" s="289">
        <v>4457.1099999999997</v>
      </c>
      <c r="EW124" s="289">
        <v>17276.599999999999</v>
      </c>
      <c r="EX124" s="289">
        <v>16848.150000000001</v>
      </c>
      <c r="EY124" s="289">
        <v>0</v>
      </c>
      <c r="EZ124" s="289">
        <v>9659.9500000000007</v>
      </c>
      <c r="FA124" s="289">
        <v>23548.799999999999</v>
      </c>
      <c r="FB124" s="289">
        <v>23541.54</v>
      </c>
      <c r="FC124" s="289">
        <v>0</v>
      </c>
      <c r="FD124" s="289">
        <v>9652.69</v>
      </c>
      <c r="FE124" s="289">
        <v>0</v>
      </c>
      <c r="FF124" s="289">
        <v>0</v>
      </c>
      <c r="FG124" s="289">
        <v>0</v>
      </c>
      <c r="FH124" s="289">
        <v>0</v>
      </c>
      <c r="FI124" s="289">
        <v>0</v>
      </c>
      <c r="FJ124" s="289">
        <v>0</v>
      </c>
      <c r="FK124" s="289">
        <v>0</v>
      </c>
    </row>
    <row r="125" spans="1:167" x14ac:dyDescent="0.15">
      <c r="A125" s="287">
        <v>2051</v>
      </c>
      <c r="B125" s="287" t="s">
        <v>583</v>
      </c>
      <c r="C125" s="289">
        <v>0</v>
      </c>
      <c r="D125" s="289">
        <v>1734843</v>
      </c>
      <c r="E125" s="289">
        <v>0</v>
      </c>
      <c r="F125" s="289">
        <v>3576.98</v>
      </c>
      <c r="G125" s="289">
        <v>403</v>
      </c>
      <c r="H125" s="289">
        <v>2410.4700000000003</v>
      </c>
      <c r="I125" s="289">
        <v>21001.09</v>
      </c>
      <c r="J125" s="289">
        <v>3410</v>
      </c>
      <c r="K125" s="289">
        <v>164154</v>
      </c>
      <c r="L125" s="289">
        <v>0</v>
      </c>
      <c r="M125" s="289">
        <v>0</v>
      </c>
      <c r="N125" s="289">
        <v>0</v>
      </c>
      <c r="O125" s="289">
        <v>0</v>
      </c>
      <c r="P125" s="289">
        <v>118.42</v>
      </c>
      <c r="Q125" s="289">
        <v>0</v>
      </c>
      <c r="R125" s="289">
        <v>0</v>
      </c>
      <c r="S125" s="289">
        <v>0</v>
      </c>
      <c r="T125" s="289">
        <v>0</v>
      </c>
      <c r="U125" s="289">
        <v>128692.97</v>
      </c>
      <c r="V125" s="289">
        <v>4685623</v>
      </c>
      <c r="W125" s="289">
        <v>4735</v>
      </c>
      <c r="X125" s="289">
        <v>0</v>
      </c>
      <c r="Y125" s="289">
        <v>0</v>
      </c>
      <c r="Z125" s="289">
        <v>0</v>
      </c>
      <c r="AA125" s="289">
        <v>4435</v>
      </c>
      <c r="AB125" s="289">
        <v>0</v>
      </c>
      <c r="AC125" s="289">
        <v>0</v>
      </c>
      <c r="AD125" s="289">
        <v>14472.800000000001</v>
      </c>
      <c r="AE125" s="289">
        <v>60213.630000000005</v>
      </c>
      <c r="AF125" s="289">
        <v>0</v>
      </c>
      <c r="AG125" s="289">
        <v>0</v>
      </c>
      <c r="AH125" s="289">
        <v>0</v>
      </c>
      <c r="AI125" s="289">
        <v>46878.86</v>
      </c>
      <c r="AJ125" s="289">
        <v>0</v>
      </c>
      <c r="AK125" s="289">
        <v>0</v>
      </c>
      <c r="AL125" s="289">
        <v>0</v>
      </c>
      <c r="AM125" s="289">
        <v>3313.73</v>
      </c>
      <c r="AN125" s="289">
        <v>31989.72</v>
      </c>
      <c r="AO125" s="289">
        <v>0</v>
      </c>
      <c r="AP125" s="289">
        <v>2707.26</v>
      </c>
      <c r="AQ125" s="289">
        <v>1618996.02</v>
      </c>
      <c r="AR125" s="289">
        <v>1519779.31</v>
      </c>
      <c r="AS125" s="289">
        <v>3410</v>
      </c>
      <c r="AT125" s="289">
        <v>0</v>
      </c>
      <c r="AU125" s="289">
        <v>27017.940000000002</v>
      </c>
      <c r="AV125" s="289">
        <v>0</v>
      </c>
      <c r="AW125" s="289">
        <v>188673.93</v>
      </c>
      <c r="AX125" s="289">
        <v>224341.31</v>
      </c>
      <c r="AY125" s="289">
        <v>256157.35</v>
      </c>
      <c r="AZ125" s="289">
        <v>312766.60000000003</v>
      </c>
      <c r="BA125" s="289">
        <v>1330581.3</v>
      </c>
      <c r="BB125" s="289">
        <v>332955.2</v>
      </c>
      <c r="BC125" s="289">
        <v>79267.3</v>
      </c>
      <c r="BD125" s="289">
        <v>14285.98</v>
      </c>
      <c r="BE125" s="289">
        <v>0</v>
      </c>
      <c r="BF125" s="289">
        <v>186470.33000000002</v>
      </c>
      <c r="BG125" s="289">
        <v>828211</v>
      </c>
      <c r="BH125" s="289">
        <v>411</v>
      </c>
      <c r="BI125" s="289">
        <v>0</v>
      </c>
      <c r="BJ125" s="289">
        <v>0</v>
      </c>
      <c r="BK125" s="289">
        <v>5107.08</v>
      </c>
      <c r="BL125" s="289">
        <v>5279.78</v>
      </c>
      <c r="BM125" s="289">
        <v>200000</v>
      </c>
      <c r="BN125" s="289">
        <v>205425</v>
      </c>
      <c r="BO125" s="289">
        <v>0</v>
      </c>
      <c r="BP125" s="289">
        <v>0</v>
      </c>
      <c r="BQ125" s="289">
        <v>723437.45000000007</v>
      </c>
      <c r="BR125" s="289">
        <v>707494.11</v>
      </c>
      <c r="BS125" s="289">
        <v>928544.53</v>
      </c>
      <c r="BT125" s="289">
        <v>918198.89</v>
      </c>
      <c r="BU125" s="289">
        <v>0</v>
      </c>
      <c r="BV125" s="289">
        <v>0</v>
      </c>
      <c r="BW125" s="289">
        <v>186470.33000000002</v>
      </c>
      <c r="BX125" s="289">
        <v>0</v>
      </c>
      <c r="BY125" s="289">
        <v>0</v>
      </c>
      <c r="BZ125" s="289">
        <v>0</v>
      </c>
      <c r="CA125" s="289">
        <v>0</v>
      </c>
      <c r="CB125" s="289">
        <v>0</v>
      </c>
      <c r="CC125" s="289">
        <v>0</v>
      </c>
      <c r="CD125" s="289">
        <v>0</v>
      </c>
      <c r="CE125" s="289">
        <v>0</v>
      </c>
      <c r="CF125" s="289">
        <v>0</v>
      </c>
      <c r="CG125" s="289">
        <v>0</v>
      </c>
      <c r="CH125" s="289">
        <v>184.86</v>
      </c>
      <c r="CI125" s="289">
        <v>0</v>
      </c>
      <c r="CJ125" s="289">
        <v>0</v>
      </c>
      <c r="CK125" s="289">
        <v>0</v>
      </c>
      <c r="CL125" s="289">
        <v>0</v>
      </c>
      <c r="CM125" s="289">
        <v>65146</v>
      </c>
      <c r="CN125" s="289">
        <v>9789</v>
      </c>
      <c r="CO125" s="289">
        <v>0</v>
      </c>
      <c r="CP125" s="289">
        <v>0</v>
      </c>
      <c r="CQ125" s="289">
        <v>0</v>
      </c>
      <c r="CR125" s="289">
        <v>0</v>
      </c>
      <c r="CS125" s="289">
        <v>6658</v>
      </c>
      <c r="CT125" s="289">
        <v>108030.78</v>
      </c>
      <c r="CU125" s="289">
        <v>0</v>
      </c>
      <c r="CV125" s="289">
        <v>0</v>
      </c>
      <c r="CW125" s="289">
        <v>0</v>
      </c>
      <c r="CX125" s="289">
        <v>0</v>
      </c>
      <c r="CY125" s="289">
        <v>0</v>
      </c>
      <c r="CZ125" s="289">
        <v>0</v>
      </c>
      <c r="DA125" s="289">
        <v>0</v>
      </c>
      <c r="DB125" s="289">
        <v>0</v>
      </c>
      <c r="DC125" s="289">
        <v>0</v>
      </c>
      <c r="DD125" s="289">
        <v>0</v>
      </c>
      <c r="DE125" s="289">
        <v>0</v>
      </c>
      <c r="DF125" s="289">
        <v>0</v>
      </c>
      <c r="DG125" s="289">
        <v>0</v>
      </c>
      <c r="DH125" s="289">
        <v>0</v>
      </c>
      <c r="DI125" s="289">
        <v>203804.23</v>
      </c>
      <c r="DJ125" s="289">
        <v>0</v>
      </c>
      <c r="DK125" s="289">
        <v>0</v>
      </c>
      <c r="DL125" s="289">
        <v>4812</v>
      </c>
      <c r="DM125" s="289">
        <v>700</v>
      </c>
      <c r="DN125" s="289">
        <v>0</v>
      </c>
      <c r="DO125" s="289">
        <v>0</v>
      </c>
      <c r="DP125" s="289">
        <v>46761.29</v>
      </c>
      <c r="DQ125" s="289">
        <v>0</v>
      </c>
      <c r="DR125" s="289">
        <v>0</v>
      </c>
      <c r="DS125" s="289">
        <v>0</v>
      </c>
      <c r="DT125" s="289">
        <v>0</v>
      </c>
      <c r="DU125" s="289">
        <v>0</v>
      </c>
      <c r="DV125" s="289">
        <v>120201.45</v>
      </c>
      <c r="DW125" s="289">
        <v>0</v>
      </c>
      <c r="DX125" s="289">
        <v>0</v>
      </c>
      <c r="DY125" s="289">
        <v>6188.26</v>
      </c>
      <c r="DZ125" s="289">
        <v>10759</v>
      </c>
      <c r="EA125" s="289">
        <v>1349.42</v>
      </c>
      <c r="EB125" s="289">
        <v>3221.32</v>
      </c>
      <c r="EC125" s="289">
        <v>0</v>
      </c>
      <c r="ED125" s="289">
        <v>155108.15</v>
      </c>
      <c r="EE125" s="289">
        <v>148074.15</v>
      </c>
      <c r="EF125" s="289">
        <v>997978</v>
      </c>
      <c r="EG125" s="289">
        <v>1005012</v>
      </c>
      <c r="EH125" s="289">
        <v>0</v>
      </c>
      <c r="EI125" s="289">
        <v>0</v>
      </c>
      <c r="EJ125" s="289">
        <v>0</v>
      </c>
      <c r="EK125" s="289">
        <v>0</v>
      </c>
      <c r="EL125" s="289">
        <v>0</v>
      </c>
      <c r="EM125" s="289">
        <v>5018898.4400000004</v>
      </c>
      <c r="EN125" s="289">
        <v>8634.66</v>
      </c>
      <c r="EO125" s="289">
        <v>8640.52</v>
      </c>
      <c r="EP125" s="289">
        <v>5.86</v>
      </c>
      <c r="EQ125" s="289">
        <v>0</v>
      </c>
      <c r="ER125" s="289">
        <v>0</v>
      </c>
      <c r="ES125" s="289">
        <v>0</v>
      </c>
      <c r="ET125" s="289">
        <v>0</v>
      </c>
      <c r="EU125" s="289">
        <v>0</v>
      </c>
      <c r="EV125" s="289">
        <v>0</v>
      </c>
      <c r="EW125" s="289">
        <v>0</v>
      </c>
      <c r="EX125" s="289">
        <v>0</v>
      </c>
      <c r="EY125" s="289">
        <v>0</v>
      </c>
      <c r="EZ125" s="289">
        <v>0</v>
      </c>
      <c r="FA125" s="289">
        <v>0</v>
      </c>
      <c r="FB125" s="289">
        <v>0</v>
      </c>
      <c r="FC125" s="289">
        <v>0</v>
      </c>
      <c r="FD125" s="289">
        <v>0</v>
      </c>
      <c r="FE125" s="289">
        <v>0</v>
      </c>
      <c r="FF125" s="289">
        <v>0</v>
      </c>
      <c r="FG125" s="289">
        <v>0</v>
      </c>
      <c r="FH125" s="289">
        <v>0</v>
      </c>
      <c r="FI125" s="289">
        <v>0</v>
      </c>
      <c r="FJ125" s="289">
        <v>0</v>
      </c>
      <c r="FK125" s="289">
        <v>0</v>
      </c>
    </row>
    <row r="126" spans="1:167" x14ac:dyDescent="0.15">
      <c r="A126" s="287">
        <v>2058</v>
      </c>
      <c r="B126" s="287" t="s">
        <v>584</v>
      </c>
      <c r="C126" s="289">
        <v>0</v>
      </c>
      <c r="D126" s="289">
        <v>27679007.170000002</v>
      </c>
      <c r="E126" s="289">
        <v>0</v>
      </c>
      <c r="F126" s="289">
        <v>45599.840000000004</v>
      </c>
      <c r="G126" s="289">
        <v>76142.89</v>
      </c>
      <c r="H126" s="289">
        <v>21756.09</v>
      </c>
      <c r="I126" s="289">
        <v>616797.82999999996</v>
      </c>
      <c r="J126" s="289">
        <v>2601.7800000000002</v>
      </c>
      <c r="K126" s="289">
        <v>822145.81</v>
      </c>
      <c r="L126" s="289">
        <v>0</v>
      </c>
      <c r="M126" s="289">
        <v>0</v>
      </c>
      <c r="N126" s="289">
        <v>0</v>
      </c>
      <c r="O126" s="289">
        <v>0</v>
      </c>
      <c r="P126" s="289">
        <v>23054.3</v>
      </c>
      <c r="Q126" s="289">
        <v>0</v>
      </c>
      <c r="R126" s="289">
        <v>0</v>
      </c>
      <c r="S126" s="289">
        <v>0</v>
      </c>
      <c r="T126" s="289">
        <v>0</v>
      </c>
      <c r="U126" s="289">
        <v>1268949.1599999999</v>
      </c>
      <c r="V126" s="289">
        <v>11025070</v>
      </c>
      <c r="W126" s="289">
        <v>30734.43</v>
      </c>
      <c r="X126" s="289">
        <v>0</v>
      </c>
      <c r="Y126" s="289">
        <v>0</v>
      </c>
      <c r="Z126" s="289">
        <v>2329.5700000000002</v>
      </c>
      <c r="AA126" s="289">
        <v>144284</v>
      </c>
      <c r="AB126" s="289">
        <v>0</v>
      </c>
      <c r="AC126" s="289">
        <v>0</v>
      </c>
      <c r="AD126" s="289">
        <v>49091.69</v>
      </c>
      <c r="AE126" s="289">
        <v>137551.11000000002</v>
      </c>
      <c r="AF126" s="289">
        <v>0</v>
      </c>
      <c r="AG126" s="289">
        <v>0</v>
      </c>
      <c r="AH126" s="289">
        <v>143498.82</v>
      </c>
      <c r="AI126" s="289">
        <v>0</v>
      </c>
      <c r="AJ126" s="289">
        <v>0</v>
      </c>
      <c r="AK126" s="289">
        <v>245584.82</v>
      </c>
      <c r="AL126" s="289">
        <v>146866.80000000002</v>
      </c>
      <c r="AM126" s="289">
        <v>0</v>
      </c>
      <c r="AN126" s="289">
        <v>97514.13</v>
      </c>
      <c r="AO126" s="289">
        <v>0</v>
      </c>
      <c r="AP126" s="289">
        <v>4621.59</v>
      </c>
      <c r="AQ126" s="289">
        <v>6652632.7599999998</v>
      </c>
      <c r="AR126" s="289">
        <v>10172348.57</v>
      </c>
      <c r="AS126" s="289">
        <v>1258472.95</v>
      </c>
      <c r="AT126" s="289">
        <v>1206918.82</v>
      </c>
      <c r="AU126" s="289">
        <v>640502.34</v>
      </c>
      <c r="AV126" s="289">
        <v>3111.55</v>
      </c>
      <c r="AW126" s="289">
        <v>1525666.65</v>
      </c>
      <c r="AX126" s="289">
        <v>1661448.99</v>
      </c>
      <c r="AY126" s="289">
        <v>853808.24</v>
      </c>
      <c r="AZ126" s="289">
        <v>1710481.8800000001</v>
      </c>
      <c r="BA126" s="289">
        <v>7729441.0099999998</v>
      </c>
      <c r="BB126" s="289">
        <v>1344093.8</v>
      </c>
      <c r="BC126" s="289">
        <v>308018.15000000002</v>
      </c>
      <c r="BD126" s="289">
        <v>220073.03</v>
      </c>
      <c r="BE126" s="289">
        <v>568911.34</v>
      </c>
      <c r="BF126" s="289">
        <v>5919205.3399999999</v>
      </c>
      <c r="BG126" s="289">
        <v>791428.56</v>
      </c>
      <c r="BH126" s="289">
        <v>6062.18</v>
      </c>
      <c r="BI126" s="289">
        <v>201091.42</v>
      </c>
      <c r="BJ126" s="289">
        <v>208081.24</v>
      </c>
      <c r="BK126" s="289">
        <v>0</v>
      </c>
      <c r="BL126" s="289">
        <v>3259.67</v>
      </c>
      <c r="BM126" s="289">
        <v>158000</v>
      </c>
      <c r="BN126" s="289">
        <v>490525</v>
      </c>
      <c r="BO126" s="289">
        <v>0</v>
      </c>
      <c r="BP126" s="289">
        <v>0</v>
      </c>
      <c r="BQ126" s="289">
        <v>10242860.439999999</v>
      </c>
      <c r="BR126" s="289">
        <v>9910661.6199999992</v>
      </c>
      <c r="BS126" s="289">
        <v>10601951.859999999</v>
      </c>
      <c r="BT126" s="289">
        <v>10612527.529999999</v>
      </c>
      <c r="BU126" s="289">
        <v>0</v>
      </c>
      <c r="BV126" s="289">
        <v>0</v>
      </c>
      <c r="BW126" s="289">
        <v>5072342.7</v>
      </c>
      <c r="BX126" s="289">
        <v>0</v>
      </c>
      <c r="BY126" s="289">
        <v>0</v>
      </c>
      <c r="BZ126" s="289">
        <v>0</v>
      </c>
      <c r="CA126" s="289">
        <v>0</v>
      </c>
      <c r="CB126" s="289">
        <v>26330.09</v>
      </c>
      <c r="CC126" s="289">
        <v>23704.43</v>
      </c>
      <c r="CD126" s="289">
        <v>0</v>
      </c>
      <c r="CE126" s="289">
        <v>0</v>
      </c>
      <c r="CF126" s="289">
        <v>0</v>
      </c>
      <c r="CG126" s="289">
        <v>0</v>
      </c>
      <c r="CH126" s="289">
        <v>10617.300000000001</v>
      </c>
      <c r="CI126" s="289">
        <v>0</v>
      </c>
      <c r="CJ126" s="289">
        <v>0</v>
      </c>
      <c r="CK126" s="289">
        <v>0</v>
      </c>
      <c r="CL126" s="289">
        <v>0</v>
      </c>
      <c r="CM126" s="289">
        <v>1749909</v>
      </c>
      <c r="CN126" s="289">
        <v>0</v>
      </c>
      <c r="CO126" s="289">
        <v>0</v>
      </c>
      <c r="CP126" s="289">
        <v>0</v>
      </c>
      <c r="CQ126" s="289">
        <v>0</v>
      </c>
      <c r="CR126" s="289">
        <v>0</v>
      </c>
      <c r="CS126" s="289">
        <v>0</v>
      </c>
      <c r="CT126" s="289">
        <v>745001.65</v>
      </c>
      <c r="CU126" s="289">
        <v>0</v>
      </c>
      <c r="CV126" s="289">
        <v>0</v>
      </c>
      <c r="CW126" s="289">
        <v>0</v>
      </c>
      <c r="CX126" s="289">
        <v>16815.02</v>
      </c>
      <c r="CY126" s="289">
        <v>0</v>
      </c>
      <c r="CZ126" s="289">
        <v>0</v>
      </c>
      <c r="DA126" s="289">
        <v>0</v>
      </c>
      <c r="DB126" s="289">
        <v>0</v>
      </c>
      <c r="DC126" s="289">
        <v>0</v>
      </c>
      <c r="DD126" s="289">
        <v>0</v>
      </c>
      <c r="DE126" s="289">
        <v>0</v>
      </c>
      <c r="DF126" s="289">
        <v>0</v>
      </c>
      <c r="DG126" s="289">
        <v>0</v>
      </c>
      <c r="DH126" s="289">
        <v>0</v>
      </c>
      <c r="DI126" s="289">
        <v>5670791.2000000002</v>
      </c>
      <c r="DJ126" s="289">
        <v>0</v>
      </c>
      <c r="DK126" s="289">
        <v>0</v>
      </c>
      <c r="DL126" s="289">
        <v>741997.21</v>
      </c>
      <c r="DM126" s="289">
        <v>328675.67</v>
      </c>
      <c r="DN126" s="289">
        <v>0</v>
      </c>
      <c r="DO126" s="289">
        <v>0</v>
      </c>
      <c r="DP126" s="289">
        <v>461605.39</v>
      </c>
      <c r="DQ126" s="289">
        <v>9645.630000000001</v>
      </c>
      <c r="DR126" s="289">
        <v>0</v>
      </c>
      <c r="DS126" s="289">
        <v>10059.710000000001</v>
      </c>
      <c r="DT126" s="289">
        <v>0</v>
      </c>
      <c r="DU126" s="289">
        <v>0</v>
      </c>
      <c r="DV126" s="289">
        <v>421944.92</v>
      </c>
      <c r="DW126" s="289">
        <v>0.46</v>
      </c>
      <c r="DX126" s="289">
        <v>57470.020000000004</v>
      </c>
      <c r="DY126" s="289">
        <v>79219.930000000008</v>
      </c>
      <c r="DZ126" s="289">
        <v>213655.16</v>
      </c>
      <c r="EA126" s="289">
        <v>144055.76999999999</v>
      </c>
      <c r="EB126" s="289">
        <v>47849.48</v>
      </c>
      <c r="EC126" s="289">
        <v>0</v>
      </c>
      <c r="ED126" s="289">
        <v>0</v>
      </c>
      <c r="EE126" s="289">
        <v>753254.13</v>
      </c>
      <c r="EF126" s="289">
        <v>1899143.87</v>
      </c>
      <c r="EG126" s="289">
        <v>576052.24</v>
      </c>
      <c r="EH126" s="289">
        <v>0</v>
      </c>
      <c r="EI126" s="289">
        <v>0</v>
      </c>
      <c r="EJ126" s="289">
        <v>0</v>
      </c>
      <c r="EK126" s="289">
        <v>569837.5</v>
      </c>
      <c r="EL126" s="289">
        <v>0</v>
      </c>
      <c r="EM126" s="289">
        <v>15294825.08</v>
      </c>
      <c r="EN126" s="289">
        <v>392132.04</v>
      </c>
      <c r="EO126" s="289">
        <v>7166317.9199999999</v>
      </c>
      <c r="EP126" s="289">
        <v>11445953.260000002</v>
      </c>
      <c r="EQ126" s="289">
        <v>0</v>
      </c>
      <c r="ER126" s="289">
        <v>4671767.38</v>
      </c>
      <c r="ES126" s="289">
        <v>0</v>
      </c>
      <c r="ET126" s="289">
        <v>0</v>
      </c>
      <c r="EU126" s="289">
        <v>558315</v>
      </c>
      <c r="EV126" s="289">
        <v>570324.37</v>
      </c>
      <c r="EW126" s="289">
        <v>1334560.1599999999</v>
      </c>
      <c r="EX126" s="289">
        <v>1322550.79</v>
      </c>
      <c r="EY126" s="289">
        <v>0</v>
      </c>
      <c r="EZ126" s="289">
        <v>134707.35</v>
      </c>
      <c r="FA126" s="289">
        <v>147589.22</v>
      </c>
      <c r="FB126" s="289">
        <v>95978.900000000009</v>
      </c>
      <c r="FC126" s="289">
        <v>24392.45</v>
      </c>
      <c r="FD126" s="289">
        <v>58704.58</v>
      </c>
      <c r="FE126" s="289">
        <v>0</v>
      </c>
      <c r="FF126" s="289">
        <v>0</v>
      </c>
      <c r="FG126" s="289">
        <v>0</v>
      </c>
      <c r="FH126" s="289">
        <v>0</v>
      </c>
      <c r="FI126" s="289">
        <v>0</v>
      </c>
      <c r="FJ126" s="289">
        <v>0</v>
      </c>
      <c r="FK126" s="289">
        <v>0</v>
      </c>
    </row>
    <row r="127" spans="1:167" x14ac:dyDescent="0.15">
      <c r="A127" s="287">
        <v>2114</v>
      </c>
      <c r="B127" s="287" t="s">
        <v>585</v>
      </c>
      <c r="C127" s="289">
        <v>2989</v>
      </c>
      <c r="D127" s="289">
        <v>9179654</v>
      </c>
      <c r="E127" s="289">
        <v>1289.6000000000001</v>
      </c>
      <c r="F127" s="289">
        <v>10</v>
      </c>
      <c r="G127" s="289">
        <v>16130.01</v>
      </c>
      <c r="H127" s="289">
        <v>7527.82</v>
      </c>
      <c r="I127" s="289">
        <v>87318.46</v>
      </c>
      <c r="J127" s="289">
        <v>0</v>
      </c>
      <c r="K127" s="289">
        <v>117141.83</v>
      </c>
      <c r="L127" s="289">
        <v>0</v>
      </c>
      <c r="M127" s="289">
        <v>0</v>
      </c>
      <c r="N127" s="289">
        <v>0</v>
      </c>
      <c r="O127" s="289">
        <v>0</v>
      </c>
      <c r="P127" s="289">
        <v>0</v>
      </c>
      <c r="Q127" s="289">
        <v>0</v>
      </c>
      <c r="R127" s="289">
        <v>0</v>
      </c>
      <c r="S127" s="289">
        <v>0</v>
      </c>
      <c r="T127" s="289">
        <v>0</v>
      </c>
      <c r="U127" s="289">
        <v>299971.90000000002</v>
      </c>
      <c r="V127" s="289">
        <v>4873</v>
      </c>
      <c r="W127" s="289">
        <v>5128</v>
      </c>
      <c r="X127" s="289">
        <v>0</v>
      </c>
      <c r="Y127" s="289">
        <v>0</v>
      </c>
      <c r="Z127" s="289">
        <v>26054.04</v>
      </c>
      <c r="AA127" s="289">
        <v>177622</v>
      </c>
      <c r="AB127" s="289">
        <v>0</v>
      </c>
      <c r="AC127" s="289">
        <v>0</v>
      </c>
      <c r="AD127" s="289">
        <v>28579</v>
      </c>
      <c r="AE127" s="289">
        <v>72081</v>
      </c>
      <c r="AF127" s="289">
        <v>0</v>
      </c>
      <c r="AG127" s="289">
        <v>0</v>
      </c>
      <c r="AH127" s="289">
        <v>0</v>
      </c>
      <c r="AI127" s="289">
        <v>44228.24</v>
      </c>
      <c r="AJ127" s="289">
        <v>0</v>
      </c>
      <c r="AK127" s="289">
        <v>0</v>
      </c>
      <c r="AL127" s="289">
        <v>0</v>
      </c>
      <c r="AM127" s="289">
        <v>0</v>
      </c>
      <c r="AN127" s="289">
        <v>42896.1</v>
      </c>
      <c r="AO127" s="289">
        <v>0</v>
      </c>
      <c r="AP127" s="289">
        <v>0</v>
      </c>
      <c r="AQ127" s="289">
        <v>1680651.79</v>
      </c>
      <c r="AR127" s="289">
        <v>2048293.51</v>
      </c>
      <c r="AS127" s="289">
        <v>170640.38</v>
      </c>
      <c r="AT127" s="289">
        <v>339672.08</v>
      </c>
      <c r="AU127" s="289">
        <v>440974.58</v>
      </c>
      <c r="AV127" s="289">
        <v>66489.91</v>
      </c>
      <c r="AW127" s="289">
        <v>372973.64</v>
      </c>
      <c r="AX127" s="289">
        <v>686334.1</v>
      </c>
      <c r="AY127" s="289">
        <v>410174.67</v>
      </c>
      <c r="AZ127" s="289">
        <v>516099.77</v>
      </c>
      <c r="BA127" s="289">
        <v>1623445.44</v>
      </c>
      <c r="BB127" s="289">
        <v>559139.69999999995</v>
      </c>
      <c r="BC127" s="289">
        <v>122698.71</v>
      </c>
      <c r="BD127" s="289">
        <v>0</v>
      </c>
      <c r="BE127" s="289">
        <v>194632.91</v>
      </c>
      <c r="BF127" s="289">
        <v>891436.88</v>
      </c>
      <c r="BG127" s="289">
        <v>97233.930000000008</v>
      </c>
      <c r="BH127" s="289">
        <v>623</v>
      </c>
      <c r="BI127" s="289">
        <v>0</v>
      </c>
      <c r="BJ127" s="289">
        <v>0</v>
      </c>
      <c r="BK127" s="289">
        <v>0</v>
      </c>
      <c r="BL127" s="289">
        <v>0</v>
      </c>
      <c r="BM127" s="289">
        <v>0</v>
      </c>
      <c r="BN127" s="289">
        <v>0</v>
      </c>
      <c r="BO127" s="289">
        <v>5042758.41</v>
      </c>
      <c r="BP127" s="289">
        <v>4934737.41</v>
      </c>
      <c r="BQ127" s="289">
        <v>0</v>
      </c>
      <c r="BR127" s="289">
        <v>0</v>
      </c>
      <c r="BS127" s="289">
        <v>5042758.41</v>
      </c>
      <c r="BT127" s="289">
        <v>4934737.41</v>
      </c>
      <c r="BU127" s="289">
        <v>0</v>
      </c>
      <c r="BV127" s="289">
        <v>0</v>
      </c>
      <c r="BW127" s="289">
        <v>833235.19000000006</v>
      </c>
      <c r="BX127" s="289">
        <v>0</v>
      </c>
      <c r="BY127" s="289">
        <v>0</v>
      </c>
      <c r="BZ127" s="289">
        <v>0</v>
      </c>
      <c r="CA127" s="289">
        <v>0</v>
      </c>
      <c r="CB127" s="289">
        <v>0</v>
      </c>
      <c r="CC127" s="289">
        <v>0</v>
      </c>
      <c r="CD127" s="289">
        <v>0</v>
      </c>
      <c r="CE127" s="289">
        <v>0</v>
      </c>
      <c r="CF127" s="289">
        <v>0</v>
      </c>
      <c r="CG127" s="289">
        <v>0</v>
      </c>
      <c r="CH127" s="289">
        <v>0</v>
      </c>
      <c r="CI127" s="289">
        <v>0</v>
      </c>
      <c r="CJ127" s="289">
        <v>0</v>
      </c>
      <c r="CK127" s="289">
        <v>0</v>
      </c>
      <c r="CL127" s="289">
        <v>0</v>
      </c>
      <c r="CM127" s="289">
        <v>211985</v>
      </c>
      <c r="CN127" s="289">
        <v>0</v>
      </c>
      <c r="CO127" s="289">
        <v>0</v>
      </c>
      <c r="CP127" s="289">
        <v>0</v>
      </c>
      <c r="CQ127" s="289">
        <v>0</v>
      </c>
      <c r="CR127" s="289">
        <v>6956</v>
      </c>
      <c r="CS127" s="289">
        <v>0</v>
      </c>
      <c r="CT127" s="289">
        <v>58999</v>
      </c>
      <c r="CU127" s="289">
        <v>0</v>
      </c>
      <c r="CV127" s="289">
        <v>0</v>
      </c>
      <c r="CW127" s="289">
        <v>0</v>
      </c>
      <c r="CX127" s="289">
        <v>0</v>
      </c>
      <c r="CY127" s="289">
        <v>0</v>
      </c>
      <c r="CZ127" s="289">
        <v>0</v>
      </c>
      <c r="DA127" s="289">
        <v>0</v>
      </c>
      <c r="DB127" s="289">
        <v>0</v>
      </c>
      <c r="DC127" s="289">
        <v>0</v>
      </c>
      <c r="DD127" s="289">
        <v>0</v>
      </c>
      <c r="DE127" s="289">
        <v>0</v>
      </c>
      <c r="DF127" s="289">
        <v>0</v>
      </c>
      <c r="DG127" s="289">
        <v>0</v>
      </c>
      <c r="DH127" s="289">
        <v>0</v>
      </c>
      <c r="DI127" s="289">
        <v>984981.59</v>
      </c>
      <c r="DJ127" s="289">
        <v>0</v>
      </c>
      <c r="DK127" s="289">
        <v>0</v>
      </c>
      <c r="DL127" s="289">
        <v>74900.02</v>
      </c>
      <c r="DM127" s="289">
        <v>3767.91</v>
      </c>
      <c r="DN127" s="289">
        <v>0</v>
      </c>
      <c r="DO127" s="289">
        <v>0</v>
      </c>
      <c r="DP127" s="289">
        <v>0</v>
      </c>
      <c r="DQ127" s="289">
        <v>0</v>
      </c>
      <c r="DR127" s="289">
        <v>0</v>
      </c>
      <c r="DS127" s="289">
        <v>0</v>
      </c>
      <c r="DT127" s="289">
        <v>0</v>
      </c>
      <c r="DU127" s="289">
        <v>0</v>
      </c>
      <c r="DV127" s="289">
        <v>44536.67</v>
      </c>
      <c r="DW127" s="289">
        <v>0</v>
      </c>
      <c r="DX127" s="289">
        <v>0</v>
      </c>
      <c r="DY127" s="289">
        <v>0</v>
      </c>
      <c r="DZ127" s="289">
        <v>0</v>
      </c>
      <c r="EA127" s="289">
        <v>0</v>
      </c>
      <c r="EB127" s="289">
        <v>0</v>
      </c>
      <c r="EC127" s="289">
        <v>0</v>
      </c>
      <c r="ED127" s="289">
        <v>44110.6</v>
      </c>
      <c r="EE127" s="289">
        <v>44356.81</v>
      </c>
      <c r="EF127" s="289">
        <v>704889.86</v>
      </c>
      <c r="EG127" s="289">
        <v>638500</v>
      </c>
      <c r="EH127" s="289">
        <v>0</v>
      </c>
      <c r="EI127" s="289">
        <v>0</v>
      </c>
      <c r="EJ127" s="289">
        <v>0</v>
      </c>
      <c r="EK127" s="289">
        <v>66143.649999999994</v>
      </c>
      <c r="EL127" s="289">
        <v>0</v>
      </c>
      <c r="EM127" s="289">
        <v>1897844.3</v>
      </c>
      <c r="EN127" s="289">
        <v>0</v>
      </c>
      <c r="EO127" s="289">
        <v>0</v>
      </c>
      <c r="EP127" s="289">
        <v>0</v>
      </c>
      <c r="EQ127" s="289">
        <v>0</v>
      </c>
      <c r="ER127" s="289">
        <v>0</v>
      </c>
      <c r="ES127" s="289">
        <v>0</v>
      </c>
      <c r="ET127" s="289">
        <v>0</v>
      </c>
      <c r="EU127" s="289">
        <v>0</v>
      </c>
      <c r="EV127" s="289">
        <v>0</v>
      </c>
      <c r="EW127" s="289">
        <v>256496.47</v>
      </c>
      <c r="EX127" s="289">
        <v>256496.47</v>
      </c>
      <c r="EY127" s="289">
        <v>0</v>
      </c>
      <c r="EZ127" s="289">
        <v>0</v>
      </c>
      <c r="FA127" s="289">
        <v>0</v>
      </c>
      <c r="FB127" s="289">
        <v>0</v>
      </c>
      <c r="FC127" s="289">
        <v>0</v>
      </c>
      <c r="FD127" s="289">
        <v>0</v>
      </c>
      <c r="FE127" s="289">
        <v>0</v>
      </c>
      <c r="FF127" s="289">
        <v>0</v>
      </c>
      <c r="FG127" s="289">
        <v>0</v>
      </c>
      <c r="FH127" s="289">
        <v>0</v>
      </c>
      <c r="FI127" s="289">
        <v>0</v>
      </c>
      <c r="FJ127" s="289">
        <v>0</v>
      </c>
      <c r="FK127" s="289">
        <v>0</v>
      </c>
    </row>
    <row r="128" spans="1:167" x14ac:dyDescent="0.15">
      <c r="A128" s="287">
        <v>2128</v>
      </c>
      <c r="B128" s="287" t="s">
        <v>586</v>
      </c>
      <c r="C128" s="289">
        <v>6014</v>
      </c>
      <c r="D128" s="289">
        <v>2228719.25</v>
      </c>
      <c r="E128" s="289">
        <v>0</v>
      </c>
      <c r="F128" s="289">
        <v>148.45000000000002</v>
      </c>
      <c r="G128" s="289">
        <v>12306</v>
      </c>
      <c r="H128" s="289">
        <v>5553.81</v>
      </c>
      <c r="I128" s="289">
        <v>29740.57</v>
      </c>
      <c r="J128" s="289">
        <v>686.14</v>
      </c>
      <c r="K128" s="289">
        <v>173149.87</v>
      </c>
      <c r="L128" s="289">
        <v>0</v>
      </c>
      <c r="M128" s="289">
        <v>0</v>
      </c>
      <c r="N128" s="289">
        <v>0</v>
      </c>
      <c r="O128" s="289">
        <v>0</v>
      </c>
      <c r="P128" s="289">
        <v>3979.5</v>
      </c>
      <c r="Q128" s="289">
        <v>0</v>
      </c>
      <c r="R128" s="289">
        <v>0</v>
      </c>
      <c r="S128" s="289">
        <v>0</v>
      </c>
      <c r="T128" s="289">
        <v>0</v>
      </c>
      <c r="U128" s="289">
        <v>225603.81</v>
      </c>
      <c r="V128" s="289">
        <v>3455921</v>
      </c>
      <c r="W128" s="289">
        <v>5280</v>
      </c>
      <c r="X128" s="289">
        <v>0</v>
      </c>
      <c r="Y128" s="289">
        <v>186764.09</v>
      </c>
      <c r="Z128" s="289">
        <v>703.51</v>
      </c>
      <c r="AA128" s="289">
        <v>184316</v>
      </c>
      <c r="AB128" s="289">
        <v>0</v>
      </c>
      <c r="AC128" s="289">
        <v>0</v>
      </c>
      <c r="AD128" s="289">
        <v>42270.31</v>
      </c>
      <c r="AE128" s="289">
        <v>104085.84</v>
      </c>
      <c r="AF128" s="289">
        <v>0</v>
      </c>
      <c r="AG128" s="289">
        <v>0</v>
      </c>
      <c r="AH128" s="289">
        <v>14995.18</v>
      </c>
      <c r="AI128" s="289">
        <v>21337.08</v>
      </c>
      <c r="AJ128" s="289">
        <v>0</v>
      </c>
      <c r="AK128" s="289">
        <v>0</v>
      </c>
      <c r="AL128" s="289">
        <v>0</v>
      </c>
      <c r="AM128" s="289">
        <v>18292.04</v>
      </c>
      <c r="AN128" s="289">
        <v>110372.12</v>
      </c>
      <c r="AO128" s="289">
        <v>0</v>
      </c>
      <c r="AP128" s="289">
        <v>43463.81</v>
      </c>
      <c r="AQ128" s="289">
        <v>1120690.54</v>
      </c>
      <c r="AR128" s="289">
        <v>1165734.25</v>
      </c>
      <c r="AS128" s="289">
        <v>240249.86000000002</v>
      </c>
      <c r="AT128" s="289">
        <v>203402.65</v>
      </c>
      <c r="AU128" s="289">
        <v>192153.60000000001</v>
      </c>
      <c r="AV128" s="289">
        <v>0</v>
      </c>
      <c r="AW128" s="289">
        <v>129658.78</v>
      </c>
      <c r="AX128" s="289">
        <v>152702.56</v>
      </c>
      <c r="AY128" s="289">
        <v>280090.47000000003</v>
      </c>
      <c r="AZ128" s="289">
        <v>339635.20000000001</v>
      </c>
      <c r="BA128" s="289">
        <v>1155499.6499999999</v>
      </c>
      <c r="BB128" s="289">
        <v>302016.57</v>
      </c>
      <c r="BC128" s="289">
        <v>76472</v>
      </c>
      <c r="BD128" s="289">
        <v>0</v>
      </c>
      <c r="BE128" s="289">
        <v>64389.62</v>
      </c>
      <c r="BF128" s="289">
        <v>815111.3</v>
      </c>
      <c r="BG128" s="289">
        <v>455223.9</v>
      </c>
      <c r="BH128" s="289">
        <v>20804.78</v>
      </c>
      <c r="BI128" s="289">
        <v>0</v>
      </c>
      <c r="BJ128" s="289">
        <v>0</v>
      </c>
      <c r="BK128" s="289">
        <v>0</v>
      </c>
      <c r="BL128" s="289">
        <v>0</v>
      </c>
      <c r="BM128" s="289">
        <v>0</v>
      </c>
      <c r="BN128" s="289">
        <v>0</v>
      </c>
      <c r="BO128" s="289">
        <v>0</v>
      </c>
      <c r="BP128" s="289">
        <v>0</v>
      </c>
      <c r="BQ128" s="289">
        <v>2615098.5299999998</v>
      </c>
      <c r="BR128" s="289">
        <v>2774965.18</v>
      </c>
      <c r="BS128" s="289">
        <v>2615098.5299999998</v>
      </c>
      <c r="BT128" s="289">
        <v>2774965.18</v>
      </c>
      <c r="BU128" s="289">
        <v>0</v>
      </c>
      <c r="BV128" s="289">
        <v>0</v>
      </c>
      <c r="BW128" s="289">
        <v>801945.57000000007</v>
      </c>
      <c r="BX128" s="289">
        <v>0</v>
      </c>
      <c r="BY128" s="289">
        <v>710.1</v>
      </c>
      <c r="BZ128" s="289">
        <v>0</v>
      </c>
      <c r="CA128" s="289">
        <v>0</v>
      </c>
      <c r="CB128" s="289">
        <v>0</v>
      </c>
      <c r="CC128" s="289">
        <v>0</v>
      </c>
      <c r="CD128" s="289">
        <v>0</v>
      </c>
      <c r="CE128" s="289">
        <v>0</v>
      </c>
      <c r="CF128" s="289">
        <v>0</v>
      </c>
      <c r="CG128" s="289">
        <v>0</v>
      </c>
      <c r="CH128" s="289">
        <v>24059.48</v>
      </c>
      <c r="CI128" s="289">
        <v>0</v>
      </c>
      <c r="CJ128" s="289">
        <v>0</v>
      </c>
      <c r="CK128" s="289">
        <v>0</v>
      </c>
      <c r="CL128" s="289">
        <v>0</v>
      </c>
      <c r="CM128" s="289">
        <v>262629</v>
      </c>
      <c r="CN128" s="289">
        <v>0</v>
      </c>
      <c r="CO128" s="289">
        <v>0</v>
      </c>
      <c r="CP128" s="289">
        <v>0</v>
      </c>
      <c r="CQ128" s="289">
        <v>0</v>
      </c>
      <c r="CR128" s="289">
        <v>0</v>
      </c>
      <c r="CS128" s="289">
        <v>0</v>
      </c>
      <c r="CT128" s="289">
        <v>156456.03</v>
      </c>
      <c r="CU128" s="289">
        <v>0</v>
      </c>
      <c r="CV128" s="289">
        <v>0</v>
      </c>
      <c r="CW128" s="289">
        <v>0</v>
      </c>
      <c r="CX128" s="289">
        <v>54307.33</v>
      </c>
      <c r="CY128" s="289">
        <v>0</v>
      </c>
      <c r="CZ128" s="289">
        <v>0</v>
      </c>
      <c r="DA128" s="289">
        <v>0</v>
      </c>
      <c r="DB128" s="289">
        <v>0</v>
      </c>
      <c r="DC128" s="289">
        <v>0</v>
      </c>
      <c r="DD128" s="289">
        <v>0</v>
      </c>
      <c r="DE128" s="289">
        <v>0</v>
      </c>
      <c r="DF128" s="289">
        <v>0</v>
      </c>
      <c r="DG128" s="289">
        <v>2457.2000000000003</v>
      </c>
      <c r="DH128" s="289">
        <v>0</v>
      </c>
      <c r="DI128" s="289">
        <v>880728.20000000007</v>
      </c>
      <c r="DJ128" s="289">
        <v>0</v>
      </c>
      <c r="DK128" s="289">
        <v>0</v>
      </c>
      <c r="DL128" s="289">
        <v>153235.48000000001</v>
      </c>
      <c r="DM128" s="289">
        <v>171497.19</v>
      </c>
      <c r="DN128" s="289">
        <v>0</v>
      </c>
      <c r="DO128" s="289">
        <v>0</v>
      </c>
      <c r="DP128" s="289">
        <v>68931.12</v>
      </c>
      <c r="DQ128" s="289">
        <v>0</v>
      </c>
      <c r="DR128" s="289">
        <v>0</v>
      </c>
      <c r="DS128" s="289">
        <v>0</v>
      </c>
      <c r="DT128" s="289">
        <v>0</v>
      </c>
      <c r="DU128" s="289">
        <v>0</v>
      </c>
      <c r="DV128" s="289">
        <v>23258.32</v>
      </c>
      <c r="DW128" s="289">
        <v>0</v>
      </c>
      <c r="DX128" s="289">
        <v>18982.670000000002</v>
      </c>
      <c r="DY128" s="289">
        <v>10721.550000000001</v>
      </c>
      <c r="DZ128" s="289">
        <v>8371.43</v>
      </c>
      <c r="EA128" s="289">
        <v>11067.880000000001</v>
      </c>
      <c r="EB128" s="289">
        <v>5564.67</v>
      </c>
      <c r="EC128" s="289">
        <v>0</v>
      </c>
      <c r="ED128" s="289">
        <v>60907.7</v>
      </c>
      <c r="EE128" s="289">
        <v>93926.060000000012</v>
      </c>
      <c r="EF128" s="289">
        <v>484630.50000000006</v>
      </c>
      <c r="EG128" s="289">
        <v>362149.44</v>
      </c>
      <c r="EH128" s="289">
        <v>0</v>
      </c>
      <c r="EI128" s="289">
        <v>0</v>
      </c>
      <c r="EJ128" s="289">
        <v>0</v>
      </c>
      <c r="EK128" s="289">
        <v>89462.7</v>
      </c>
      <c r="EL128" s="289">
        <v>0</v>
      </c>
      <c r="EM128" s="289">
        <v>3017227.68</v>
      </c>
      <c r="EN128" s="289">
        <v>1553240</v>
      </c>
      <c r="EO128" s="289">
        <v>25134.690000000002</v>
      </c>
      <c r="EP128" s="289">
        <v>0</v>
      </c>
      <c r="EQ128" s="289">
        <v>0</v>
      </c>
      <c r="ER128" s="289">
        <v>1528105.31</v>
      </c>
      <c r="ES128" s="289">
        <v>0</v>
      </c>
      <c r="ET128" s="289">
        <v>0</v>
      </c>
      <c r="EU128" s="289">
        <v>0</v>
      </c>
      <c r="EV128" s="289">
        <v>0</v>
      </c>
      <c r="EW128" s="289">
        <v>273487</v>
      </c>
      <c r="EX128" s="289">
        <v>273487</v>
      </c>
      <c r="EY128" s="289">
        <v>0</v>
      </c>
      <c r="EZ128" s="289">
        <v>24187.31</v>
      </c>
      <c r="FA128" s="289">
        <v>14315.44</v>
      </c>
      <c r="FB128" s="289">
        <v>30860</v>
      </c>
      <c r="FC128" s="289">
        <v>176.87</v>
      </c>
      <c r="FD128" s="289">
        <v>40555</v>
      </c>
      <c r="FE128" s="289">
        <v>0</v>
      </c>
      <c r="FF128" s="289">
        <v>0</v>
      </c>
      <c r="FG128" s="289">
        <v>0</v>
      </c>
      <c r="FH128" s="289">
        <v>179616.38</v>
      </c>
      <c r="FI128" s="289">
        <v>0</v>
      </c>
      <c r="FJ128" s="289">
        <v>173602.38</v>
      </c>
      <c r="FK128" s="289">
        <v>6014</v>
      </c>
    </row>
    <row r="129" spans="1:167" x14ac:dyDescent="0.15">
      <c r="A129" s="287">
        <v>2135</v>
      </c>
      <c r="B129" s="287" t="s">
        <v>587</v>
      </c>
      <c r="C129" s="289">
        <v>4724.83</v>
      </c>
      <c r="D129" s="289">
        <v>2071613</v>
      </c>
      <c r="E129" s="289">
        <v>0</v>
      </c>
      <c r="F129" s="289">
        <v>1989.78</v>
      </c>
      <c r="G129" s="289">
        <v>1917</v>
      </c>
      <c r="H129" s="289">
        <v>1949.79</v>
      </c>
      <c r="I129" s="289">
        <v>39014.92</v>
      </c>
      <c r="J129" s="289">
        <v>7500</v>
      </c>
      <c r="K129" s="289">
        <v>26556</v>
      </c>
      <c r="L129" s="289">
        <v>0</v>
      </c>
      <c r="M129" s="289">
        <v>0</v>
      </c>
      <c r="N129" s="289">
        <v>0</v>
      </c>
      <c r="O129" s="289">
        <v>0</v>
      </c>
      <c r="P129" s="289">
        <v>91691.45</v>
      </c>
      <c r="Q129" s="289">
        <v>0</v>
      </c>
      <c r="R129" s="289">
        <v>0</v>
      </c>
      <c r="S129" s="289">
        <v>14522.34</v>
      </c>
      <c r="T129" s="289">
        <v>0</v>
      </c>
      <c r="U129" s="289">
        <v>227540.73</v>
      </c>
      <c r="V129" s="289">
        <v>2176155</v>
      </c>
      <c r="W129" s="289">
        <v>3402.58</v>
      </c>
      <c r="X129" s="289">
        <v>0</v>
      </c>
      <c r="Y129" s="289">
        <v>99897.07</v>
      </c>
      <c r="Z129" s="289">
        <v>31963.22</v>
      </c>
      <c r="AA129" s="289">
        <v>127731</v>
      </c>
      <c r="AB129" s="289">
        <v>0</v>
      </c>
      <c r="AC129" s="289">
        <v>0</v>
      </c>
      <c r="AD129" s="289">
        <v>0</v>
      </c>
      <c r="AE129" s="289">
        <v>220998</v>
      </c>
      <c r="AF129" s="289">
        <v>0</v>
      </c>
      <c r="AG129" s="289">
        <v>0</v>
      </c>
      <c r="AH129" s="289">
        <v>0</v>
      </c>
      <c r="AI129" s="289">
        <v>0</v>
      </c>
      <c r="AJ129" s="289">
        <v>0</v>
      </c>
      <c r="AK129" s="289">
        <v>95.350000000000009</v>
      </c>
      <c r="AL129" s="289">
        <v>0</v>
      </c>
      <c r="AM129" s="289">
        <v>2221.8200000000002</v>
      </c>
      <c r="AN129" s="289">
        <v>18530.25</v>
      </c>
      <c r="AO129" s="289">
        <v>0</v>
      </c>
      <c r="AP129" s="289">
        <v>4828.54</v>
      </c>
      <c r="AQ129" s="289">
        <v>831711.58000000007</v>
      </c>
      <c r="AR129" s="289">
        <v>930329.38</v>
      </c>
      <c r="AS129" s="289">
        <v>245898.18</v>
      </c>
      <c r="AT129" s="289">
        <v>138761.83000000002</v>
      </c>
      <c r="AU129" s="289">
        <v>163018.42000000001</v>
      </c>
      <c r="AV129" s="289">
        <v>0</v>
      </c>
      <c r="AW129" s="289">
        <v>74777</v>
      </c>
      <c r="AX129" s="289">
        <v>88456.95</v>
      </c>
      <c r="AY129" s="289">
        <v>278720.76</v>
      </c>
      <c r="AZ129" s="289">
        <v>215439.43</v>
      </c>
      <c r="BA129" s="289">
        <v>947881.08000000007</v>
      </c>
      <c r="BB129" s="289">
        <v>169769.91</v>
      </c>
      <c r="BC129" s="289">
        <v>63591.41</v>
      </c>
      <c r="BD129" s="289">
        <v>0</v>
      </c>
      <c r="BE129" s="289">
        <v>346906.42</v>
      </c>
      <c r="BF129" s="289">
        <v>327000</v>
      </c>
      <c r="BG129" s="289">
        <v>308932.09000000003</v>
      </c>
      <c r="BH129" s="289">
        <v>249.4</v>
      </c>
      <c r="BI129" s="289">
        <v>0</v>
      </c>
      <c r="BJ129" s="289">
        <v>0</v>
      </c>
      <c r="BK129" s="289">
        <v>0</v>
      </c>
      <c r="BL129" s="289">
        <v>0</v>
      </c>
      <c r="BM129" s="289">
        <v>1282980.06</v>
      </c>
      <c r="BN129" s="289">
        <v>1326378.8899999999</v>
      </c>
      <c r="BO129" s="289">
        <v>0</v>
      </c>
      <c r="BP129" s="289">
        <v>0</v>
      </c>
      <c r="BQ129" s="289">
        <v>0</v>
      </c>
      <c r="BR129" s="289">
        <v>0</v>
      </c>
      <c r="BS129" s="289">
        <v>1282980.06</v>
      </c>
      <c r="BT129" s="289">
        <v>1326378.8899999999</v>
      </c>
      <c r="BU129" s="289">
        <v>0</v>
      </c>
      <c r="BV129" s="289">
        <v>0</v>
      </c>
      <c r="BW129" s="289">
        <v>307000</v>
      </c>
      <c r="BX129" s="289">
        <v>0</v>
      </c>
      <c r="BY129" s="289">
        <v>0</v>
      </c>
      <c r="BZ129" s="289">
        <v>0</v>
      </c>
      <c r="CA129" s="289">
        <v>0</v>
      </c>
      <c r="CB129" s="289">
        <v>0</v>
      </c>
      <c r="CC129" s="289">
        <v>0</v>
      </c>
      <c r="CD129" s="289">
        <v>0</v>
      </c>
      <c r="CE129" s="289">
        <v>0</v>
      </c>
      <c r="CF129" s="289">
        <v>0</v>
      </c>
      <c r="CG129" s="289">
        <v>0</v>
      </c>
      <c r="CH129" s="289">
        <v>45077</v>
      </c>
      <c r="CI129" s="289">
        <v>0</v>
      </c>
      <c r="CJ129" s="289">
        <v>0</v>
      </c>
      <c r="CK129" s="289">
        <v>61740.950000000004</v>
      </c>
      <c r="CL129" s="289">
        <v>0</v>
      </c>
      <c r="CM129" s="289">
        <v>81419</v>
      </c>
      <c r="CN129" s="289">
        <v>0</v>
      </c>
      <c r="CO129" s="289">
        <v>0</v>
      </c>
      <c r="CP129" s="289">
        <v>0</v>
      </c>
      <c r="CQ129" s="289">
        <v>0</v>
      </c>
      <c r="CR129" s="289">
        <v>0</v>
      </c>
      <c r="CS129" s="289">
        <v>0</v>
      </c>
      <c r="CT129" s="289">
        <v>100551.31</v>
      </c>
      <c r="CU129" s="289">
        <v>0</v>
      </c>
      <c r="CV129" s="289">
        <v>0</v>
      </c>
      <c r="CW129" s="289">
        <v>0</v>
      </c>
      <c r="CX129" s="289">
        <v>0</v>
      </c>
      <c r="CY129" s="289">
        <v>0</v>
      </c>
      <c r="CZ129" s="289">
        <v>0</v>
      </c>
      <c r="DA129" s="289">
        <v>0</v>
      </c>
      <c r="DB129" s="289">
        <v>0</v>
      </c>
      <c r="DC129" s="289">
        <v>0</v>
      </c>
      <c r="DD129" s="289">
        <v>28</v>
      </c>
      <c r="DE129" s="289">
        <v>0</v>
      </c>
      <c r="DF129" s="289">
        <v>0</v>
      </c>
      <c r="DG129" s="289">
        <v>0</v>
      </c>
      <c r="DH129" s="289">
        <v>0</v>
      </c>
      <c r="DI129" s="289">
        <v>359486.35000000003</v>
      </c>
      <c r="DJ129" s="289">
        <v>0</v>
      </c>
      <c r="DK129" s="289">
        <v>0</v>
      </c>
      <c r="DL129" s="289">
        <v>91342.52</v>
      </c>
      <c r="DM129" s="289">
        <v>28515.170000000002</v>
      </c>
      <c r="DN129" s="289">
        <v>0</v>
      </c>
      <c r="DO129" s="289">
        <v>75</v>
      </c>
      <c r="DP129" s="289">
        <v>14416.58</v>
      </c>
      <c r="DQ129" s="289">
        <v>0</v>
      </c>
      <c r="DR129" s="289">
        <v>0</v>
      </c>
      <c r="DS129" s="289">
        <v>0</v>
      </c>
      <c r="DT129" s="289">
        <v>0</v>
      </c>
      <c r="DU129" s="289">
        <v>0</v>
      </c>
      <c r="DV129" s="289">
        <v>92447.06</v>
      </c>
      <c r="DW129" s="289">
        <v>4808.75</v>
      </c>
      <c r="DX129" s="289">
        <v>323958.37</v>
      </c>
      <c r="DY129" s="289">
        <v>329893.17</v>
      </c>
      <c r="DZ129" s="289">
        <v>8781.5500000000011</v>
      </c>
      <c r="EA129" s="289">
        <v>0</v>
      </c>
      <c r="EB129" s="289">
        <v>1746.75</v>
      </c>
      <c r="EC129" s="289">
        <v>1100</v>
      </c>
      <c r="ED129" s="289">
        <v>78492.75</v>
      </c>
      <c r="EE129" s="289">
        <v>307998.95</v>
      </c>
      <c r="EF129" s="289">
        <v>789621</v>
      </c>
      <c r="EG129" s="289">
        <v>477863</v>
      </c>
      <c r="EH129" s="289">
        <v>0</v>
      </c>
      <c r="EI129" s="289">
        <v>0</v>
      </c>
      <c r="EJ129" s="289">
        <v>0</v>
      </c>
      <c r="EK129" s="289">
        <v>82251.8</v>
      </c>
      <c r="EL129" s="289">
        <v>0</v>
      </c>
      <c r="EM129" s="289">
        <v>1147946.8500000001</v>
      </c>
      <c r="EN129" s="289">
        <v>20100.04</v>
      </c>
      <c r="EO129" s="289">
        <v>40118.94</v>
      </c>
      <c r="EP129" s="289">
        <v>20018.900000000001</v>
      </c>
      <c r="EQ129" s="289">
        <v>0</v>
      </c>
      <c r="ER129" s="289">
        <v>0</v>
      </c>
      <c r="ES129" s="289">
        <v>0</v>
      </c>
      <c r="ET129" s="289">
        <v>0</v>
      </c>
      <c r="EU129" s="289">
        <v>10058.81</v>
      </c>
      <c r="EV129" s="289">
        <v>460.31</v>
      </c>
      <c r="EW129" s="289">
        <v>265288.58</v>
      </c>
      <c r="EX129" s="289">
        <v>274500.71000000002</v>
      </c>
      <c r="EY129" s="289">
        <v>386.37</v>
      </c>
      <c r="EZ129" s="289">
        <v>5530.55</v>
      </c>
      <c r="FA129" s="289">
        <v>22196.02</v>
      </c>
      <c r="FB129" s="289">
        <v>25000</v>
      </c>
      <c r="FC129" s="289">
        <v>0</v>
      </c>
      <c r="FD129" s="289">
        <v>8334.5300000000007</v>
      </c>
      <c r="FE129" s="289">
        <v>0</v>
      </c>
      <c r="FF129" s="289">
        <v>0</v>
      </c>
      <c r="FG129" s="289">
        <v>0</v>
      </c>
      <c r="FH129" s="289">
        <v>0</v>
      </c>
      <c r="FI129" s="289">
        <v>0</v>
      </c>
      <c r="FJ129" s="289">
        <v>0</v>
      </c>
      <c r="FK129" s="289">
        <v>0</v>
      </c>
    </row>
    <row r="130" spans="1:167" x14ac:dyDescent="0.15">
      <c r="A130" s="287">
        <v>2142</v>
      </c>
      <c r="B130" s="287" t="s">
        <v>588</v>
      </c>
      <c r="C130" s="289">
        <v>4637.5</v>
      </c>
      <c r="D130" s="289">
        <v>1268867</v>
      </c>
      <c r="E130" s="289">
        <v>0</v>
      </c>
      <c r="F130" s="289">
        <v>0</v>
      </c>
      <c r="G130" s="289">
        <v>9061.25</v>
      </c>
      <c r="H130" s="289">
        <v>2847.67</v>
      </c>
      <c r="I130" s="289">
        <v>0</v>
      </c>
      <c r="J130" s="289">
        <v>2397.5</v>
      </c>
      <c r="K130" s="289">
        <v>87634</v>
      </c>
      <c r="L130" s="289">
        <v>0</v>
      </c>
      <c r="M130" s="289">
        <v>0</v>
      </c>
      <c r="N130" s="289">
        <v>0</v>
      </c>
      <c r="O130" s="289">
        <v>0</v>
      </c>
      <c r="P130" s="289">
        <v>21087.27</v>
      </c>
      <c r="Q130" s="289">
        <v>0</v>
      </c>
      <c r="R130" s="289">
        <v>0</v>
      </c>
      <c r="S130" s="289">
        <v>900.41</v>
      </c>
      <c r="T130" s="289">
        <v>0</v>
      </c>
      <c r="U130" s="289">
        <v>50019.94</v>
      </c>
      <c r="V130" s="289">
        <v>914778</v>
      </c>
      <c r="W130" s="289">
        <v>1520</v>
      </c>
      <c r="X130" s="289">
        <v>0</v>
      </c>
      <c r="Y130" s="289">
        <v>0</v>
      </c>
      <c r="Z130" s="289">
        <v>0</v>
      </c>
      <c r="AA130" s="289">
        <v>51333</v>
      </c>
      <c r="AB130" s="289">
        <v>0</v>
      </c>
      <c r="AC130" s="289">
        <v>0</v>
      </c>
      <c r="AD130" s="289">
        <v>10879.45</v>
      </c>
      <c r="AE130" s="289">
        <v>48549.75</v>
      </c>
      <c r="AF130" s="289">
        <v>0</v>
      </c>
      <c r="AG130" s="289">
        <v>0</v>
      </c>
      <c r="AH130" s="289">
        <v>0</v>
      </c>
      <c r="AI130" s="289">
        <v>10183.51</v>
      </c>
      <c r="AJ130" s="289">
        <v>0</v>
      </c>
      <c r="AK130" s="289">
        <v>2315</v>
      </c>
      <c r="AL130" s="289">
        <v>0</v>
      </c>
      <c r="AM130" s="289">
        <v>0</v>
      </c>
      <c r="AN130" s="289">
        <v>6239.4000000000005</v>
      </c>
      <c r="AO130" s="289">
        <v>0</v>
      </c>
      <c r="AP130" s="289">
        <v>1938.2</v>
      </c>
      <c r="AQ130" s="289">
        <v>327723</v>
      </c>
      <c r="AR130" s="289">
        <v>594882.64</v>
      </c>
      <c r="AS130" s="289">
        <v>117562.52</v>
      </c>
      <c r="AT130" s="289">
        <v>67084.070000000007</v>
      </c>
      <c r="AU130" s="289">
        <v>46207.79</v>
      </c>
      <c r="AV130" s="289">
        <v>2032.29</v>
      </c>
      <c r="AW130" s="289">
        <v>31749.77</v>
      </c>
      <c r="AX130" s="289">
        <v>94709.34</v>
      </c>
      <c r="AY130" s="289">
        <v>106684.07</v>
      </c>
      <c r="AZ130" s="289">
        <v>137132.86000000002</v>
      </c>
      <c r="BA130" s="289">
        <v>572406.72</v>
      </c>
      <c r="BB130" s="289">
        <v>80420.86</v>
      </c>
      <c r="BC130" s="289">
        <v>53195.6</v>
      </c>
      <c r="BD130" s="289">
        <v>0</v>
      </c>
      <c r="BE130" s="289">
        <v>9028.08</v>
      </c>
      <c r="BF130" s="289">
        <v>72511.3</v>
      </c>
      <c r="BG130" s="289">
        <v>231497.92</v>
      </c>
      <c r="BH130" s="289">
        <v>422.44</v>
      </c>
      <c r="BI130" s="289">
        <v>0</v>
      </c>
      <c r="BJ130" s="289">
        <v>0</v>
      </c>
      <c r="BK130" s="289">
        <v>0</v>
      </c>
      <c r="BL130" s="289">
        <v>0</v>
      </c>
      <c r="BM130" s="289">
        <v>0</v>
      </c>
      <c r="BN130" s="289">
        <v>0</v>
      </c>
      <c r="BO130" s="289">
        <v>0</v>
      </c>
      <c r="BP130" s="289">
        <v>0</v>
      </c>
      <c r="BQ130" s="289">
        <v>948774.29</v>
      </c>
      <c r="BR130" s="289">
        <v>898711.87</v>
      </c>
      <c r="BS130" s="289">
        <v>948774.29</v>
      </c>
      <c r="BT130" s="289">
        <v>898711.87</v>
      </c>
      <c r="BU130" s="289">
        <v>0</v>
      </c>
      <c r="BV130" s="289">
        <v>0</v>
      </c>
      <c r="BW130" s="289">
        <v>62405.26</v>
      </c>
      <c r="BX130" s="289">
        <v>0</v>
      </c>
      <c r="BY130" s="289">
        <v>0</v>
      </c>
      <c r="BZ130" s="289">
        <v>0</v>
      </c>
      <c r="CA130" s="289">
        <v>0</v>
      </c>
      <c r="CB130" s="289">
        <v>4605.07</v>
      </c>
      <c r="CC130" s="289">
        <v>0</v>
      </c>
      <c r="CD130" s="289">
        <v>0</v>
      </c>
      <c r="CE130" s="289">
        <v>0</v>
      </c>
      <c r="CF130" s="289">
        <v>0</v>
      </c>
      <c r="CG130" s="289">
        <v>0</v>
      </c>
      <c r="CH130" s="289">
        <v>1568</v>
      </c>
      <c r="CI130" s="289">
        <v>0</v>
      </c>
      <c r="CJ130" s="289">
        <v>0</v>
      </c>
      <c r="CK130" s="289">
        <v>2223.38</v>
      </c>
      <c r="CL130" s="289">
        <v>0</v>
      </c>
      <c r="CM130" s="289">
        <v>15905</v>
      </c>
      <c r="CN130" s="289">
        <v>0</v>
      </c>
      <c r="CO130" s="289">
        <v>0</v>
      </c>
      <c r="CP130" s="289">
        <v>0</v>
      </c>
      <c r="CQ130" s="289">
        <v>0</v>
      </c>
      <c r="CR130" s="289">
        <v>0</v>
      </c>
      <c r="CS130" s="289">
        <v>0</v>
      </c>
      <c r="CT130" s="289">
        <v>46753.04</v>
      </c>
      <c r="CU130" s="289">
        <v>0</v>
      </c>
      <c r="CV130" s="289">
        <v>0</v>
      </c>
      <c r="CW130" s="289">
        <v>0</v>
      </c>
      <c r="CX130" s="289">
        <v>0</v>
      </c>
      <c r="CY130" s="289">
        <v>0</v>
      </c>
      <c r="CZ130" s="289">
        <v>0</v>
      </c>
      <c r="DA130" s="289">
        <v>0</v>
      </c>
      <c r="DB130" s="289">
        <v>0</v>
      </c>
      <c r="DC130" s="289">
        <v>0</v>
      </c>
      <c r="DD130" s="289">
        <v>0</v>
      </c>
      <c r="DE130" s="289">
        <v>0</v>
      </c>
      <c r="DF130" s="289">
        <v>0</v>
      </c>
      <c r="DG130" s="289">
        <v>0</v>
      </c>
      <c r="DH130" s="289">
        <v>0</v>
      </c>
      <c r="DI130" s="289">
        <v>67890.080000000002</v>
      </c>
      <c r="DJ130" s="289">
        <v>0</v>
      </c>
      <c r="DK130" s="289">
        <v>0</v>
      </c>
      <c r="DL130" s="289">
        <v>13148.65</v>
      </c>
      <c r="DM130" s="289">
        <v>12308.210000000001</v>
      </c>
      <c r="DN130" s="289">
        <v>0</v>
      </c>
      <c r="DO130" s="289">
        <v>0</v>
      </c>
      <c r="DP130" s="289">
        <v>11309.66</v>
      </c>
      <c r="DQ130" s="289">
        <v>0</v>
      </c>
      <c r="DR130" s="289">
        <v>0</v>
      </c>
      <c r="DS130" s="289">
        <v>0</v>
      </c>
      <c r="DT130" s="289">
        <v>0</v>
      </c>
      <c r="DU130" s="289">
        <v>0</v>
      </c>
      <c r="DV130" s="289">
        <v>23953.350000000002</v>
      </c>
      <c r="DW130" s="289">
        <v>212.3</v>
      </c>
      <c r="DX130" s="289">
        <v>1978.46</v>
      </c>
      <c r="DY130" s="289">
        <v>3042.21</v>
      </c>
      <c r="DZ130" s="289">
        <v>1707.16</v>
      </c>
      <c r="EA130" s="289">
        <v>0</v>
      </c>
      <c r="EB130" s="289">
        <v>643.41</v>
      </c>
      <c r="EC130" s="289">
        <v>0</v>
      </c>
      <c r="ED130" s="289">
        <v>0</v>
      </c>
      <c r="EE130" s="289">
        <v>0</v>
      </c>
      <c r="EF130" s="289">
        <v>0</v>
      </c>
      <c r="EG130" s="289">
        <v>0</v>
      </c>
      <c r="EH130" s="289">
        <v>0</v>
      </c>
      <c r="EI130" s="289">
        <v>0</v>
      </c>
      <c r="EJ130" s="289">
        <v>0</v>
      </c>
      <c r="EK130" s="289">
        <v>0</v>
      </c>
      <c r="EL130" s="289">
        <v>0</v>
      </c>
      <c r="EM130" s="289">
        <v>0</v>
      </c>
      <c r="EN130" s="289">
        <v>0</v>
      </c>
      <c r="EO130" s="289">
        <v>0</v>
      </c>
      <c r="EP130" s="289">
        <v>0</v>
      </c>
      <c r="EQ130" s="289">
        <v>0</v>
      </c>
      <c r="ER130" s="289">
        <v>0</v>
      </c>
      <c r="ES130" s="289">
        <v>0</v>
      </c>
      <c r="ET130" s="289">
        <v>0</v>
      </c>
      <c r="EU130" s="289">
        <v>0</v>
      </c>
      <c r="EV130" s="289">
        <v>0</v>
      </c>
      <c r="EW130" s="289">
        <v>95828.13</v>
      </c>
      <c r="EX130" s="289">
        <v>95828.13</v>
      </c>
      <c r="EY130" s="289">
        <v>0</v>
      </c>
      <c r="EZ130" s="289">
        <v>0</v>
      </c>
      <c r="FA130" s="289">
        <v>0</v>
      </c>
      <c r="FB130" s="289">
        <v>0</v>
      </c>
      <c r="FC130" s="289">
        <v>0</v>
      </c>
      <c r="FD130" s="289">
        <v>0</v>
      </c>
      <c r="FE130" s="289">
        <v>0</v>
      </c>
      <c r="FF130" s="289">
        <v>0</v>
      </c>
      <c r="FG130" s="289">
        <v>0</v>
      </c>
      <c r="FH130" s="289">
        <v>0</v>
      </c>
      <c r="FI130" s="289">
        <v>0</v>
      </c>
      <c r="FJ130" s="289">
        <v>0</v>
      </c>
      <c r="FK130" s="289">
        <v>0</v>
      </c>
    </row>
    <row r="131" spans="1:167" x14ac:dyDescent="0.15">
      <c r="A131" s="287">
        <v>2184</v>
      </c>
      <c r="B131" s="287" t="s">
        <v>590</v>
      </c>
      <c r="C131" s="289">
        <v>0</v>
      </c>
      <c r="D131" s="289">
        <v>11364221.76</v>
      </c>
      <c r="E131" s="289">
        <v>0</v>
      </c>
      <c r="F131" s="289">
        <v>0</v>
      </c>
      <c r="G131" s="289">
        <v>0</v>
      </c>
      <c r="H131" s="289">
        <v>1106.47</v>
      </c>
      <c r="I131" s="289">
        <v>393702.04000000004</v>
      </c>
      <c r="J131" s="289">
        <v>2373.21</v>
      </c>
      <c r="K131" s="289">
        <v>1026053.95</v>
      </c>
      <c r="L131" s="289">
        <v>0</v>
      </c>
      <c r="M131" s="289">
        <v>5250</v>
      </c>
      <c r="N131" s="289">
        <v>0</v>
      </c>
      <c r="O131" s="289">
        <v>0</v>
      </c>
      <c r="P131" s="289">
        <v>2350.71</v>
      </c>
      <c r="Q131" s="289">
        <v>0</v>
      </c>
      <c r="R131" s="289">
        <v>0</v>
      </c>
      <c r="S131" s="289">
        <v>0</v>
      </c>
      <c r="T131" s="289">
        <v>0</v>
      </c>
      <c r="U131" s="289">
        <v>196350.85</v>
      </c>
      <c r="V131" s="289">
        <v>360452</v>
      </c>
      <c r="W131" s="289">
        <v>6960</v>
      </c>
      <c r="X131" s="289">
        <v>0</v>
      </c>
      <c r="Y131" s="289">
        <v>0</v>
      </c>
      <c r="Z131" s="289">
        <v>0</v>
      </c>
      <c r="AA131" s="289">
        <v>237367</v>
      </c>
      <c r="AB131" s="289">
        <v>0</v>
      </c>
      <c r="AC131" s="289">
        <v>0</v>
      </c>
      <c r="AD131" s="289">
        <v>26425</v>
      </c>
      <c r="AE131" s="289">
        <v>186380</v>
      </c>
      <c r="AF131" s="289">
        <v>0</v>
      </c>
      <c r="AG131" s="289">
        <v>0</v>
      </c>
      <c r="AH131" s="289">
        <v>66813.37</v>
      </c>
      <c r="AI131" s="289">
        <v>0</v>
      </c>
      <c r="AJ131" s="289">
        <v>0</v>
      </c>
      <c r="AK131" s="289">
        <v>3407</v>
      </c>
      <c r="AL131" s="289">
        <v>0</v>
      </c>
      <c r="AM131" s="289">
        <v>34632.949999999997</v>
      </c>
      <c r="AN131" s="289">
        <v>33886.33</v>
      </c>
      <c r="AO131" s="289">
        <v>0</v>
      </c>
      <c r="AP131" s="289">
        <v>8367</v>
      </c>
      <c r="AQ131" s="289">
        <v>2303393.64</v>
      </c>
      <c r="AR131" s="289">
        <v>3329661.12</v>
      </c>
      <c r="AS131" s="289">
        <v>79157.09</v>
      </c>
      <c r="AT131" s="289">
        <v>421285.67</v>
      </c>
      <c r="AU131" s="289">
        <v>69014.009999999995</v>
      </c>
      <c r="AV131" s="289">
        <v>43741.72</v>
      </c>
      <c r="AW131" s="289">
        <v>271188.34999999998</v>
      </c>
      <c r="AX131" s="289">
        <v>1077424.42</v>
      </c>
      <c r="AY131" s="289">
        <v>392623.10000000003</v>
      </c>
      <c r="AZ131" s="289">
        <v>579300.20000000007</v>
      </c>
      <c r="BA131" s="289">
        <v>2434337.5299999998</v>
      </c>
      <c r="BB131" s="289">
        <v>128114.62000000001</v>
      </c>
      <c r="BC131" s="289">
        <v>83715.77</v>
      </c>
      <c r="BD131" s="289">
        <v>21637.83</v>
      </c>
      <c r="BE131" s="289">
        <v>432477.45</v>
      </c>
      <c r="BF131" s="289">
        <v>1754428.6</v>
      </c>
      <c r="BG131" s="289">
        <v>279476.40000000002</v>
      </c>
      <c r="BH131" s="289">
        <v>5643.4800000000005</v>
      </c>
      <c r="BI131" s="289">
        <v>0</v>
      </c>
      <c r="BJ131" s="289">
        <v>0</v>
      </c>
      <c r="BK131" s="289">
        <v>0</v>
      </c>
      <c r="BL131" s="289">
        <v>0</v>
      </c>
      <c r="BM131" s="289">
        <v>0</v>
      </c>
      <c r="BN131" s="289">
        <v>0</v>
      </c>
      <c r="BO131" s="289">
        <v>75000</v>
      </c>
      <c r="BP131" s="289">
        <v>75000</v>
      </c>
      <c r="BQ131" s="289">
        <v>1916175.1</v>
      </c>
      <c r="BR131" s="289">
        <v>2165653.7400000002</v>
      </c>
      <c r="BS131" s="289">
        <v>1991175.1</v>
      </c>
      <c r="BT131" s="289">
        <v>2240653.7400000002</v>
      </c>
      <c r="BU131" s="289">
        <v>0</v>
      </c>
      <c r="BV131" s="289">
        <v>0</v>
      </c>
      <c r="BW131" s="289">
        <v>1754428.6</v>
      </c>
      <c r="BX131" s="289">
        <v>0</v>
      </c>
      <c r="BY131" s="289">
        <v>0</v>
      </c>
      <c r="BZ131" s="289">
        <v>0</v>
      </c>
      <c r="CA131" s="289">
        <v>0</v>
      </c>
      <c r="CB131" s="289">
        <v>0</v>
      </c>
      <c r="CC131" s="289">
        <v>59452.65</v>
      </c>
      <c r="CD131" s="289">
        <v>0</v>
      </c>
      <c r="CE131" s="289">
        <v>0</v>
      </c>
      <c r="CF131" s="289">
        <v>0</v>
      </c>
      <c r="CG131" s="289">
        <v>0</v>
      </c>
      <c r="CH131" s="289">
        <v>3834.46</v>
      </c>
      <c r="CI131" s="289">
        <v>0</v>
      </c>
      <c r="CJ131" s="289">
        <v>0</v>
      </c>
      <c r="CK131" s="289">
        <v>0</v>
      </c>
      <c r="CL131" s="289">
        <v>1295.83</v>
      </c>
      <c r="CM131" s="289">
        <v>628796</v>
      </c>
      <c r="CN131" s="289">
        <v>0</v>
      </c>
      <c r="CO131" s="289">
        <v>0</v>
      </c>
      <c r="CP131" s="289">
        <v>0</v>
      </c>
      <c r="CQ131" s="289">
        <v>0</v>
      </c>
      <c r="CR131" s="289">
        <v>120.99000000000001</v>
      </c>
      <c r="CS131" s="289">
        <v>0</v>
      </c>
      <c r="CT131" s="289">
        <v>203366.34</v>
      </c>
      <c r="CU131" s="289">
        <v>0</v>
      </c>
      <c r="CV131" s="289">
        <v>0</v>
      </c>
      <c r="CW131" s="289">
        <v>0</v>
      </c>
      <c r="CX131" s="289">
        <v>99438.86</v>
      </c>
      <c r="CY131" s="289">
        <v>0</v>
      </c>
      <c r="CZ131" s="289">
        <v>0</v>
      </c>
      <c r="DA131" s="289">
        <v>0</v>
      </c>
      <c r="DB131" s="289">
        <v>0</v>
      </c>
      <c r="DC131" s="289">
        <v>0</v>
      </c>
      <c r="DD131" s="289">
        <v>0</v>
      </c>
      <c r="DE131" s="289">
        <v>0</v>
      </c>
      <c r="DF131" s="289">
        <v>0</v>
      </c>
      <c r="DG131" s="289">
        <v>0</v>
      </c>
      <c r="DH131" s="289">
        <v>0</v>
      </c>
      <c r="DI131" s="289">
        <v>1917363.01</v>
      </c>
      <c r="DJ131" s="289">
        <v>0</v>
      </c>
      <c r="DK131" s="289">
        <v>0</v>
      </c>
      <c r="DL131" s="289">
        <v>322793.14</v>
      </c>
      <c r="DM131" s="289">
        <v>235318.37</v>
      </c>
      <c r="DN131" s="289">
        <v>0</v>
      </c>
      <c r="DO131" s="289">
        <v>0</v>
      </c>
      <c r="DP131" s="289">
        <v>149526.5</v>
      </c>
      <c r="DQ131" s="289">
        <v>0</v>
      </c>
      <c r="DR131" s="289">
        <v>0</v>
      </c>
      <c r="DS131" s="289">
        <v>0</v>
      </c>
      <c r="DT131" s="289">
        <v>0</v>
      </c>
      <c r="DU131" s="289">
        <v>0</v>
      </c>
      <c r="DV131" s="289">
        <v>125732.71</v>
      </c>
      <c r="DW131" s="289">
        <v>0</v>
      </c>
      <c r="DX131" s="289">
        <v>90</v>
      </c>
      <c r="DY131" s="289">
        <v>90</v>
      </c>
      <c r="DZ131" s="289">
        <v>0</v>
      </c>
      <c r="EA131" s="289">
        <v>0</v>
      </c>
      <c r="EB131" s="289">
        <v>0</v>
      </c>
      <c r="EC131" s="289">
        <v>0</v>
      </c>
      <c r="ED131" s="289">
        <v>80526.850000000006</v>
      </c>
      <c r="EE131" s="289">
        <v>70654.509999999995</v>
      </c>
      <c r="EF131" s="289">
        <v>740581.5</v>
      </c>
      <c r="EG131" s="289">
        <v>569653.84</v>
      </c>
      <c r="EH131" s="289">
        <v>0</v>
      </c>
      <c r="EI131" s="289">
        <v>0</v>
      </c>
      <c r="EJ131" s="289">
        <v>0</v>
      </c>
      <c r="EK131" s="289">
        <v>180800</v>
      </c>
      <c r="EL131" s="289">
        <v>0</v>
      </c>
      <c r="EM131" s="289">
        <v>3002169.5300000003</v>
      </c>
      <c r="EN131" s="289">
        <v>0</v>
      </c>
      <c r="EO131" s="289">
        <v>0</v>
      </c>
      <c r="EP131" s="289">
        <v>0</v>
      </c>
      <c r="EQ131" s="289">
        <v>0</v>
      </c>
      <c r="ER131" s="289">
        <v>0</v>
      </c>
      <c r="ES131" s="289">
        <v>0</v>
      </c>
      <c r="ET131" s="289">
        <v>0</v>
      </c>
      <c r="EU131" s="289">
        <v>1864.89</v>
      </c>
      <c r="EV131" s="289">
        <v>914.98</v>
      </c>
      <c r="EW131" s="289">
        <v>461500.38</v>
      </c>
      <c r="EX131" s="289">
        <v>462450.29000000004</v>
      </c>
      <c r="EY131" s="289">
        <v>0</v>
      </c>
      <c r="EZ131" s="289">
        <v>5503.24</v>
      </c>
      <c r="FA131" s="289">
        <v>40169.42</v>
      </c>
      <c r="FB131" s="289">
        <v>604866.80000000005</v>
      </c>
      <c r="FC131" s="289">
        <v>303752.81</v>
      </c>
      <c r="FD131" s="289">
        <v>266447.81</v>
      </c>
      <c r="FE131" s="289">
        <v>0</v>
      </c>
      <c r="FF131" s="289">
        <v>0</v>
      </c>
      <c r="FG131" s="289">
        <v>0</v>
      </c>
      <c r="FH131" s="289">
        <v>0</v>
      </c>
      <c r="FI131" s="289">
        <v>0</v>
      </c>
      <c r="FJ131" s="289">
        <v>0</v>
      </c>
      <c r="FK131" s="289">
        <v>0</v>
      </c>
    </row>
    <row r="132" spans="1:167" x14ac:dyDescent="0.15">
      <c r="A132" s="287">
        <v>2198</v>
      </c>
      <c r="B132" s="287" t="s">
        <v>591</v>
      </c>
      <c r="C132" s="289">
        <v>0</v>
      </c>
      <c r="D132" s="289">
        <v>1576950.01</v>
      </c>
      <c r="E132" s="289">
        <v>2491.54</v>
      </c>
      <c r="F132" s="289">
        <v>16.25</v>
      </c>
      <c r="G132" s="289">
        <v>15823</v>
      </c>
      <c r="H132" s="289">
        <v>4436.41</v>
      </c>
      <c r="I132" s="289">
        <v>23244.23</v>
      </c>
      <c r="J132" s="289">
        <v>0</v>
      </c>
      <c r="K132" s="289">
        <v>266626.76</v>
      </c>
      <c r="L132" s="289">
        <v>0</v>
      </c>
      <c r="M132" s="289">
        <v>0</v>
      </c>
      <c r="N132" s="289">
        <v>0</v>
      </c>
      <c r="O132" s="289">
        <v>0</v>
      </c>
      <c r="P132" s="289">
        <v>0</v>
      </c>
      <c r="Q132" s="289">
        <v>0</v>
      </c>
      <c r="R132" s="289">
        <v>0</v>
      </c>
      <c r="S132" s="289">
        <v>0</v>
      </c>
      <c r="T132" s="289">
        <v>0</v>
      </c>
      <c r="U132" s="289">
        <v>178707.01</v>
      </c>
      <c r="V132" s="289">
        <v>5497980</v>
      </c>
      <c r="W132" s="289">
        <v>7342.75</v>
      </c>
      <c r="X132" s="289">
        <v>0</v>
      </c>
      <c r="Y132" s="289">
        <v>0</v>
      </c>
      <c r="Z132" s="289">
        <v>3498.09</v>
      </c>
      <c r="AA132" s="289">
        <v>937</v>
      </c>
      <c r="AB132" s="289">
        <v>0</v>
      </c>
      <c r="AC132" s="289">
        <v>0</v>
      </c>
      <c r="AD132" s="289">
        <v>35650.79</v>
      </c>
      <c r="AE132" s="289">
        <v>98728.400000000009</v>
      </c>
      <c r="AF132" s="289">
        <v>0</v>
      </c>
      <c r="AG132" s="289">
        <v>0</v>
      </c>
      <c r="AH132" s="289">
        <v>6985.46</v>
      </c>
      <c r="AI132" s="289">
        <v>0</v>
      </c>
      <c r="AJ132" s="289">
        <v>0</v>
      </c>
      <c r="AK132" s="289">
        <v>2505</v>
      </c>
      <c r="AL132" s="289">
        <v>0</v>
      </c>
      <c r="AM132" s="289">
        <v>24890.07</v>
      </c>
      <c r="AN132" s="289">
        <v>3029.86</v>
      </c>
      <c r="AO132" s="289">
        <v>0</v>
      </c>
      <c r="AP132" s="289">
        <v>4868.49</v>
      </c>
      <c r="AQ132" s="289">
        <v>1310405.31</v>
      </c>
      <c r="AR132" s="289">
        <v>1694341.24</v>
      </c>
      <c r="AS132" s="289">
        <v>281230.13</v>
      </c>
      <c r="AT132" s="289">
        <v>169767.44</v>
      </c>
      <c r="AU132" s="289">
        <v>308042.38</v>
      </c>
      <c r="AV132" s="289">
        <v>8908.57</v>
      </c>
      <c r="AW132" s="289">
        <v>165379.18</v>
      </c>
      <c r="AX132" s="289">
        <v>129757.79000000001</v>
      </c>
      <c r="AY132" s="289">
        <v>292777.8</v>
      </c>
      <c r="AZ132" s="289">
        <v>500631.87</v>
      </c>
      <c r="BA132" s="289">
        <v>1356608.28</v>
      </c>
      <c r="BB132" s="289">
        <v>24750.45</v>
      </c>
      <c r="BC132" s="289">
        <v>90801.13</v>
      </c>
      <c r="BD132" s="289">
        <v>0</v>
      </c>
      <c r="BE132" s="289">
        <v>49269.3</v>
      </c>
      <c r="BF132" s="289">
        <v>886533.16</v>
      </c>
      <c r="BG132" s="289">
        <v>484704.74</v>
      </c>
      <c r="BH132" s="289">
        <v>706.66</v>
      </c>
      <c r="BI132" s="289">
        <v>0</v>
      </c>
      <c r="BJ132" s="289">
        <v>0</v>
      </c>
      <c r="BK132" s="289">
        <v>0</v>
      </c>
      <c r="BL132" s="289">
        <v>0</v>
      </c>
      <c r="BM132" s="289">
        <v>0</v>
      </c>
      <c r="BN132" s="289">
        <v>0</v>
      </c>
      <c r="BO132" s="289">
        <v>0</v>
      </c>
      <c r="BP132" s="289">
        <v>0</v>
      </c>
      <c r="BQ132" s="289">
        <v>1570814.18</v>
      </c>
      <c r="BR132" s="289">
        <v>1570909.87</v>
      </c>
      <c r="BS132" s="289">
        <v>1570814.18</v>
      </c>
      <c r="BT132" s="289">
        <v>1570909.87</v>
      </c>
      <c r="BU132" s="289">
        <v>0</v>
      </c>
      <c r="BV132" s="289">
        <v>0</v>
      </c>
      <c r="BW132" s="289">
        <v>801608.16</v>
      </c>
      <c r="BX132" s="289">
        <v>0</v>
      </c>
      <c r="BY132" s="289">
        <v>0</v>
      </c>
      <c r="BZ132" s="289">
        <v>0</v>
      </c>
      <c r="CA132" s="289">
        <v>0</v>
      </c>
      <c r="CB132" s="289">
        <v>8013.3200000000006</v>
      </c>
      <c r="CC132" s="289">
        <v>0</v>
      </c>
      <c r="CD132" s="289">
        <v>0</v>
      </c>
      <c r="CE132" s="289">
        <v>0</v>
      </c>
      <c r="CF132" s="289">
        <v>0</v>
      </c>
      <c r="CG132" s="289">
        <v>0</v>
      </c>
      <c r="CH132" s="289">
        <v>2470</v>
      </c>
      <c r="CI132" s="289">
        <v>0</v>
      </c>
      <c r="CJ132" s="289">
        <v>0</v>
      </c>
      <c r="CK132" s="289">
        <v>0</v>
      </c>
      <c r="CL132" s="289">
        <v>0</v>
      </c>
      <c r="CM132" s="289">
        <v>252657</v>
      </c>
      <c r="CN132" s="289">
        <v>0</v>
      </c>
      <c r="CO132" s="289">
        <v>0</v>
      </c>
      <c r="CP132" s="289">
        <v>0</v>
      </c>
      <c r="CQ132" s="289">
        <v>0</v>
      </c>
      <c r="CR132" s="289">
        <v>0</v>
      </c>
      <c r="CS132" s="289">
        <v>0</v>
      </c>
      <c r="CT132" s="289">
        <v>145450.26999999999</v>
      </c>
      <c r="CU132" s="289">
        <v>0</v>
      </c>
      <c r="CV132" s="289">
        <v>0</v>
      </c>
      <c r="CW132" s="289">
        <v>0</v>
      </c>
      <c r="CX132" s="289">
        <v>38766.74</v>
      </c>
      <c r="CY132" s="289">
        <v>0</v>
      </c>
      <c r="CZ132" s="289">
        <v>0</v>
      </c>
      <c r="DA132" s="289">
        <v>0</v>
      </c>
      <c r="DB132" s="289">
        <v>0</v>
      </c>
      <c r="DC132" s="289">
        <v>0</v>
      </c>
      <c r="DD132" s="289">
        <v>0</v>
      </c>
      <c r="DE132" s="289">
        <v>0</v>
      </c>
      <c r="DF132" s="289">
        <v>0</v>
      </c>
      <c r="DG132" s="289">
        <v>0</v>
      </c>
      <c r="DH132" s="289">
        <v>0</v>
      </c>
      <c r="DI132" s="289">
        <v>870453.52</v>
      </c>
      <c r="DJ132" s="289">
        <v>0</v>
      </c>
      <c r="DK132" s="289">
        <v>0</v>
      </c>
      <c r="DL132" s="289">
        <v>111430.48</v>
      </c>
      <c r="DM132" s="289">
        <v>112199.59</v>
      </c>
      <c r="DN132" s="289">
        <v>0</v>
      </c>
      <c r="DO132" s="289">
        <v>0</v>
      </c>
      <c r="DP132" s="289">
        <v>44883.950000000004</v>
      </c>
      <c r="DQ132" s="289">
        <v>0</v>
      </c>
      <c r="DR132" s="289">
        <v>0</v>
      </c>
      <c r="DS132" s="289">
        <v>0</v>
      </c>
      <c r="DT132" s="289">
        <v>0</v>
      </c>
      <c r="DU132" s="289">
        <v>0</v>
      </c>
      <c r="DV132" s="289">
        <v>109948.99</v>
      </c>
      <c r="DW132" s="289">
        <v>48.96</v>
      </c>
      <c r="DX132" s="289">
        <v>92602.880000000005</v>
      </c>
      <c r="DY132" s="289">
        <v>106259.69</v>
      </c>
      <c r="DZ132" s="289">
        <v>23026.14</v>
      </c>
      <c r="EA132" s="289">
        <v>4074.73</v>
      </c>
      <c r="EB132" s="289">
        <v>5294.6</v>
      </c>
      <c r="EC132" s="289">
        <v>0</v>
      </c>
      <c r="ED132" s="289">
        <v>271462.23</v>
      </c>
      <c r="EE132" s="289">
        <v>223294.22</v>
      </c>
      <c r="EF132" s="289">
        <v>647898.62</v>
      </c>
      <c r="EG132" s="289">
        <v>696066.63</v>
      </c>
      <c r="EH132" s="289">
        <v>0</v>
      </c>
      <c r="EI132" s="289">
        <v>0</v>
      </c>
      <c r="EJ132" s="289">
        <v>0</v>
      </c>
      <c r="EK132" s="289">
        <v>0</v>
      </c>
      <c r="EL132" s="289">
        <v>0</v>
      </c>
      <c r="EM132" s="289">
        <v>10405000</v>
      </c>
      <c r="EN132" s="289">
        <v>9396096.8800000008</v>
      </c>
      <c r="EO132" s="289">
        <v>6476817.0899999999</v>
      </c>
      <c r="EP132" s="289">
        <v>83342.830000000016</v>
      </c>
      <c r="EQ132" s="289">
        <v>0</v>
      </c>
      <c r="ER132" s="289">
        <v>3002622.62</v>
      </c>
      <c r="ES132" s="289">
        <v>0</v>
      </c>
      <c r="ET132" s="289">
        <v>0</v>
      </c>
      <c r="EU132" s="289">
        <v>33179.06</v>
      </c>
      <c r="EV132" s="289">
        <v>18841.689999999999</v>
      </c>
      <c r="EW132" s="289">
        <v>275032.63</v>
      </c>
      <c r="EX132" s="289">
        <v>289370</v>
      </c>
      <c r="EY132" s="289">
        <v>0</v>
      </c>
      <c r="EZ132" s="289">
        <v>40903.72</v>
      </c>
      <c r="FA132" s="289">
        <v>33263.82</v>
      </c>
      <c r="FB132" s="289">
        <v>23914</v>
      </c>
      <c r="FC132" s="289">
        <v>0</v>
      </c>
      <c r="FD132" s="289">
        <v>31553.9</v>
      </c>
      <c r="FE132" s="289">
        <v>0</v>
      </c>
      <c r="FF132" s="289">
        <v>0</v>
      </c>
      <c r="FG132" s="289">
        <v>0</v>
      </c>
      <c r="FH132" s="289">
        <v>0</v>
      </c>
      <c r="FI132" s="289">
        <v>0</v>
      </c>
      <c r="FJ132" s="289">
        <v>0</v>
      </c>
      <c r="FK132" s="289">
        <v>0</v>
      </c>
    </row>
    <row r="133" spans="1:167" x14ac:dyDescent="0.15">
      <c r="A133" s="287">
        <v>2212</v>
      </c>
      <c r="B133" s="287" t="s">
        <v>592</v>
      </c>
      <c r="C133" s="289">
        <v>0</v>
      </c>
      <c r="D133" s="289">
        <v>1176263</v>
      </c>
      <c r="E133" s="289">
        <v>0</v>
      </c>
      <c r="F133" s="289">
        <v>619.78</v>
      </c>
      <c r="G133" s="289">
        <v>50</v>
      </c>
      <c r="H133" s="289">
        <v>2246.5100000000002</v>
      </c>
      <c r="I133" s="289">
        <v>5326.53</v>
      </c>
      <c r="J133" s="289">
        <v>0</v>
      </c>
      <c r="K133" s="289">
        <v>34445</v>
      </c>
      <c r="L133" s="289">
        <v>0</v>
      </c>
      <c r="M133" s="289">
        <v>33472.75</v>
      </c>
      <c r="N133" s="289">
        <v>0</v>
      </c>
      <c r="O133" s="289">
        <v>0</v>
      </c>
      <c r="P133" s="289">
        <v>1415.32</v>
      </c>
      <c r="Q133" s="289">
        <v>0</v>
      </c>
      <c r="R133" s="289">
        <v>0</v>
      </c>
      <c r="S133" s="289">
        <v>0</v>
      </c>
      <c r="T133" s="289">
        <v>0</v>
      </c>
      <c r="U133" s="289">
        <v>36753.700000000004</v>
      </c>
      <c r="V133" s="289">
        <v>199253</v>
      </c>
      <c r="W133" s="289">
        <v>1520</v>
      </c>
      <c r="X133" s="289">
        <v>0</v>
      </c>
      <c r="Y133" s="289">
        <v>30403.46</v>
      </c>
      <c r="Z133" s="289">
        <v>468.78000000000003</v>
      </c>
      <c r="AA133" s="289">
        <v>34140.1</v>
      </c>
      <c r="AB133" s="289">
        <v>0</v>
      </c>
      <c r="AC133" s="289">
        <v>0</v>
      </c>
      <c r="AD133" s="289">
        <v>9311.7000000000007</v>
      </c>
      <c r="AE133" s="289">
        <v>41502</v>
      </c>
      <c r="AF133" s="289">
        <v>0</v>
      </c>
      <c r="AG133" s="289">
        <v>0</v>
      </c>
      <c r="AH133" s="289">
        <v>10890.9</v>
      </c>
      <c r="AI133" s="289">
        <v>12051</v>
      </c>
      <c r="AJ133" s="289">
        <v>0</v>
      </c>
      <c r="AK133" s="289">
        <v>331.56</v>
      </c>
      <c r="AL133" s="289">
        <v>0</v>
      </c>
      <c r="AM133" s="289">
        <v>1611</v>
      </c>
      <c r="AN133" s="289">
        <v>3750.37</v>
      </c>
      <c r="AO133" s="289">
        <v>0</v>
      </c>
      <c r="AP133" s="289">
        <v>180.9</v>
      </c>
      <c r="AQ133" s="289">
        <v>333643.53000000003</v>
      </c>
      <c r="AR133" s="289">
        <v>339305.09</v>
      </c>
      <c r="AS133" s="289">
        <v>70139.900000000009</v>
      </c>
      <c r="AT133" s="289">
        <v>58542.82</v>
      </c>
      <c r="AU133" s="289">
        <v>20128.82</v>
      </c>
      <c r="AV133" s="289">
        <v>0</v>
      </c>
      <c r="AW133" s="289">
        <v>51696.98</v>
      </c>
      <c r="AX133" s="289">
        <v>86874.650000000009</v>
      </c>
      <c r="AY133" s="289">
        <v>162934</v>
      </c>
      <c r="AZ133" s="289">
        <v>44624.35</v>
      </c>
      <c r="BA133" s="289">
        <v>386098.62</v>
      </c>
      <c r="BB133" s="289">
        <v>7471.04</v>
      </c>
      <c r="BC133" s="289">
        <v>22919</v>
      </c>
      <c r="BD133" s="289">
        <v>0</v>
      </c>
      <c r="BE133" s="289">
        <v>63427.17</v>
      </c>
      <c r="BF133" s="289">
        <v>180786.96</v>
      </c>
      <c r="BG133" s="289">
        <v>58118.83</v>
      </c>
      <c r="BH133" s="289">
        <v>0</v>
      </c>
      <c r="BI133" s="289">
        <v>0</v>
      </c>
      <c r="BJ133" s="289">
        <v>0</v>
      </c>
      <c r="BK133" s="289">
        <v>0</v>
      </c>
      <c r="BL133" s="289">
        <v>0</v>
      </c>
      <c r="BM133" s="289">
        <v>0</v>
      </c>
      <c r="BN133" s="289">
        <v>0</v>
      </c>
      <c r="BO133" s="289">
        <v>1098505.95</v>
      </c>
      <c r="BP133" s="289">
        <v>847801.55</v>
      </c>
      <c r="BQ133" s="289">
        <v>0</v>
      </c>
      <c r="BR133" s="289">
        <v>0</v>
      </c>
      <c r="BS133" s="289">
        <v>1098505.95</v>
      </c>
      <c r="BT133" s="289">
        <v>847801.55</v>
      </c>
      <c r="BU133" s="289">
        <v>0</v>
      </c>
      <c r="BV133" s="289">
        <v>0</v>
      </c>
      <c r="BW133" s="289">
        <v>104105.21</v>
      </c>
      <c r="BX133" s="289">
        <v>0</v>
      </c>
      <c r="BY133" s="289">
        <v>0</v>
      </c>
      <c r="BZ133" s="289">
        <v>0</v>
      </c>
      <c r="CA133" s="289">
        <v>25</v>
      </c>
      <c r="CB133" s="289">
        <v>6405.4400000000005</v>
      </c>
      <c r="CC133" s="289">
        <v>0</v>
      </c>
      <c r="CD133" s="289">
        <v>0</v>
      </c>
      <c r="CE133" s="289">
        <v>0</v>
      </c>
      <c r="CF133" s="289">
        <v>0</v>
      </c>
      <c r="CG133" s="289">
        <v>0</v>
      </c>
      <c r="CH133" s="289">
        <v>4352.26</v>
      </c>
      <c r="CI133" s="289">
        <v>0</v>
      </c>
      <c r="CJ133" s="289">
        <v>0</v>
      </c>
      <c r="CK133" s="289">
        <v>0</v>
      </c>
      <c r="CL133" s="289">
        <v>0</v>
      </c>
      <c r="CM133" s="289">
        <v>20178</v>
      </c>
      <c r="CN133" s="289">
        <v>0</v>
      </c>
      <c r="CO133" s="289">
        <v>0</v>
      </c>
      <c r="CP133" s="289">
        <v>0</v>
      </c>
      <c r="CQ133" s="289">
        <v>0</v>
      </c>
      <c r="CR133" s="289">
        <v>0</v>
      </c>
      <c r="CS133" s="289">
        <v>0</v>
      </c>
      <c r="CT133" s="289">
        <v>38713.870000000003</v>
      </c>
      <c r="CU133" s="289">
        <v>0</v>
      </c>
      <c r="CV133" s="289">
        <v>0</v>
      </c>
      <c r="CW133" s="289">
        <v>0</v>
      </c>
      <c r="CX133" s="289">
        <v>3152.62</v>
      </c>
      <c r="CY133" s="289">
        <v>0</v>
      </c>
      <c r="CZ133" s="289">
        <v>0</v>
      </c>
      <c r="DA133" s="289">
        <v>0</v>
      </c>
      <c r="DB133" s="289">
        <v>0</v>
      </c>
      <c r="DC133" s="289">
        <v>0</v>
      </c>
      <c r="DD133" s="289">
        <v>0</v>
      </c>
      <c r="DE133" s="289">
        <v>0</v>
      </c>
      <c r="DF133" s="289">
        <v>0</v>
      </c>
      <c r="DG133" s="289">
        <v>0</v>
      </c>
      <c r="DH133" s="289">
        <v>0</v>
      </c>
      <c r="DI133" s="289">
        <v>106559.49</v>
      </c>
      <c r="DJ133" s="289">
        <v>0</v>
      </c>
      <c r="DK133" s="289">
        <v>0</v>
      </c>
      <c r="DL133" s="289">
        <v>7365.75</v>
      </c>
      <c r="DM133" s="289">
        <v>28789.600000000002</v>
      </c>
      <c r="DN133" s="289">
        <v>0</v>
      </c>
      <c r="DO133" s="289">
        <v>0</v>
      </c>
      <c r="DP133" s="289">
        <v>1053.94</v>
      </c>
      <c r="DQ133" s="289">
        <v>0</v>
      </c>
      <c r="DR133" s="289">
        <v>0</v>
      </c>
      <c r="DS133" s="289">
        <v>0</v>
      </c>
      <c r="DT133" s="289">
        <v>0</v>
      </c>
      <c r="DU133" s="289">
        <v>0</v>
      </c>
      <c r="DV133" s="289">
        <v>33163.620000000003</v>
      </c>
      <c r="DW133" s="289">
        <v>0</v>
      </c>
      <c r="DX133" s="289">
        <v>62126.62</v>
      </c>
      <c r="DY133" s="289">
        <v>50581.74</v>
      </c>
      <c r="DZ133" s="289">
        <v>639.62</v>
      </c>
      <c r="EA133" s="289">
        <v>184.5</v>
      </c>
      <c r="EB133" s="289">
        <v>4500</v>
      </c>
      <c r="EC133" s="289">
        <v>7500</v>
      </c>
      <c r="ED133" s="289">
        <v>0</v>
      </c>
      <c r="EE133" s="289">
        <v>0</v>
      </c>
      <c r="EF133" s="289">
        <v>0</v>
      </c>
      <c r="EG133" s="289">
        <v>0</v>
      </c>
      <c r="EH133" s="289">
        <v>0</v>
      </c>
      <c r="EI133" s="289">
        <v>0</v>
      </c>
      <c r="EJ133" s="289">
        <v>0</v>
      </c>
      <c r="EK133" s="289">
        <v>0</v>
      </c>
      <c r="EL133" s="289">
        <v>0</v>
      </c>
      <c r="EM133" s="289">
        <v>0</v>
      </c>
      <c r="EN133" s="289">
        <v>0</v>
      </c>
      <c r="EO133" s="289">
        <v>0</v>
      </c>
      <c r="EP133" s="289">
        <v>0</v>
      </c>
      <c r="EQ133" s="289">
        <v>0</v>
      </c>
      <c r="ER133" s="289">
        <v>0</v>
      </c>
      <c r="ES133" s="289">
        <v>0</v>
      </c>
      <c r="ET133" s="289">
        <v>0</v>
      </c>
      <c r="EU133" s="289">
        <v>0</v>
      </c>
      <c r="EV133" s="289">
        <v>0</v>
      </c>
      <c r="EW133" s="289">
        <v>89647.7</v>
      </c>
      <c r="EX133" s="289">
        <v>89647.7</v>
      </c>
      <c r="EY133" s="289">
        <v>0</v>
      </c>
      <c r="EZ133" s="289">
        <v>0</v>
      </c>
      <c r="FA133" s="289">
        <v>0</v>
      </c>
      <c r="FB133" s="289">
        <v>0</v>
      </c>
      <c r="FC133" s="289">
        <v>0</v>
      </c>
      <c r="FD133" s="289">
        <v>0</v>
      </c>
      <c r="FE133" s="289">
        <v>0</v>
      </c>
      <c r="FF133" s="289">
        <v>0</v>
      </c>
      <c r="FG133" s="289">
        <v>0</v>
      </c>
      <c r="FH133" s="289">
        <v>56517.020000000004</v>
      </c>
      <c r="FI133" s="289">
        <v>45896.49</v>
      </c>
      <c r="FJ133" s="289">
        <v>10620.53</v>
      </c>
      <c r="FK133" s="289">
        <v>0</v>
      </c>
    </row>
    <row r="134" spans="1:167" x14ac:dyDescent="0.15">
      <c r="A134" s="287">
        <v>2217</v>
      </c>
      <c r="B134" s="287" t="s">
        <v>593</v>
      </c>
      <c r="C134" s="289">
        <v>0</v>
      </c>
      <c r="D134" s="289">
        <v>14338668.15</v>
      </c>
      <c r="E134" s="289">
        <v>0</v>
      </c>
      <c r="F134" s="289">
        <v>0</v>
      </c>
      <c r="G134" s="289">
        <v>35328.75</v>
      </c>
      <c r="H134" s="289">
        <v>7839.7300000000005</v>
      </c>
      <c r="I134" s="289">
        <v>293524.51</v>
      </c>
      <c r="J134" s="289">
        <v>1500</v>
      </c>
      <c r="K134" s="289">
        <v>1275016.5900000001</v>
      </c>
      <c r="L134" s="289">
        <v>0</v>
      </c>
      <c r="M134" s="289">
        <v>0</v>
      </c>
      <c r="N134" s="289">
        <v>0</v>
      </c>
      <c r="O134" s="289">
        <v>0</v>
      </c>
      <c r="P134" s="289">
        <v>0</v>
      </c>
      <c r="Q134" s="289">
        <v>0</v>
      </c>
      <c r="R134" s="289">
        <v>13285.68</v>
      </c>
      <c r="S134" s="289">
        <v>0</v>
      </c>
      <c r="T134" s="289">
        <v>0</v>
      </c>
      <c r="U134" s="289">
        <v>440429.92</v>
      </c>
      <c r="V134" s="289">
        <v>6383601</v>
      </c>
      <c r="W134" s="289">
        <v>25476.16</v>
      </c>
      <c r="X134" s="289">
        <v>0</v>
      </c>
      <c r="Y134" s="289">
        <v>0</v>
      </c>
      <c r="Z134" s="289">
        <v>0</v>
      </c>
      <c r="AA134" s="289">
        <v>85737</v>
      </c>
      <c r="AB134" s="289">
        <v>0</v>
      </c>
      <c r="AC134" s="289">
        <v>0</v>
      </c>
      <c r="AD134" s="289">
        <v>48322.32</v>
      </c>
      <c r="AE134" s="289">
        <v>67657.350000000006</v>
      </c>
      <c r="AF134" s="289">
        <v>0</v>
      </c>
      <c r="AG134" s="289">
        <v>0</v>
      </c>
      <c r="AH134" s="289">
        <v>28181.54</v>
      </c>
      <c r="AI134" s="289">
        <v>0</v>
      </c>
      <c r="AJ134" s="289">
        <v>0</v>
      </c>
      <c r="AK134" s="289">
        <v>0</v>
      </c>
      <c r="AL134" s="289">
        <v>0</v>
      </c>
      <c r="AM134" s="289">
        <v>26528.799999999999</v>
      </c>
      <c r="AN134" s="289">
        <v>348319.39</v>
      </c>
      <c r="AO134" s="289">
        <v>0</v>
      </c>
      <c r="AP134" s="289">
        <v>43454.46</v>
      </c>
      <c r="AQ134" s="289">
        <v>3682903.71</v>
      </c>
      <c r="AR134" s="289">
        <v>5312904.76</v>
      </c>
      <c r="AS134" s="289">
        <v>751757.95000000007</v>
      </c>
      <c r="AT134" s="289">
        <v>669415.02</v>
      </c>
      <c r="AU134" s="289">
        <v>523954.53</v>
      </c>
      <c r="AV134" s="289">
        <v>55637.25</v>
      </c>
      <c r="AW134" s="289">
        <v>510754.12</v>
      </c>
      <c r="AX134" s="289">
        <v>923196.82000000007</v>
      </c>
      <c r="AY134" s="289">
        <v>636607.29</v>
      </c>
      <c r="AZ134" s="289">
        <v>1433233.55</v>
      </c>
      <c r="BA134" s="289">
        <v>3232044.38</v>
      </c>
      <c r="BB134" s="289">
        <v>26286</v>
      </c>
      <c r="BC134" s="289">
        <v>214957.23</v>
      </c>
      <c r="BD134" s="289">
        <v>77651.83</v>
      </c>
      <c r="BE134" s="289">
        <v>666464.29</v>
      </c>
      <c r="BF134" s="289">
        <v>3462824.73</v>
      </c>
      <c r="BG134" s="289">
        <v>928478.39</v>
      </c>
      <c r="BH134" s="289">
        <v>7052.99</v>
      </c>
      <c r="BI134" s="289">
        <v>0</v>
      </c>
      <c r="BJ134" s="289">
        <v>0</v>
      </c>
      <c r="BK134" s="289">
        <v>0</v>
      </c>
      <c r="BL134" s="289">
        <v>0</v>
      </c>
      <c r="BM134" s="289">
        <v>0</v>
      </c>
      <c r="BN134" s="289">
        <v>0</v>
      </c>
      <c r="BO134" s="289">
        <v>0</v>
      </c>
      <c r="BP134" s="289">
        <v>0</v>
      </c>
      <c r="BQ134" s="289">
        <v>4353259.91</v>
      </c>
      <c r="BR134" s="289">
        <v>4700006.42</v>
      </c>
      <c r="BS134" s="289">
        <v>4353259.91</v>
      </c>
      <c r="BT134" s="289">
        <v>4700006.42</v>
      </c>
      <c r="BU134" s="289">
        <v>0</v>
      </c>
      <c r="BV134" s="289">
        <v>0</v>
      </c>
      <c r="BW134" s="289">
        <v>3102824.73</v>
      </c>
      <c r="BX134" s="289">
        <v>0</v>
      </c>
      <c r="BY134" s="289">
        <v>0</v>
      </c>
      <c r="BZ134" s="289">
        <v>0</v>
      </c>
      <c r="CA134" s="289">
        <v>0</v>
      </c>
      <c r="CB134" s="289">
        <v>0</v>
      </c>
      <c r="CC134" s="289">
        <v>97208</v>
      </c>
      <c r="CD134" s="289">
        <v>0</v>
      </c>
      <c r="CE134" s="289">
        <v>0</v>
      </c>
      <c r="CF134" s="289">
        <v>0</v>
      </c>
      <c r="CG134" s="289">
        <v>0</v>
      </c>
      <c r="CH134" s="289">
        <v>3931.09</v>
      </c>
      <c r="CI134" s="289">
        <v>0</v>
      </c>
      <c r="CJ134" s="289">
        <v>0</v>
      </c>
      <c r="CK134" s="289">
        <v>0</v>
      </c>
      <c r="CL134" s="289">
        <v>0</v>
      </c>
      <c r="CM134" s="289">
        <v>1054264</v>
      </c>
      <c r="CN134" s="289">
        <v>0</v>
      </c>
      <c r="CO134" s="289">
        <v>0</v>
      </c>
      <c r="CP134" s="289">
        <v>0</v>
      </c>
      <c r="CQ134" s="289">
        <v>0</v>
      </c>
      <c r="CR134" s="289">
        <v>0</v>
      </c>
      <c r="CS134" s="289">
        <v>0</v>
      </c>
      <c r="CT134" s="289">
        <v>478043.4</v>
      </c>
      <c r="CU134" s="289">
        <v>0</v>
      </c>
      <c r="CV134" s="289">
        <v>0</v>
      </c>
      <c r="CW134" s="289">
        <v>0</v>
      </c>
      <c r="CX134" s="289">
        <v>12949.050000000001</v>
      </c>
      <c r="CY134" s="289">
        <v>0</v>
      </c>
      <c r="CZ134" s="289">
        <v>0</v>
      </c>
      <c r="DA134" s="289">
        <v>0</v>
      </c>
      <c r="DB134" s="289">
        <v>0</v>
      </c>
      <c r="DC134" s="289">
        <v>0</v>
      </c>
      <c r="DD134" s="289">
        <v>0</v>
      </c>
      <c r="DE134" s="289">
        <v>0</v>
      </c>
      <c r="DF134" s="289">
        <v>0</v>
      </c>
      <c r="DG134" s="289">
        <v>0</v>
      </c>
      <c r="DH134" s="289">
        <v>0</v>
      </c>
      <c r="DI134" s="289">
        <v>3397406.35</v>
      </c>
      <c r="DJ134" s="289">
        <v>0</v>
      </c>
      <c r="DK134" s="289">
        <v>0</v>
      </c>
      <c r="DL134" s="289">
        <v>577011.25</v>
      </c>
      <c r="DM134" s="289">
        <v>291518.14</v>
      </c>
      <c r="DN134" s="289">
        <v>0</v>
      </c>
      <c r="DO134" s="289">
        <v>0</v>
      </c>
      <c r="DP134" s="289">
        <v>163414.16</v>
      </c>
      <c r="DQ134" s="289">
        <v>2822</v>
      </c>
      <c r="DR134" s="289">
        <v>0</v>
      </c>
      <c r="DS134" s="289">
        <v>0</v>
      </c>
      <c r="DT134" s="289">
        <v>140337.78</v>
      </c>
      <c r="DU134" s="289">
        <v>0</v>
      </c>
      <c r="DV134" s="289">
        <v>176710.59</v>
      </c>
      <c r="DW134" s="289">
        <v>0</v>
      </c>
      <c r="DX134" s="289">
        <v>79115.16</v>
      </c>
      <c r="DY134" s="289">
        <v>103533.63</v>
      </c>
      <c r="DZ134" s="289">
        <v>299728.72000000003</v>
      </c>
      <c r="EA134" s="289">
        <v>248686.67</v>
      </c>
      <c r="EB134" s="289">
        <v>26623.58</v>
      </c>
      <c r="EC134" s="289">
        <v>0</v>
      </c>
      <c r="ED134" s="289">
        <v>327270.14</v>
      </c>
      <c r="EE134" s="289">
        <v>290704.89</v>
      </c>
      <c r="EF134" s="289">
        <v>2583575.9900000002</v>
      </c>
      <c r="EG134" s="289">
        <v>2336406.2400000002</v>
      </c>
      <c r="EH134" s="289">
        <v>0</v>
      </c>
      <c r="EI134" s="289">
        <v>0</v>
      </c>
      <c r="EJ134" s="289">
        <v>0</v>
      </c>
      <c r="EK134" s="289">
        <v>283735</v>
      </c>
      <c r="EL134" s="289">
        <v>0</v>
      </c>
      <c r="EM134" s="289">
        <v>10720000</v>
      </c>
      <c r="EN134" s="289">
        <v>105430.25</v>
      </c>
      <c r="EO134" s="289">
        <v>515645.54000000004</v>
      </c>
      <c r="EP134" s="289">
        <v>410215.29</v>
      </c>
      <c r="EQ134" s="289">
        <v>0</v>
      </c>
      <c r="ER134" s="289">
        <v>0</v>
      </c>
      <c r="ES134" s="289">
        <v>0</v>
      </c>
      <c r="ET134" s="289">
        <v>0</v>
      </c>
      <c r="EU134" s="289">
        <v>59915.83</v>
      </c>
      <c r="EV134" s="289">
        <v>51760.39</v>
      </c>
      <c r="EW134" s="289">
        <v>673854.12</v>
      </c>
      <c r="EX134" s="289">
        <v>682009.56</v>
      </c>
      <c r="EY134" s="289">
        <v>0</v>
      </c>
      <c r="EZ134" s="289">
        <v>0</v>
      </c>
      <c r="FA134" s="289">
        <v>0</v>
      </c>
      <c r="FB134" s="289">
        <v>0</v>
      </c>
      <c r="FC134" s="289">
        <v>0</v>
      </c>
      <c r="FD134" s="289">
        <v>0</v>
      </c>
      <c r="FE134" s="289">
        <v>0</v>
      </c>
      <c r="FF134" s="289">
        <v>0</v>
      </c>
      <c r="FG134" s="289">
        <v>0</v>
      </c>
      <c r="FH134" s="289">
        <v>0</v>
      </c>
      <c r="FI134" s="289">
        <v>0</v>
      </c>
      <c r="FJ134" s="289">
        <v>0</v>
      </c>
      <c r="FK134" s="289">
        <v>0</v>
      </c>
    </row>
    <row r="135" spans="1:167" x14ac:dyDescent="0.15">
      <c r="A135" s="287">
        <v>2226</v>
      </c>
      <c r="B135" s="287" t="s">
        <v>594</v>
      </c>
      <c r="C135" s="289">
        <v>0</v>
      </c>
      <c r="D135" s="289">
        <v>894275.65</v>
      </c>
      <c r="E135" s="289">
        <v>0</v>
      </c>
      <c r="F135" s="289">
        <v>250.53</v>
      </c>
      <c r="G135" s="289">
        <v>6122</v>
      </c>
      <c r="H135" s="289">
        <v>8127.17</v>
      </c>
      <c r="I135" s="289">
        <v>9687.5</v>
      </c>
      <c r="J135" s="289">
        <v>0</v>
      </c>
      <c r="K135" s="289">
        <v>267204.22000000003</v>
      </c>
      <c r="L135" s="289">
        <v>0</v>
      </c>
      <c r="M135" s="289">
        <v>0</v>
      </c>
      <c r="N135" s="289">
        <v>0</v>
      </c>
      <c r="O135" s="289">
        <v>0</v>
      </c>
      <c r="P135" s="289">
        <v>38221.760000000002</v>
      </c>
      <c r="Q135" s="289">
        <v>0</v>
      </c>
      <c r="R135" s="289">
        <v>12264.35</v>
      </c>
      <c r="S135" s="289">
        <v>7508.85</v>
      </c>
      <c r="T135" s="289">
        <v>0</v>
      </c>
      <c r="U135" s="289">
        <v>63830.5</v>
      </c>
      <c r="V135" s="289">
        <v>1664047</v>
      </c>
      <c r="W135" s="289">
        <v>4994.79</v>
      </c>
      <c r="X135" s="289">
        <v>0</v>
      </c>
      <c r="Y135" s="289">
        <v>97725.400000000009</v>
      </c>
      <c r="Z135" s="289">
        <v>0</v>
      </c>
      <c r="AA135" s="289">
        <v>77025</v>
      </c>
      <c r="AB135" s="289">
        <v>0</v>
      </c>
      <c r="AC135" s="289">
        <v>0</v>
      </c>
      <c r="AD135" s="289">
        <v>95233.88</v>
      </c>
      <c r="AE135" s="289">
        <v>240177.49</v>
      </c>
      <c r="AF135" s="289">
        <v>0</v>
      </c>
      <c r="AG135" s="289">
        <v>0</v>
      </c>
      <c r="AH135" s="289">
        <v>0</v>
      </c>
      <c r="AI135" s="289">
        <v>0</v>
      </c>
      <c r="AJ135" s="289">
        <v>0</v>
      </c>
      <c r="AK135" s="289">
        <v>0</v>
      </c>
      <c r="AL135" s="289">
        <v>0</v>
      </c>
      <c r="AM135" s="289">
        <v>774.5</v>
      </c>
      <c r="AN135" s="289">
        <v>28512.52</v>
      </c>
      <c r="AO135" s="289">
        <v>0</v>
      </c>
      <c r="AP135" s="289">
        <v>14265.86</v>
      </c>
      <c r="AQ135" s="289">
        <v>627953.30000000005</v>
      </c>
      <c r="AR135" s="289">
        <v>610876.20000000007</v>
      </c>
      <c r="AS135" s="289">
        <v>219853.09</v>
      </c>
      <c r="AT135" s="289">
        <v>46354.29</v>
      </c>
      <c r="AU135" s="289">
        <v>57654.23</v>
      </c>
      <c r="AV135" s="289">
        <v>76692.66</v>
      </c>
      <c r="AW135" s="289">
        <v>55296.61</v>
      </c>
      <c r="AX135" s="289">
        <v>169060.76</v>
      </c>
      <c r="AY135" s="289">
        <v>223044.55000000002</v>
      </c>
      <c r="AZ135" s="289">
        <v>172390.05000000002</v>
      </c>
      <c r="BA135" s="289">
        <v>521619.75</v>
      </c>
      <c r="BB135" s="289">
        <v>81060.06</v>
      </c>
      <c r="BC135" s="289">
        <v>54367.96</v>
      </c>
      <c r="BD135" s="289">
        <v>0</v>
      </c>
      <c r="BE135" s="289">
        <v>73162</v>
      </c>
      <c r="BF135" s="289">
        <v>132066.1</v>
      </c>
      <c r="BG135" s="289">
        <v>520841.9</v>
      </c>
      <c r="BH135" s="289">
        <v>0</v>
      </c>
      <c r="BI135" s="289">
        <v>0</v>
      </c>
      <c r="BJ135" s="289">
        <v>0</v>
      </c>
      <c r="BK135" s="289">
        <v>0</v>
      </c>
      <c r="BL135" s="289">
        <v>0</v>
      </c>
      <c r="BM135" s="289">
        <v>0</v>
      </c>
      <c r="BN135" s="289">
        <v>0</v>
      </c>
      <c r="BO135" s="289">
        <v>1919010.3800000001</v>
      </c>
      <c r="BP135" s="289">
        <v>1806965.84</v>
      </c>
      <c r="BQ135" s="289">
        <v>0</v>
      </c>
      <c r="BR135" s="289">
        <v>0</v>
      </c>
      <c r="BS135" s="289">
        <v>1919010.3800000001</v>
      </c>
      <c r="BT135" s="289">
        <v>1806965.84</v>
      </c>
      <c r="BU135" s="289">
        <v>0</v>
      </c>
      <c r="BV135" s="289">
        <v>0</v>
      </c>
      <c r="BW135" s="289">
        <v>132066.1</v>
      </c>
      <c r="BX135" s="289">
        <v>0</v>
      </c>
      <c r="BY135" s="289">
        <v>0</v>
      </c>
      <c r="BZ135" s="289">
        <v>0</v>
      </c>
      <c r="CA135" s="289">
        <v>0</v>
      </c>
      <c r="CB135" s="289">
        <v>0</v>
      </c>
      <c r="CC135" s="289">
        <v>0</v>
      </c>
      <c r="CD135" s="289">
        <v>0</v>
      </c>
      <c r="CE135" s="289">
        <v>0</v>
      </c>
      <c r="CF135" s="289">
        <v>0</v>
      </c>
      <c r="CG135" s="289">
        <v>0</v>
      </c>
      <c r="CH135" s="289">
        <v>50134</v>
      </c>
      <c r="CI135" s="289">
        <v>0</v>
      </c>
      <c r="CJ135" s="289">
        <v>161570.15</v>
      </c>
      <c r="CK135" s="289">
        <v>5244</v>
      </c>
      <c r="CL135" s="289">
        <v>0</v>
      </c>
      <c r="CM135" s="289">
        <v>0</v>
      </c>
      <c r="CN135" s="289">
        <v>0</v>
      </c>
      <c r="CO135" s="289">
        <v>0</v>
      </c>
      <c r="CP135" s="289">
        <v>0</v>
      </c>
      <c r="CQ135" s="289">
        <v>0</v>
      </c>
      <c r="CR135" s="289">
        <v>0</v>
      </c>
      <c r="CS135" s="289">
        <v>0</v>
      </c>
      <c r="CT135" s="289">
        <v>71619.44</v>
      </c>
      <c r="CU135" s="289">
        <v>0</v>
      </c>
      <c r="CV135" s="289">
        <v>0</v>
      </c>
      <c r="CW135" s="289">
        <v>0</v>
      </c>
      <c r="CX135" s="289">
        <v>0</v>
      </c>
      <c r="CY135" s="289">
        <v>0</v>
      </c>
      <c r="CZ135" s="289">
        <v>0</v>
      </c>
      <c r="DA135" s="289">
        <v>0</v>
      </c>
      <c r="DB135" s="289">
        <v>0</v>
      </c>
      <c r="DC135" s="289">
        <v>0</v>
      </c>
      <c r="DD135" s="289">
        <v>0</v>
      </c>
      <c r="DE135" s="289">
        <v>0</v>
      </c>
      <c r="DF135" s="289">
        <v>0</v>
      </c>
      <c r="DG135" s="289">
        <v>0</v>
      </c>
      <c r="DH135" s="289">
        <v>0</v>
      </c>
      <c r="DI135" s="289">
        <v>147931.63</v>
      </c>
      <c r="DJ135" s="289">
        <v>0</v>
      </c>
      <c r="DK135" s="289">
        <v>0</v>
      </c>
      <c r="DL135" s="289">
        <v>46382.06</v>
      </c>
      <c r="DM135" s="289">
        <v>12599.99</v>
      </c>
      <c r="DN135" s="289">
        <v>0</v>
      </c>
      <c r="DO135" s="289">
        <v>0</v>
      </c>
      <c r="DP135" s="289">
        <v>3361.92</v>
      </c>
      <c r="DQ135" s="289">
        <v>0</v>
      </c>
      <c r="DR135" s="289">
        <v>0</v>
      </c>
      <c r="DS135" s="289">
        <v>0</v>
      </c>
      <c r="DT135" s="289">
        <v>0</v>
      </c>
      <c r="DU135" s="289">
        <v>0</v>
      </c>
      <c r="DV135" s="289">
        <v>209610.81</v>
      </c>
      <c r="DW135" s="289">
        <v>747.28</v>
      </c>
      <c r="DX135" s="289">
        <v>1648.83</v>
      </c>
      <c r="DY135" s="289">
        <v>1175.08</v>
      </c>
      <c r="DZ135" s="289">
        <v>0</v>
      </c>
      <c r="EA135" s="289">
        <v>473.75</v>
      </c>
      <c r="EB135" s="289">
        <v>0</v>
      </c>
      <c r="EC135" s="289">
        <v>0</v>
      </c>
      <c r="ED135" s="289">
        <v>71316.900000000009</v>
      </c>
      <c r="EE135" s="289">
        <v>71854.900000000009</v>
      </c>
      <c r="EF135" s="289">
        <v>191056.76</v>
      </c>
      <c r="EG135" s="289">
        <v>190518.76</v>
      </c>
      <c r="EH135" s="289">
        <v>0</v>
      </c>
      <c r="EI135" s="289">
        <v>0</v>
      </c>
      <c r="EJ135" s="289">
        <v>0</v>
      </c>
      <c r="EK135" s="289">
        <v>0</v>
      </c>
      <c r="EL135" s="289">
        <v>0</v>
      </c>
      <c r="EM135" s="289">
        <v>75000</v>
      </c>
      <c r="EN135" s="289">
        <v>0</v>
      </c>
      <c r="EO135" s="289">
        <v>0</v>
      </c>
      <c r="EP135" s="289">
        <v>0</v>
      </c>
      <c r="EQ135" s="289">
        <v>0</v>
      </c>
      <c r="ER135" s="289">
        <v>0</v>
      </c>
      <c r="ES135" s="289">
        <v>0</v>
      </c>
      <c r="ET135" s="289">
        <v>0</v>
      </c>
      <c r="EU135" s="289">
        <v>40693.96</v>
      </c>
      <c r="EV135" s="289">
        <v>43757.58</v>
      </c>
      <c r="EW135" s="289">
        <v>154293.23000000001</v>
      </c>
      <c r="EX135" s="289">
        <v>151229.61000000002</v>
      </c>
      <c r="EY135" s="289">
        <v>0</v>
      </c>
      <c r="EZ135" s="289">
        <v>14784.29</v>
      </c>
      <c r="FA135" s="289">
        <v>12514.78</v>
      </c>
      <c r="FB135" s="289">
        <v>133106.92000000001</v>
      </c>
      <c r="FC135" s="289">
        <v>6929.2300000000005</v>
      </c>
      <c r="FD135" s="289">
        <v>128447.2</v>
      </c>
      <c r="FE135" s="289">
        <v>0</v>
      </c>
      <c r="FF135" s="289">
        <v>0</v>
      </c>
      <c r="FG135" s="289">
        <v>0</v>
      </c>
      <c r="FH135" s="289">
        <v>0</v>
      </c>
      <c r="FI135" s="289">
        <v>0</v>
      </c>
      <c r="FJ135" s="289">
        <v>0</v>
      </c>
      <c r="FK135" s="289">
        <v>0</v>
      </c>
    </row>
    <row r="136" spans="1:167" x14ac:dyDescent="0.15">
      <c r="A136" s="287">
        <v>2233</v>
      </c>
      <c r="B136" s="287" t="s">
        <v>595</v>
      </c>
      <c r="C136" s="289">
        <v>0</v>
      </c>
      <c r="D136" s="289">
        <v>2811668.17</v>
      </c>
      <c r="E136" s="289">
        <v>1229</v>
      </c>
      <c r="F136" s="289">
        <v>894.2</v>
      </c>
      <c r="G136" s="289">
        <v>29979.260000000002</v>
      </c>
      <c r="H136" s="289">
        <v>5311.75</v>
      </c>
      <c r="I136" s="289">
        <v>23775.19</v>
      </c>
      <c r="J136" s="289">
        <v>0</v>
      </c>
      <c r="K136" s="289">
        <v>4092878.44</v>
      </c>
      <c r="L136" s="289">
        <v>0</v>
      </c>
      <c r="M136" s="289">
        <v>0</v>
      </c>
      <c r="N136" s="289">
        <v>0</v>
      </c>
      <c r="O136" s="289">
        <v>0</v>
      </c>
      <c r="P136" s="289">
        <v>6043</v>
      </c>
      <c r="Q136" s="289">
        <v>0</v>
      </c>
      <c r="R136" s="289">
        <v>0</v>
      </c>
      <c r="S136" s="289">
        <v>0</v>
      </c>
      <c r="T136" s="289">
        <v>0</v>
      </c>
      <c r="U136" s="289">
        <v>255456.49000000002</v>
      </c>
      <c r="V136" s="289">
        <v>5069095</v>
      </c>
      <c r="W136" s="289">
        <v>8000</v>
      </c>
      <c r="X136" s="289">
        <v>0</v>
      </c>
      <c r="Y136" s="289">
        <v>299691.22000000003</v>
      </c>
      <c r="Z136" s="289">
        <v>30084.07</v>
      </c>
      <c r="AA136" s="289">
        <v>13408</v>
      </c>
      <c r="AB136" s="289">
        <v>0</v>
      </c>
      <c r="AC136" s="289">
        <v>0</v>
      </c>
      <c r="AD136" s="289">
        <v>168827.61000000002</v>
      </c>
      <c r="AE136" s="289">
        <v>193463.24</v>
      </c>
      <c r="AF136" s="289">
        <v>0</v>
      </c>
      <c r="AG136" s="289">
        <v>0</v>
      </c>
      <c r="AH136" s="289">
        <v>18276</v>
      </c>
      <c r="AI136" s="289">
        <v>0</v>
      </c>
      <c r="AJ136" s="289">
        <v>0</v>
      </c>
      <c r="AK136" s="289">
        <v>2521.5</v>
      </c>
      <c r="AL136" s="289">
        <v>0</v>
      </c>
      <c r="AM136" s="289">
        <v>20</v>
      </c>
      <c r="AN136" s="289">
        <v>51887.73</v>
      </c>
      <c r="AO136" s="289">
        <v>0</v>
      </c>
      <c r="AP136" s="289">
        <v>13245.32</v>
      </c>
      <c r="AQ136" s="289">
        <v>2082344.07</v>
      </c>
      <c r="AR136" s="289">
        <v>3137086.83</v>
      </c>
      <c r="AS136" s="289">
        <v>329370.86</v>
      </c>
      <c r="AT136" s="289">
        <v>291777.8</v>
      </c>
      <c r="AU136" s="289">
        <v>217729.47</v>
      </c>
      <c r="AV136" s="289">
        <v>0</v>
      </c>
      <c r="AW136" s="289">
        <v>314641.18</v>
      </c>
      <c r="AX136" s="289">
        <v>340189.27</v>
      </c>
      <c r="AY136" s="289">
        <v>392878.66000000003</v>
      </c>
      <c r="AZ136" s="289">
        <v>1734545.01</v>
      </c>
      <c r="BA136" s="289">
        <v>2607340.54</v>
      </c>
      <c r="BB136" s="289">
        <v>457729.68</v>
      </c>
      <c r="BC136" s="289">
        <v>113392.51000000001</v>
      </c>
      <c r="BD136" s="289">
        <v>24625.5</v>
      </c>
      <c r="BE136" s="289">
        <v>0</v>
      </c>
      <c r="BF136" s="289">
        <v>1521305.73</v>
      </c>
      <c r="BG136" s="289">
        <v>453105.23</v>
      </c>
      <c r="BH136" s="289">
        <v>351.65000000000003</v>
      </c>
      <c r="BI136" s="289">
        <v>82505</v>
      </c>
      <c r="BJ136" s="289">
        <v>59839.98</v>
      </c>
      <c r="BK136" s="289">
        <v>0</v>
      </c>
      <c r="BL136" s="289">
        <v>0</v>
      </c>
      <c r="BM136" s="289">
        <v>109078.64</v>
      </c>
      <c r="BN136" s="289">
        <v>49467.4</v>
      </c>
      <c r="BO136" s="289">
        <v>0</v>
      </c>
      <c r="BP136" s="289">
        <v>0</v>
      </c>
      <c r="BQ136" s="289">
        <v>5020407.1500000004</v>
      </c>
      <c r="BR136" s="289">
        <v>4180024.61</v>
      </c>
      <c r="BS136" s="289">
        <v>5211990.79</v>
      </c>
      <c r="BT136" s="289">
        <v>4289331.99</v>
      </c>
      <c r="BU136" s="289">
        <v>0</v>
      </c>
      <c r="BV136" s="289">
        <v>0</v>
      </c>
      <c r="BW136" s="289">
        <v>892030.5</v>
      </c>
      <c r="BX136" s="289">
        <v>0</v>
      </c>
      <c r="BY136" s="289">
        <v>0</v>
      </c>
      <c r="BZ136" s="289">
        <v>0</v>
      </c>
      <c r="CA136" s="289">
        <v>0</v>
      </c>
      <c r="CB136" s="289">
        <v>0</v>
      </c>
      <c r="CC136" s="289">
        <v>4930.25</v>
      </c>
      <c r="CD136" s="289">
        <v>0</v>
      </c>
      <c r="CE136" s="289">
        <v>0</v>
      </c>
      <c r="CF136" s="289">
        <v>0</v>
      </c>
      <c r="CG136" s="289">
        <v>0</v>
      </c>
      <c r="CH136" s="289">
        <v>15766.04</v>
      </c>
      <c r="CI136" s="289">
        <v>0</v>
      </c>
      <c r="CJ136" s="289">
        <v>0</v>
      </c>
      <c r="CK136" s="289">
        <v>0</v>
      </c>
      <c r="CL136" s="289">
        <v>0</v>
      </c>
      <c r="CM136" s="289">
        <v>320990</v>
      </c>
      <c r="CN136" s="289">
        <v>0</v>
      </c>
      <c r="CO136" s="289">
        <v>0</v>
      </c>
      <c r="CP136" s="289">
        <v>0</v>
      </c>
      <c r="CQ136" s="289">
        <v>0</v>
      </c>
      <c r="CR136" s="289">
        <v>0</v>
      </c>
      <c r="CS136" s="289">
        <v>0</v>
      </c>
      <c r="CT136" s="289">
        <v>79669.98</v>
      </c>
      <c r="CU136" s="289">
        <v>0</v>
      </c>
      <c r="CV136" s="289">
        <v>0</v>
      </c>
      <c r="CW136" s="289">
        <v>0</v>
      </c>
      <c r="CX136" s="289">
        <v>46193.86</v>
      </c>
      <c r="CY136" s="289">
        <v>0</v>
      </c>
      <c r="CZ136" s="289">
        <v>0</v>
      </c>
      <c r="DA136" s="289">
        <v>0</v>
      </c>
      <c r="DB136" s="289">
        <v>0</v>
      </c>
      <c r="DC136" s="289">
        <v>0</v>
      </c>
      <c r="DD136" s="289">
        <v>0</v>
      </c>
      <c r="DE136" s="289">
        <v>0</v>
      </c>
      <c r="DF136" s="289">
        <v>0</v>
      </c>
      <c r="DG136" s="289">
        <v>0</v>
      </c>
      <c r="DH136" s="289">
        <v>0</v>
      </c>
      <c r="DI136" s="289">
        <v>1048892.3</v>
      </c>
      <c r="DJ136" s="289">
        <v>0</v>
      </c>
      <c r="DK136" s="289">
        <v>6166.77</v>
      </c>
      <c r="DL136" s="289">
        <v>220953.66</v>
      </c>
      <c r="DM136" s="289">
        <v>55939.69</v>
      </c>
      <c r="DN136" s="289">
        <v>0</v>
      </c>
      <c r="DO136" s="289">
        <v>0</v>
      </c>
      <c r="DP136" s="289">
        <v>21503.93</v>
      </c>
      <c r="DQ136" s="289">
        <v>0</v>
      </c>
      <c r="DR136" s="289">
        <v>0</v>
      </c>
      <c r="DS136" s="289">
        <v>0</v>
      </c>
      <c r="DT136" s="289">
        <v>0</v>
      </c>
      <c r="DU136" s="289">
        <v>0</v>
      </c>
      <c r="DV136" s="289">
        <v>4433</v>
      </c>
      <c r="DW136" s="289">
        <v>1691.28</v>
      </c>
      <c r="DX136" s="289">
        <v>19867.810000000001</v>
      </c>
      <c r="DY136" s="289">
        <v>18089.27</v>
      </c>
      <c r="DZ136" s="289">
        <v>38694.85</v>
      </c>
      <c r="EA136" s="289">
        <v>28973.65</v>
      </c>
      <c r="EB136" s="289">
        <v>10272.14</v>
      </c>
      <c r="EC136" s="289">
        <v>1227.6000000000001</v>
      </c>
      <c r="ED136" s="289">
        <v>417406.16000000003</v>
      </c>
      <c r="EE136" s="289">
        <v>433098.45</v>
      </c>
      <c r="EF136" s="289">
        <v>2090633.43</v>
      </c>
      <c r="EG136" s="289">
        <v>422307.72000000003</v>
      </c>
      <c r="EH136" s="289">
        <v>1061290.44</v>
      </c>
      <c r="EI136" s="289">
        <v>0</v>
      </c>
      <c r="EJ136" s="289">
        <v>0</v>
      </c>
      <c r="EK136" s="289">
        <v>591342.98</v>
      </c>
      <c r="EL136" s="289">
        <v>0</v>
      </c>
      <c r="EM136" s="289">
        <v>1216431.7</v>
      </c>
      <c r="EN136" s="289">
        <v>0</v>
      </c>
      <c r="EO136" s="289">
        <v>0</v>
      </c>
      <c r="EP136" s="289">
        <v>0</v>
      </c>
      <c r="EQ136" s="289">
        <v>0</v>
      </c>
      <c r="ER136" s="289">
        <v>0</v>
      </c>
      <c r="ES136" s="289">
        <v>0</v>
      </c>
      <c r="ET136" s="289">
        <v>0</v>
      </c>
      <c r="EU136" s="289">
        <v>20669.86</v>
      </c>
      <c r="EV136" s="289">
        <v>11275.380000000001</v>
      </c>
      <c r="EW136" s="289">
        <v>537321.31000000006</v>
      </c>
      <c r="EX136" s="289">
        <v>546715.79</v>
      </c>
      <c r="EY136" s="289">
        <v>0</v>
      </c>
      <c r="EZ136" s="289">
        <v>6037.8</v>
      </c>
      <c r="FA136" s="289">
        <v>3990.4900000000002</v>
      </c>
      <c r="FB136" s="289">
        <v>66653.5</v>
      </c>
      <c r="FC136" s="289">
        <v>30391.14</v>
      </c>
      <c r="FD136" s="289">
        <v>38309.67</v>
      </c>
      <c r="FE136" s="289">
        <v>0</v>
      </c>
      <c r="FF136" s="289">
        <v>0</v>
      </c>
      <c r="FG136" s="289">
        <v>0</v>
      </c>
      <c r="FH136" s="289">
        <v>0</v>
      </c>
      <c r="FI136" s="289">
        <v>0</v>
      </c>
      <c r="FJ136" s="289">
        <v>0</v>
      </c>
      <c r="FK136" s="289">
        <v>0</v>
      </c>
    </row>
    <row r="137" spans="1:167" x14ac:dyDescent="0.15">
      <c r="A137" s="287">
        <v>2289</v>
      </c>
      <c r="B137" s="287" t="s">
        <v>597</v>
      </c>
      <c r="C137" s="289">
        <v>260781.73</v>
      </c>
      <c r="D137" s="289">
        <v>72252695.150000006</v>
      </c>
      <c r="E137" s="289">
        <v>131987.72</v>
      </c>
      <c r="F137" s="289">
        <v>6805.77</v>
      </c>
      <c r="G137" s="289">
        <v>169821.53</v>
      </c>
      <c r="H137" s="289">
        <v>120244.83</v>
      </c>
      <c r="I137" s="289">
        <v>813051.16</v>
      </c>
      <c r="J137" s="289">
        <v>0</v>
      </c>
      <c r="K137" s="289">
        <v>2389542.14</v>
      </c>
      <c r="L137" s="289">
        <v>0</v>
      </c>
      <c r="M137" s="289">
        <v>0</v>
      </c>
      <c r="N137" s="289">
        <v>0</v>
      </c>
      <c r="O137" s="289">
        <v>0</v>
      </c>
      <c r="P137" s="289">
        <v>34844.68</v>
      </c>
      <c r="Q137" s="289">
        <v>0</v>
      </c>
      <c r="R137" s="289">
        <v>0</v>
      </c>
      <c r="S137" s="289">
        <v>0</v>
      </c>
      <c r="T137" s="289">
        <v>0</v>
      </c>
      <c r="U137" s="289">
        <v>5683626.1600000001</v>
      </c>
      <c r="V137" s="289">
        <v>141977904</v>
      </c>
      <c r="W137" s="289">
        <v>422644.32</v>
      </c>
      <c r="X137" s="289">
        <v>187212</v>
      </c>
      <c r="Y137" s="289">
        <v>4536630.09</v>
      </c>
      <c r="Z137" s="289">
        <v>5996.37</v>
      </c>
      <c r="AA137" s="289">
        <v>793035.14</v>
      </c>
      <c r="AB137" s="289">
        <v>218121</v>
      </c>
      <c r="AC137" s="289">
        <v>0</v>
      </c>
      <c r="AD137" s="289">
        <v>3077328.96</v>
      </c>
      <c r="AE137" s="289">
        <v>6340205.8099999996</v>
      </c>
      <c r="AF137" s="289">
        <v>0</v>
      </c>
      <c r="AG137" s="289">
        <v>0</v>
      </c>
      <c r="AH137" s="289">
        <v>861511.76</v>
      </c>
      <c r="AI137" s="289">
        <v>241132.65</v>
      </c>
      <c r="AJ137" s="289">
        <v>0</v>
      </c>
      <c r="AK137" s="289">
        <v>137757.01999999999</v>
      </c>
      <c r="AL137" s="289">
        <v>0</v>
      </c>
      <c r="AM137" s="289">
        <v>0</v>
      </c>
      <c r="AN137" s="289">
        <v>340326.54</v>
      </c>
      <c r="AO137" s="289">
        <v>0</v>
      </c>
      <c r="AP137" s="289">
        <v>137997.38</v>
      </c>
      <c r="AQ137" s="289">
        <v>41613236.909999996</v>
      </c>
      <c r="AR137" s="289">
        <v>39344378.329999998</v>
      </c>
      <c r="AS137" s="289">
        <v>5717719.0800000001</v>
      </c>
      <c r="AT137" s="289">
        <v>5167458.8600000003</v>
      </c>
      <c r="AU137" s="289">
        <v>2445456.04</v>
      </c>
      <c r="AV137" s="289">
        <v>13816443.83</v>
      </c>
      <c r="AW137" s="289">
        <v>11429408.449999999</v>
      </c>
      <c r="AX137" s="289">
        <v>15019986.65</v>
      </c>
      <c r="AY137" s="289">
        <v>3335297.53</v>
      </c>
      <c r="AZ137" s="289">
        <v>13932055.99</v>
      </c>
      <c r="BA137" s="289">
        <v>34765378.490000002</v>
      </c>
      <c r="BB137" s="289">
        <v>11215706.18</v>
      </c>
      <c r="BC137" s="289">
        <v>743941.33</v>
      </c>
      <c r="BD137" s="289">
        <v>2315</v>
      </c>
      <c r="BE137" s="289">
        <v>2065048.8</v>
      </c>
      <c r="BF137" s="289">
        <v>33816313.530000001</v>
      </c>
      <c r="BG137" s="289">
        <v>14278190.529999999</v>
      </c>
      <c r="BH137" s="289">
        <v>157612.04</v>
      </c>
      <c r="BI137" s="289">
        <v>1649558.21</v>
      </c>
      <c r="BJ137" s="289">
        <v>427897.85000000003</v>
      </c>
      <c r="BK137" s="289">
        <v>0</v>
      </c>
      <c r="BL137" s="289">
        <v>0</v>
      </c>
      <c r="BM137" s="289">
        <v>0</v>
      </c>
      <c r="BN137" s="289">
        <v>0</v>
      </c>
      <c r="BO137" s="289">
        <v>43918433.920000002</v>
      </c>
      <c r="BP137" s="289">
        <v>37415350.619999997</v>
      </c>
      <c r="BQ137" s="289">
        <v>0</v>
      </c>
      <c r="BR137" s="289">
        <v>0</v>
      </c>
      <c r="BS137" s="289">
        <v>45567992.130000003</v>
      </c>
      <c r="BT137" s="289">
        <v>37843248.469999999</v>
      </c>
      <c r="BU137" s="289">
        <v>0</v>
      </c>
      <c r="BV137" s="289">
        <v>0</v>
      </c>
      <c r="BW137" s="289">
        <v>28376799.530000001</v>
      </c>
      <c r="BX137" s="289">
        <v>0</v>
      </c>
      <c r="BY137" s="289">
        <v>0</v>
      </c>
      <c r="BZ137" s="289">
        <v>0</v>
      </c>
      <c r="CA137" s="289">
        <v>0</v>
      </c>
      <c r="CB137" s="289">
        <v>0</v>
      </c>
      <c r="CC137" s="289">
        <v>226785.61</v>
      </c>
      <c r="CD137" s="289">
        <v>0</v>
      </c>
      <c r="CE137" s="289">
        <v>0</v>
      </c>
      <c r="CF137" s="289">
        <v>0</v>
      </c>
      <c r="CG137" s="289">
        <v>0</v>
      </c>
      <c r="CH137" s="289">
        <v>0</v>
      </c>
      <c r="CI137" s="289">
        <v>0</v>
      </c>
      <c r="CJ137" s="289">
        <v>0</v>
      </c>
      <c r="CK137" s="289">
        <v>0</v>
      </c>
      <c r="CL137" s="289">
        <v>0</v>
      </c>
      <c r="CM137" s="289">
        <v>9120717</v>
      </c>
      <c r="CN137" s="289">
        <v>61275</v>
      </c>
      <c r="CO137" s="289">
        <v>0</v>
      </c>
      <c r="CP137" s="289">
        <v>0</v>
      </c>
      <c r="CQ137" s="289">
        <v>0</v>
      </c>
      <c r="CR137" s="289">
        <v>0</v>
      </c>
      <c r="CS137" s="289">
        <v>41674</v>
      </c>
      <c r="CT137" s="289">
        <v>4167785.64</v>
      </c>
      <c r="CU137" s="289">
        <v>0</v>
      </c>
      <c r="CV137" s="289">
        <v>0</v>
      </c>
      <c r="CW137" s="289">
        <v>0</v>
      </c>
      <c r="CX137" s="289">
        <v>1066831.7</v>
      </c>
      <c r="CY137" s="289">
        <v>0</v>
      </c>
      <c r="CZ137" s="289">
        <v>0</v>
      </c>
      <c r="DA137" s="289">
        <v>0</v>
      </c>
      <c r="DB137" s="289">
        <v>0</v>
      </c>
      <c r="DC137" s="289">
        <v>0</v>
      </c>
      <c r="DD137" s="289">
        <v>0</v>
      </c>
      <c r="DE137" s="289">
        <v>0</v>
      </c>
      <c r="DF137" s="289">
        <v>0</v>
      </c>
      <c r="DG137" s="289">
        <v>2367.7200000000003</v>
      </c>
      <c r="DH137" s="289">
        <v>0</v>
      </c>
      <c r="DI137" s="289">
        <v>33583557.700000003</v>
      </c>
      <c r="DJ137" s="289">
        <v>0</v>
      </c>
      <c r="DK137" s="289">
        <v>85876.56</v>
      </c>
      <c r="DL137" s="289">
        <v>5490777.7999999998</v>
      </c>
      <c r="DM137" s="289">
        <v>1112817.53</v>
      </c>
      <c r="DN137" s="289">
        <v>0</v>
      </c>
      <c r="DO137" s="289">
        <v>0</v>
      </c>
      <c r="DP137" s="289">
        <v>1581685.45</v>
      </c>
      <c r="DQ137" s="289">
        <v>0</v>
      </c>
      <c r="DR137" s="289">
        <v>2484.06</v>
      </c>
      <c r="DS137" s="289">
        <v>0</v>
      </c>
      <c r="DT137" s="289">
        <v>632353.32999999996</v>
      </c>
      <c r="DU137" s="289">
        <v>0</v>
      </c>
      <c r="DV137" s="289">
        <v>414020.5</v>
      </c>
      <c r="DW137" s="289">
        <v>0</v>
      </c>
      <c r="DX137" s="289">
        <v>7562.31</v>
      </c>
      <c r="DY137" s="289">
        <v>6308.5</v>
      </c>
      <c r="DZ137" s="289">
        <v>4343342.34</v>
      </c>
      <c r="EA137" s="289">
        <v>1726630.78</v>
      </c>
      <c r="EB137" s="289">
        <v>2513111.4700000002</v>
      </c>
      <c r="EC137" s="289">
        <v>104853.90000000001</v>
      </c>
      <c r="ED137" s="289">
        <v>10016083.880000001</v>
      </c>
      <c r="EE137" s="289">
        <v>8582239.629999999</v>
      </c>
      <c r="EF137" s="289">
        <v>13604574</v>
      </c>
      <c r="EG137" s="289">
        <v>13898808.25</v>
      </c>
      <c r="EH137" s="289">
        <v>0</v>
      </c>
      <c r="EI137" s="289">
        <v>0</v>
      </c>
      <c r="EJ137" s="289">
        <v>0</v>
      </c>
      <c r="EK137" s="289">
        <v>1139610</v>
      </c>
      <c r="EL137" s="289">
        <v>0</v>
      </c>
      <c r="EM137" s="289">
        <v>28540000</v>
      </c>
      <c r="EN137" s="289">
        <v>14750533.960000001</v>
      </c>
      <c r="EO137" s="289">
        <v>2038433.96</v>
      </c>
      <c r="EP137" s="289">
        <v>9210572.2899999991</v>
      </c>
      <c r="EQ137" s="289">
        <v>0</v>
      </c>
      <c r="ER137" s="289">
        <v>21922672.289999999</v>
      </c>
      <c r="ES137" s="289">
        <v>0</v>
      </c>
      <c r="ET137" s="289">
        <v>0</v>
      </c>
      <c r="EU137" s="289">
        <v>3356282.82</v>
      </c>
      <c r="EV137" s="289">
        <v>3399511.08</v>
      </c>
      <c r="EW137" s="289">
        <v>9805895.0800000001</v>
      </c>
      <c r="EX137" s="289">
        <v>9762666.8200000003</v>
      </c>
      <c r="EY137" s="289">
        <v>0</v>
      </c>
      <c r="EZ137" s="289">
        <v>803445.08000000007</v>
      </c>
      <c r="FA137" s="289">
        <v>1037418.88</v>
      </c>
      <c r="FB137" s="289">
        <v>2776030</v>
      </c>
      <c r="FC137" s="289">
        <v>2542056.2000000002</v>
      </c>
      <c r="FD137" s="289">
        <v>0</v>
      </c>
      <c r="FE137" s="289">
        <v>0</v>
      </c>
      <c r="FF137" s="289">
        <v>0</v>
      </c>
      <c r="FG137" s="289">
        <v>0</v>
      </c>
      <c r="FH137" s="289">
        <v>0</v>
      </c>
      <c r="FI137" s="289">
        <v>0</v>
      </c>
      <c r="FJ137" s="289">
        <v>0</v>
      </c>
      <c r="FK137" s="289">
        <v>0</v>
      </c>
    </row>
    <row r="138" spans="1:167" x14ac:dyDescent="0.15">
      <c r="A138" s="287">
        <v>2310</v>
      </c>
      <c r="B138" s="287" t="s">
        <v>600</v>
      </c>
      <c r="C138" s="289">
        <v>0</v>
      </c>
      <c r="D138" s="289">
        <v>3781476.34</v>
      </c>
      <c r="E138" s="289">
        <v>80162</v>
      </c>
      <c r="F138" s="289">
        <v>50</v>
      </c>
      <c r="G138" s="289">
        <v>8165.7</v>
      </c>
      <c r="H138" s="289">
        <v>1095.54</v>
      </c>
      <c r="I138" s="289">
        <v>88425.27</v>
      </c>
      <c r="J138" s="289">
        <v>2345</v>
      </c>
      <c r="K138" s="289">
        <v>432072.72000000003</v>
      </c>
      <c r="L138" s="289">
        <v>0</v>
      </c>
      <c r="M138" s="289">
        <v>0</v>
      </c>
      <c r="N138" s="289">
        <v>0</v>
      </c>
      <c r="O138" s="289">
        <v>0</v>
      </c>
      <c r="P138" s="289">
        <v>1445.78</v>
      </c>
      <c r="Q138" s="289">
        <v>0</v>
      </c>
      <c r="R138" s="289">
        <v>0</v>
      </c>
      <c r="S138" s="289">
        <v>0</v>
      </c>
      <c r="T138" s="289">
        <v>0</v>
      </c>
      <c r="U138" s="289">
        <v>52880.49</v>
      </c>
      <c r="V138" s="289">
        <v>15587</v>
      </c>
      <c r="W138" s="289">
        <v>0</v>
      </c>
      <c r="X138" s="289">
        <v>0</v>
      </c>
      <c r="Y138" s="289">
        <v>0</v>
      </c>
      <c r="Z138" s="289">
        <v>2927.02</v>
      </c>
      <c r="AA138" s="289">
        <v>79851</v>
      </c>
      <c r="AB138" s="289">
        <v>0</v>
      </c>
      <c r="AC138" s="289">
        <v>0</v>
      </c>
      <c r="AD138" s="289">
        <v>7849</v>
      </c>
      <c r="AE138" s="289">
        <v>31359</v>
      </c>
      <c r="AF138" s="289">
        <v>0</v>
      </c>
      <c r="AG138" s="289">
        <v>0</v>
      </c>
      <c r="AH138" s="289">
        <v>3447.9700000000003</v>
      </c>
      <c r="AI138" s="289">
        <v>25021</v>
      </c>
      <c r="AJ138" s="289">
        <v>0</v>
      </c>
      <c r="AK138" s="289">
        <v>0</v>
      </c>
      <c r="AL138" s="289">
        <v>0</v>
      </c>
      <c r="AM138" s="289">
        <v>3273</v>
      </c>
      <c r="AN138" s="289">
        <v>8256.59</v>
      </c>
      <c r="AO138" s="289">
        <v>0</v>
      </c>
      <c r="AP138" s="289">
        <v>2772.42</v>
      </c>
      <c r="AQ138" s="289">
        <v>662090.54</v>
      </c>
      <c r="AR138" s="289">
        <v>1008340.63</v>
      </c>
      <c r="AS138" s="289">
        <v>76950.3</v>
      </c>
      <c r="AT138" s="289">
        <v>170032.67</v>
      </c>
      <c r="AU138" s="289">
        <v>30326.82</v>
      </c>
      <c r="AV138" s="289">
        <v>0</v>
      </c>
      <c r="AW138" s="289">
        <v>95016.6</v>
      </c>
      <c r="AX138" s="289">
        <v>335920.11</v>
      </c>
      <c r="AY138" s="289">
        <v>417550.75</v>
      </c>
      <c r="AZ138" s="289">
        <v>108746.83</v>
      </c>
      <c r="BA138" s="289">
        <v>753768.95999999996</v>
      </c>
      <c r="BB138" s="289">
        <v>34357.74</v>
      </c>
      <c r="BC138" s="289">
        <v>56950</v>
      </c>
      <c r="BD138" s="289">
        <v>16530.93</v>
      </c>
      <c r="BE138" s="289">
        <v>17266.88</v>
      </c>
      <c r="BF138" s="289">
        <v>298154.33</v>
      </c>
      <c r="BG138" s="289">
        <v>481281.45</v>
      </c>
      <c r="BH138" s="289">
        <v>0</v>
      </c>
      <c r="BI138" s="289">
        <v>0</v>
      </c>
      <c r="BJ138" s="289">
        <v>0</v>
      </c>
      <c r="BK138" s="289">
        <v>0</v>
      </c>
      <c r="BL138" s="289">
        <v>0</v>
      </c>
      <c r="BM138" s="289">
        <v>670383.41</v>
      </c>
      <c r="BN138" s="289">
        <v>735560.71</v>
      </c>
      <c r="BO138" s="289">
        <v>0</v>
      </c>
      <c r="BP138" s="289">
        <v>0</v>
      </c>
      <c r="BQ138" s="289">
        <v>0</v>
      </c>
      <c r="BR138" s="289">
        <v>0</v>
      </c>
      <c r="BS138" s="289">
        <v>670383.41</v>
      </c>
      <c r="BT138" s="289">
        <v>735560.71</v>
      </c>
      <c r="BU138" s="289">
        <v>0</v>
      </c>
      <c r="BV138" s="289">
        <v>0</v>
      </c>
      <c r="BW138" s="289">
        <v>288063.26</v>
      </c>
      <c r="BX138" s="289">
        <v>0</v>
      </c>
      <c r="BY138" s="289">
        <v>0</v>
      </c>
      <c r="BZ138" s="289">
        <v>0</v>
      </c>
      <c r="CA138" s="289">
        <v>0</v>
      </c>
      <c r="CB138" s="289">
        <v>0</v>
      </c>
      <c r="CC138" s="289">
        <v>864</v>
      </c>
      <c r="CD138" s="289">
        <v>0</v>
      </c>
      <c r="CE138" s="289">
        <v>0</v>
      </c>
      <c r="CF138" s="289">
        <v>0</v>
      </c>
      <c r="CG138" s="289">
        <v>0</v>
      </c>
      <c r="CH138" s="289">
        <v>19130.55</v>
      </c>
      <c r="CI138" s="289">
        <v>0</v>
      </c>
      <c r="CJ138" s="289">
        <v>0</v>
      </c>
      <c r="CK138" s="289">
        <v>0</v>
      </c>
      <c r="CL138" s="289">
        <v>0</v>
      </c>
      <c r="CM138" s="289">
        <v>99225</v>
      </c>
      <c r="CN138" s="289">
        <v>0</v>
      </c>
      <c r="CO138" s="289">
        <v>0</v>
      </c>
      <c r="CP138" s="289">
        <v>0</v>
      </c>
      <c r="CQ138" s="289">
        <v>0</v>
      </c>
      <c r="CR138" s="289">
        <v>0</v>
      </c>
      <c r="CS138" s="289">
        <v>0</v>
      </c>
      <c r="CT138" s="289">
        <v>66804</v>
      </c>
      <c r="CU138" s="289">
        <v>0</v>
      </c>
      <c r="CV138" s="289">
        <v>0</v>
      </c>
      <c r="CW138" s="289">
        <v>0</v>
      </c>
      <c r="CX138" s="289">
        <v>9165.14</v>
      </c>
      <c r="CY138" s="289">
        <v>0</v>
      </c>
      <c r="CZ138" s="289">
        <v>0</v>
      </c>
      <c r="DA138" s="289">
        <v>0</v>
      </c>
      <c r="DB138" s="289">
        <v>0</v>
      </c>
      <c r="DC138" s="289">
        <v>0</v>
      </c>
      <c r="DD138" s="289">
        <v>0</v>
      </c>
      <c r="DE138" s="289">
        <v>0</v>
      </c>
      <c r="DF138" s="289">
        <v>0</v>
      </c>
      <c r="DG138" s="289">
        <v>4132.03</v>
      </c>
      <c r="DH138" s="289">
        <v>0</v>
      </c>
      <c r="DI138" s="289">
        <v>300108.17</v>
      </c>
      <c r="DJ138" s="289">
        <v>0</v>
      </c>
      <c r="DK138" s="289">
        <v>0</v>
      </c>
      <c r="DL138" s="289">
        <v>59514.58</v>
      </c>
      <c r="DM138" s="289">
        <v>46258.87</v>
      </c>
      <c r="DN138" s="289">
        <v>0</v>
      </c>
      <c r="DO138" s="289">
        <v>0</v>
      </c>
      <c r="DP138" s="289">
        <v>30851.06</v>
      </c>
      <c r="DQ138" s="289">
        <v>199.99</v>
      </c>
      <c r="DR138" s="289">
        <v>0</v>
      </c>
      <c r="DS138" s="289">
        <v>0</v>
      </c>
      <c r="DT138" s="289">
        <v>0</v>
      </c>
      <c r="DU138" s="289">
        <v>0</v>
      </c>
      <c r="DV138" s="289">
        <v>42187.25</v>
      </c>
      <c r="DW138" s="289">
        <v>0</v>
      </c>
      <c r="DX138" s="289">
        <v>10280.1</v>
      </c>
      <c r="DY138" s="289">
        <v>11051.93</v>
      </c>
      <c r="DZ138" s="289">
        <v>5571.13</v>
      </c>
      <c r="EA138" s="289">
        <v>0</v>
      </c>
      <c r="EB138" s="289">
        <v>4799.3</v>
      </c>
      <c r="EC138" s="289">
        <v>0</v>
      </c>
      <c r="ED138" s="289">
        <v>2687.71</v>
      </c>
      <c r="EE138" s="289">
        <v>2071.91</v>
      </c>
      <c r="EF138" s="289">
        <v>489796.7</v>
      </c>
      <c r="EG138" s="289">
        <v>442525.48</v>
      </c>
      <c r="EH138" s="289">
        <v>364.52</v>
      </c>
      <c r="EI138" s="289">
        <v>0</v>
      </c>
      <c r="EJ138" s="289">
        <v>0</v>
      </c>
      <c r="EK138" s="289">
        <v>47522.5</v>
      </c>
      <c r="EL138" s="289">
        <v>0</v>
      </c>
      <c r="EM138" s="289">
        <v>1970000</v>
      </c>
      <c r="EN138" s="289">
        <v>0</v>
      </c>
      <c r="EO138" s="289">
        <v>0</v>
      </c>
      <c r="EP138" s="289">
        <v>0</v>
      </c>
      <c r="EQ138" s="289">
        <v>0</v>
      </c>
      <c r="ER138" s="289">
        <v>0</v>
      </c>
      <c r="ES138" s="289">
        <v>0</v>
      </c>
      <c r="ET138" s="289">
        <v>0</v>
      </c>
      <c r="EU138" s="289">
        <v>3304.32</v>
      </c>
      <c r="EV138" s="289">
        <v>0</v>
      </c>
      <c r="EW138" s="289">
        <v>81296.009999999995</v>
      </c>
      <c r="EX138" s="289">
        <v>84600.33</v>
      </c>
      <c r="EY138" s="289">
        <v>0</v>
      </c>
      <c r="EZ138" s="289">
        <v>23139.29</v>
      </c>
      <c r="FA138" s="289">
        <v>40688.980000000003</v>
      </c>
      <c r="FB138" s="289">
        <v>87944</v>
      </c>
      <c r="FC138" s="289">
        <v>1333.32</v>
      </c>
      <c r="FD138" s="289">
        <v>69060.990000000005</v>
      </c>
      <c r="FE138" s="289">
        <v>0</v>
      </c>
      <c r="FF138" s="289">
        <v>0</v>
      </c>
      <c r="FG138" s="289">
        <v>0</v>
      </c>
      <c r="FH138" s="289">
        <v>0</v>
      </c>
      <c r="FI138" s="289">
        <v>0</v>
      </c>
      <c r="FJ138" s="289">
        <v>0</v>
      </c>
      <c r="FK138" s="289">
        <v>0</v>
      </c>
    </row>
    <row r="139" spans="1:167" x14ac:dyDescent="0.15">
      <c r="A139" s="287">
        <v>2296</v>
      </c>
      <c r="B139" s="287" t="s">
        <v>598</v>
      </c>
      <c r="C139" s="289">
        <v>0</v>
      </c>
      <c r="D139" s="289">
        <v>12049558</v>
      </c>
      <c r="E139" s="289">
        <v>5706.68</v>
      </c>
      <c r="F139" s="289">
        <v>77760.39</v>
      </c>
      <c r="G139" s="289">
        <v>30699.260000000002</v>
      </c>
      <c r="H139" s="289">
        <v>9966.48</v>
      </c>
      <c r="I139" s="289">
        <v>334675.60000000003</v>
      </c>
      <c r="J139" s="289">
        <v>21110.43</v>
      </c>
      <c r="K139" s="289">
        <v>2123361.4</v>
      </c>
      <c r="L139" s="289">
        <v>0</v>
      </c>
      <c r="M139" s="289">
        <v>0</v>
      </c>
      <c r="N139" s="289">
        <v>0</v>
      </c>
      <c r="O139" s="289">
        <v>0</v>
      </c>
      <c r="P139" s="289">
        <v>0</v>
      </c>
      <c r="Q139" s="289">
        <v>0</v>
      </c>
      <c r="R139" s="289">
        <v>0</v>
      </c>
      <c r="S139" s="289">
        <v>0</v>
      </c>
      <c r="T139" s="289">
        <v>0</v>
      </c>
      <c r="U139" s="289">
        <v>1132927.67</v>
      </c>
      <c r="V139" s="289">
        <v>11780500</v>
      </c>
      <c r="W139" s="289">
        <v>24063.24</v>
      </c>
      <c r="X139" s="289">
        <v>0</v>
      </c>
      <c r="Y139" s="289">
        <v>0</v>
      </c>
      <c r="Z139" s="289">
        <v>2660</v>
      </c>
      <c r="AA139" s="289">
        <v>15406</v>
      </c>
      <c r="AB139" s="289">
        <v>0</v>
      </c>
      <c r="AC139" s="289">
        <v>0</v>
      </c>
      <c r="AD139" s="289">
        <v>54050.720000000001</v>
      </c>
      <c r="AE139" s="289">
        <v>313188</v>
      </c>
      <c r="AF139" s="289">
        <v>0</v>
      </c>
      <c r="AG139" s="289">
        <v>0</v>
      </c>
      <c r="AH139" s="289">
        <v>63177.07</v>
      </c>
      <c r="AI139" s="289">
        <v>0</v>
      </c>
      <c r="AJ139" s="289">
        <v>0</v>
      </c>
      <c r="AK139" s="289">
        <v>40704</v>
      </c>
      <c r="AL139" s="289">
        <v>0</v>
      </c>
      <c r="AM139" s="289">
        <v>2737</v>
      </c>
      <c r="AN139" s="289">
        <v>28884.52</v>
      </c>
      <c r="AO139" s="289">
        <v>0</v>
      </c>
      <c r="AP139" s="289">
        <v>7755.33</v>
      </c>
      <c r="AQ139" s="289">
        <v>4898486.3499999996</v>
      </c>
      <c r="AR139" s="289">
        <v>8818547.3000000007</v>
      </c>
      <c r="AS139" s="289">
        <v>187270.66</v>
      </c>
      <c r="AT139" s="289">
        <v>708140.58</v>
      </c>
      <c r="AU139" s="289">
        <v>375760.44</v>
      </c>
      <c r="AV139" s="289">
        <v>79280.710000000006</v>
      </c>
      <c r="AW139" s="289">
        <v>633879.76</v>
      </c>
      <c r="AX139" s="289">
        <v>1112025.8</v>
      </c>
      <c r="AY139" s="289">
        <v>718964.59</v>
      </c>
      <c r="AZ139" s="289">
        <v>1823863.8800000001</v>
      </c>
      <c r="BA139" s="289">
        <v>3707867.78</v>
      </c>
      <c r="BB139" s="289">
        <v>877736.07000000007</v>
      </c>
      <c r="BC139" s="289">
        <v>249291.23</v>
      </c>
      <c r="BD139" s="289">
        <v>373949.83</v>
      </c>
      <c r="BE139" s="289">
        <v>92154.14</v>
      </c>
      <c r="BF139" s="289">
        <v>2606124.92</v>
      </c>
      <c r="BG139" s="289">
        <v>414650.92</v>
      </c>
      <c r="BH139" s="289">
        <v>8472.2100000000009</v>
      </c>
      <c r="BI139" s="289">
        <v>205891.99</v>
      </c>
      <c r="BJ139" s="289">
        <v>245080.97</v>
      </c>
      <c r="BK139" s="289">
        <v>0</v>
      </c>
      <c r="BL139" s="289">
        <v>0</v>
      </c>
      <c r="BM139" s="289">
        <v>0</v>
      </c>
      <c r="BN139" s="289">
        <v>0</v>
      </c>
      <c r="BO139" s="289">
        <v>6973433.7700000005</v>
      </c>
      <c r="BP139" s="289">
        <v>7366669.4100000001</v>
      </c>
      <c r="BQ139" s="289">
        <v>0</v>
      </c>
      <c r="BR139" s="289">
        <v>0</v>
      </c>
      <c r="BS139" s="289">
        <v>7179325.7599999998</v>
      </c>
      <c r="BT139" s="289">
        <v>7611750.3799999999</v>
      </c>
      <c r="BU139" s="289">
        <v>0</v>
      </c>
      <c r="BV139" s="289">
        <v>0</v>
      </c>
      <c r="BW139" s="289">
        <v>2606124.92</v>
      </c>
      <c r="BX139" s="289">
        <v>0</v>
      </c>
      <c r="BY139" s="289">
        <v>0</v>
      </c>
      <c r="BZ139" s="289">
        <v>0</v>
      </c>
      <c r="CA139" s="289">
        <v>425</v>
      </c>
      <c r="CB139" s="289">
        <v>0</v>
      </c>
      <c r="CC139" s="289">
        <v>0</v>
      </c>
      <c r="CD139" s="289">
        <v>0</v>
      </c>
      <c r="CE139" s="289">
        <v>0</v>
      </c>
      <c r="CF139" s="289">
        <v>0</v>
      </c>
      <c r="CG139" s="289">
        <v>0</v>
      </c>
      <c r="CH139" s="289">
        <v>1617.22</v>
      </c>
      <c r="CI139" s="289">
        <v>0</v>
      </c>
      <c r="CJ139" s="289">
        <v>0</v>
      </c>
      <c r="CK139" s="289">
        <v>0</v>
      </c>
      <c r="CL139" s="289">
        <v>0</v>
      </c>
      <c r="CM139" s="289">
        <v>875548</v>
      </c>
      <c r="CN139" s="289">
        <v>4840</v>
      </c>
      <c r="CO139" s="289">
        <v>0</v>
      </c>
      <c r="CP139" s="289">
        <v>0</v>
      </c>
      <c r="CQ139" s="289">
        <v>0</v>
      </c>
      <c r="CR139" s="289">
        <v>0</v>
      </c>
      <c r="CS139" s="289">
        <v>3292</v>
      </c>
      <c r="CT139" s="289">
        <v>522584.66000000003</v>
      </c>
      <c r="CU139" s="289">
        <v>0</v>
      </c>
      <c r="CV139" s="289">
        <v>0</v>
      </c>
      <c r="CW139" s="289">
        <v>0</v>
      </c>
      <c r="CX139" s="289">
        <v>106412.58</v>
      </c>
      <c r="CY139" s="289">
        <v>0</v>
      </c>
      <c r="CZ139" s="289">
        <v>1990</v>
      </c>
      <c r="DA139" s="289">
        <v>0</v>
      </c>
      <c r="DB139" s="289">
        <v>0</v>
      </c>
      <c r="DC139" s="289">
        <v>4330.76</v>
      </c>
      <c r="DD139" s="289">
        <v>0</v>
      </c>
      <c r="DE139" s="289">
        <v>0</v>
      </c>
      <c r="DF139" s="289">
        <v>0</v>
      </c>
      <c r="DG139" s="289">
        <v>0</v>
      </c>
      <c r="DH139" s="289">
        <v>0</v>
      </c>
      <c r="DI139" s="289">
        <v>2943167.44</v>
      </c>
      <c r="DJ139" s="289">
        <v>0</v>
      </c>
      <c r="DK139" s="289">
        <v>390</v>
      </c>
      <c r="DL139" s="289">
        <v>686528.77</v>
      </c>
      <c r="DM139" s="289">
        <v>185770.42</v>
      </c>
      <c r="DN139" s="289">
        <v>0</v>
      </c>
      <c r="DO139" s="289">
        <v>0</v>
      </c>
      <c r="DP139" s="289">
        <v>75139.88</v>
      </c>
      <c r="DQ139" s="289">
        <v>0</v>
      </c>
      <c r="DR139" s="289">
        <v>0</v>
      </c>
      <c r="DS139" s="289">
        <v>0</v>
      </c>
      <c r="DT139" s="289">
        <v>0</v>
      </c>
      <c r="DU139" s="289">
        <v>0</v>
      </c>
      <c r="DV139" s="289">
        <v>236168.63</v>
      </c>
      <c r="DW139" s="289">
        <v>0</v>
      </c>
      <c r="DX139" s="289">
        <v>757816.12</v>
      </c>
      <c r="DY139" s="289">
        <v>787150.65</v>
      </c>
      <c r="DZ139" s="289">
        <v>516939.34</v>
      </c>
      <c r="EA139" s="289">
        <v>424245.86</v>
      </c>
      <c r="EB139" s="289">
        <v>63358.950000000004</v>
      </c>
      <c r="EC139" s="289">
        <v>0</v>
      </c>
      <c r="ED139" s="289">
        <v>7568132.7300000004</v>
      </c>
      <c r="EE139" s="289">
        <v>7324825.3099999996</v>
      </c>
      <c r="EF139" s="289">
        <v>1926225.3599999999</v>
      </c>
      <c r="EG139" s="289">
        <v>1723790.03</v>
      </c>
      <c r="EH139" s="289">
        <v>0</v>
      </c>
      <c r="EI139" s="289">
        <v>0</v>
      </c>
      <c r="EJ139" s="289">
        <v>0</v>
      </c>
      <c r="EK139" s="289">
        <v>445742.75</v>
      </c>
      <c r="EL139" s="289">
        <v>0</v>
      </c>
      <c r="EM139" s="289">
        <v>24205795.079999998</v>
      </c>
      <c r="EN139" s="289">
        <v>1932010.46</v>
      </c>
      <c r="EO139" s="289">
        <v>5234.9400000000005</v>
      </c>
      <c r="EP139" s="289">
        <v>202807.33</v>
      </c>
      <c r="EQ139" s="289">
        <v>0</v>
      </c>
      <c r="ER139" s="289">
        <v>2129582.85</v>
      </c>
      <c r="ES139" s="289">
        <v>0</v>
      </c>
      <c r="ET139" s="289">
        <v>0</v>
      </c>
      <c r="EU139" s="289">
        <v>129044.83</v>
      </c>
      <c r="EV139" s="289">
        <v>267492.37</v>
      </c>
      <c r="EW139" s="289">
        <v>893847.79</v>
      </c>
      <c r="EX139" s="289">
        <v>755400.25</v>
      </c>
      <c r="EY139" s="289">
        <v>0</v>
      </c>
      <c r="EZ139" s="289">
        <v>72536.86</v>
      </c>
      <c r="FA139" s="289">
        <v>206317.01</v>
      </c>
      <c r="FB139" s="289">
        <v>1391662.0800000001</v>
      </c>
      <c r="FC139" s="289">
        <v>68358</v>
      </c>
      <c r="FD139" s="289">
        <v>1189523.93</v>
      </c>
      <c r="FE139" s="289">
        <v>0</v>
      </c>
      <c r="FF139" s="289">
        <v>0</v>
      </c>
      <c r="FG139" s="289">
        <v>0</v>
      </c>
      <c r="FH139" s="289">
        <v>0</v>
      </c>
      <c r="FI139" s="289">
        <v>0</v>
      </c>
      <c r="FJ139" s="289">
        <v>0</v>
      </c>
      <c r="FK139" s="289">
        <v>0</v>
      </c>
    </row>
    <row r="140" spans="1:167" x14ac:dyDescent="0.15">
      <c r="A140" s="287">
        <v>2303</v>
      </c>
      <c r="B140" s="287" t="s">
        <v>599</v>
      </c>
      <c r="C140" s="289">
        <v>0</v>
      </c>
      <c r="D140" s="289">
        <v>18168568</v>
      </c>
      <c r="E140" s="289">
        <v>7748.5</v>
      </c>
      <c r="F140" s="289">
        <v>655.9</v>
      </c>
      <c r="G140" s="289">
        <v>64371.85</v>
      </c>
      <c r="H140" s="289">
        <v>29808.420000000002</v>
      </c>
      <c r="I140" s="289">
        <v>299640.45</v>
      </c>
      <c r="J140" s="289">
        <v>6384.57</v>
      </c>
      <c r="K140" s="289">
        <v>3563123.49</v>
      </c>
      <c r="L140" s="289">
        <v>0</v>
      </c>
      <c r="M140" s="289">
        <v>0</v>
      </c>
      <c r="N140" s="289">
        <v>0</v>
      </c>
      <c r="O140" s="289">
        <v>0</v>
      </c>
      <c r="P140" s="289">
        <v>0</v>
      </c>
      <c r="Q140" s="289">
        <v>0</v>
      </c>
      <c r="R140" s="289">
        <v>0</v>
      </c>
      <c r="S140" s="289">
        <v>0</v>
      </c>
      <c r="T140" s="289">
        <v>0</v>
      </c>
      <c r="U140" s="289">
        <v>1237080.3899999999</v>
      </c>
      <c r="V140" s="289">
        <v>13393216</v>
      </c>
      <c r="W140" s="289">
        <v>46887.81</v>
      </c>
      <c r="X140" s="289">
        <v>0</v>
      </c>
      <c r="Y140" s="289">
        <v>0</v>
      </c>
      <c r="Z140" s="289">
        <v>0</v>
      </c>
      <c r="AA140" s="289">
        <v>172561.5</v>
      </c>
      <c r="AB140" s="289">
        <v>0</v>
      </c>
      <c r="AC140" s="289">
        <v>0</v>
      </c>
      <c r="AD140" s="289">
        <v>85314.32</v>
      </c>
      <c r="AE140" s="289">
        <v>467495.85000000003</v>
      </c>
      <c r="AF140" s="289">
        <v>0</v>
      </c>
      <c r="AG140" s="289">
        <v>0</v>
      </c>
      <c r="AH140" s="289">
        <v>128856.45</v>
      </c>
      <c r="AI140" s="289">
        <v>64775.47</v>
      </c>
      <c r="AJ140" s="289">
        <v>0</v>
      </c>
      <c r="AK140" s="289">
        <v>200000</v>
      </c>
      <c r="AL140" s="289">
        <v>0</v>
      </c>
      <c r="AM140" s="289">
        <v>33730.29</v>
      </c>
      <c r="AN140" s="289">
        <v>28286.98</v>
      </c>
      <c r="AO140" s="289">
        <v>0</v>
      </c>
      <c r="AP140" s="289">
        <v>88523.87</v>
      </c>
      <c r="AQ140" s="289">
        <v>7239539.5899999999</v>
      </c>
      <c r="AR140" s="289">
        <v>9034207.8499999996</v>
      </c>
      <c r="AS140" s="289">
        <v>659099.25</v>
      </c>
      <c r="AT140" s="289">
        <v>1138540.68</v>
      </c>
      <c r="AU140" s="289">
        <v>408567.39</v>
      </c>
      <c r="AV140" s="289">
        <v>667023.4</v>
      </c>
      <c r="AW140" s="289">
        <v>1007058.67</v>
      </c>
      <c r="AX140" s="289">
        <v>1556639.43</v>
      </c>
      <c r="AY140" s="289">
        <v>598826.67000000004</v>
      </c>
      <c r="AZ140" s="289">
        <v>2071000.31</v>
      </c>
      <c r="BA140" s="289">
        <v>6448922.29</v>
      </c>
      <c r="BB140" s="289">
        <v>1224497.54</v>
      </c>
      <c r="BC140" s="289">
        <v>402898.48</v>
      </c>
      <c r="BD140" s="289">
        <v>0</v>
      </c>
      <c r="BE140" s="289">
        <v>225</v>
      </c>
      <c r="BF140" s="289">
        <v>3916634.36</v>
      </c>
      <c r="BG140" s="289">
        <v>1894591.58</v>
      </c>
      <c r="BH140" s="289">
        <v>2342.09</v>
      </c>
      <c r="BI140" s="289">
        <v>0</v>
      </c>
      <c r="BJ140" s="289">
        <v>0</v>
      </c>
      <c r="BK140" s="289">
        <v>0</v>
      </c>
      <c r="BL140" s="289">
        <v>0</v>
      </c>
      <c r="BM140" s="289">
        <v>0</v>
      </c>
      <c r="BN140" s="289">
        <v>0</v>
      </c>
      <c r="BO140" s="289">
        <v>16784518.379999999</v>
      </c>
      <c r="BP140" s="289">
        <v>16600933.91</v>
      </c>
      <c r="BQ140" s="289">
        <v>0</v>
      </c>
      <c r="BR140" s="289">
        <v>0</v>
      </c>
      <c r="BS140" s="289">
        <v>16784518.379999999</v>
      </c>
      <c r="BT140" s="289">
        <v>16600933.91</v>
      </c>
      <c r="BU140" s="289">
        <v>0</v>
      </c>
      <c r="BV140" s="289">
        <v>0</v>
      </c>
      <c r="BW140" s="289">
        <v>3916634.36</v>
      </c>
      <c r="BX140" s="289">
        <v>0</v>
      </c>
      <c r="BY140" s="289">
        <v>0</v>
      </c>
      <c r="BZ140" s="289">
        <v>0</v>
      </c>
      <c r="CA140" s="289">
        <v>0</v>
      </c>
      <c r="CB140" s="289">
        <v>8501.44</v>
      </c>
      <c r="CC140" s="289">
        <v>77075.900000000009</v>
      </c>
      <c r="CD140" s="289">
        <v>0</v>
      </c>
      <c r="CE140" s="289">
        <v>0</v>
      </c>
      <c r="CF140" s="289">
        <v>0</v>
      </c>
      <c r="CG140" s="289">
        <v>0</v>
      </c>
      <c r="CH140" s="289">
        <v>15613.57</v>
      </c>
      <c r="CI140" s="289">
        <v>0</v>
      </c>
      <c r="CJ140" s="289">
        <v>0</v>
      </c>
      <c r="CK140" s="289">
        <v>0</v>
      </c>
      <c r="CL140" s="289">
        <v>0</v>
      </c>
      <c r="CM140" s="289">
        <v>1337977</v>
      </c>
      <c r="CN140" s="289">
        <v>16915</v>
      </c>
      <c r="CO140" s="289">
        <v>0</v>
      </c>
      <c r="CP140" s="289">
        <v>0</v>
      </c>
      <c r="CQ140" s="289">
        <v>0</v>
      </c>
      <c r="CR140" s="289">
        <v>0</v>
      </c>
      <c r="CS140" s="289">
        <v>2153</v>
      </c>
      <c r="CT140" s="289">
        <v>646098</v>
      </c>
      <c r="CU140" s="289">
        <v>0</v>
      </c>
      <c r="CV140" s="289">
        <v>0</v>
      </c>
      <c r="CW140" s="289">
        <v>0</v>
      </c>
      <c r="CX140" s="289">
        <v>132288.36000000002</v>
      </c>
      <c r="CY140" s="289">
        <v>0</v>
      </c>
      <c r="CZ140" s="289">
        <v>0</v>
      </c>
      <c r="DA140" s="289">
        <v>0</v>
      </c>
      <c r="DB140" s="289">
        <v>0</v>
      </c>
      <c r="DC140" s="289">
        <v>0</v>
      </c>
      <c r="DD140" s="289">
        <v>0</v>
      </c>
      <c r="DE140" s="289">
        <v>0</v>
      </c>
      <c r="DF140" s="289">
        <v>0</v>
      </c>
      <c r="DG140" s="289">
        <v>0</v>
      </c>
      <c r="DH140" s="289">
        <v>0</v>
      </c>
      <c r="DI140" s="289">
        <v>4574067.74</v>
      </c>
      <c r="DJ140" s="289">
        <v>0</v>
      </c>
      <c r="DK140" s="289">
        <v>467.83</v>
      </c>
      <c r="DL140" s="289">
        <v>493775.32</v>
      </c>
      <c r="DM140" s="289">
        <v>144933.31</v>
      </c>
      <c r="DN140" s="289">
        <v>0</v>
      </c>
      <c r="DO140" s="289">
        <v>0</v>
      </c>
      <c r="DP140" s="289">
        <v>324921.38</v>
      </c>
      <c r="DQ140" s="289">
        <v>0</v>
      </c>
      <c r="DR140" s="289">
        <v>0</v>
      </c>
      <c r="DS140" s="289">
        <v>0</v>
      </c>
      <c r="DT140" s="289">
        <v>0</v>
      </c>
      <c r="DU140" s="289">
        <v>0</v>
      </c>
      <c r="DV140" s="289">
        <v>583404.01</v>
      </c>
      <c r="DW140" s="289">
        <v>31687.040000000001</v>
      </c>
      <c r="DX140" s="289">
        <v>13772.35</v>
      </c>
      <c r="DY140" s="289">
        <v>67114.13</v>
      </c>
      <c r="DZ140" s="289">
        <v>130559.35</v>
      </c>
      <c r="EA140" s="289">
        <v>68004</v>
      </c>
      <c r="EB140" s="289">
        <v>9213.57</v>
      </c>
      <c r="EC140" s="289">
        <v>0</v>
      </c>
      <c r="ED140" s="289">
        <v>2191155.13</v>
      </c>
      <c r="EE140" s="289">
        <v>1911073.27</v>
      </c>
      <c r="EF140" s="289">
        <v>4630421.1099999994</v>
      </c>
      <c r="EG140" s="289">
        <v>4552047.97</v>
      </c>
      <c r="EH140" s="289">
        <v>0</v>
      </c>
      <c r="EI140" s="289">
        <v>0</v>
      </c>
      <c r="EJ140" s="289">
        <v>0</v>
      </c>
      <c r="EK140" s="289">
        <v>358455</v>
      </c>
      <c r="EL140" s="289">
        <v>0</v>
      </c>
      <c r="EM140" s="289">
        <v>45766476.909999996</v>
      </c>
      <c r="EN140" s="289">
        <v>1000</v>
      </c>
      <c r="EO140" s="289">
        <v>-313461.22000000003</v>
      </c>
      <c r="EP140" s="289">
        <v>0</v>
      </c>
      <c r="EQ140" s="289">
        <v>0</v>
      </c>
      <c r="ER140" s="289">
        <v>314461.22000000003</v>
      </c>
      <c r="ES140" s="289">
        <v>0</v>
      </c>
      <c r="ET140" s="289">
        <v>0</v>
      </c>
      <c r="EU140" s="289">
        <v>1388488.84</v>
      </c>
      <c r="EV140" s="289">
        <v>1428040.71</v>
      </c>
      <c r="EW140" s="289">
        <v>1601719.59</v>
      </c>
      <c r="EX140" s="289">
        <v>1562167.72</v>
      </c>
      <c r="EY140" s="289">
        <v>0</v>
      </c>
      <c r="EZ140" s="289">
        <v>451368.94</v>
      </c>
      <c r="FA140" s="289">
        <v>526964.41</v>
      </c>
      <c r="FB140" s="289">
        <v>276204</v>
      </c>
      <c r="FC140" s="289">
        <v>143808.53</v>
      </c>
      <c r="FD140" s="289">
        <v>56800</v>
      </c>
      <c r="FE140" s="289">
        <v>0</v>
      </c>
      <c r="FF140" s="289">
        <v>0</v>
      </c>
      <c r="FG140" s="289">
        <v>0</v>
      </c>
      <c r="FH140" s="289">
        <v>1165</v>
      </c>
      <c r="FI140" s="289">
        <v>0</v>
      </c>
      <c r="FJ140" s="289">
        <v>1165</v>
      </c>
      <c r="FK140" s="289">
        <v>0</v>
      </c>
    </row>
    <row r="141" spans="1:167" x14ac:dyDescent="0.15">
      <c r="A141" s="287">
        <v>2394</v>
      </c>
      <c r="B141" s="287" t="s">
        <v>601</v>
      </c>
      <c r="C141" s="289">
        <v>0</v>
      </c>
      <c r="D141" s="289">
        <v>2213061.77</v>
      </c>
      <c r="E141" s="289">
        <v>0</v>
      </c>
      <c r="F141" s="289">
        <v>1894.72</v>
      </c>
      <c r="G141" s="289">
        <v>11027.95</v>
      </c>
      <c r="H141" s="289">
        <v>3566.01</v>
      </c>
      <c r="I141" s="289">
        <v>6270</v>
      </c>
      <c r="J141" s="289">
        <v>0</v>
      </c>
      <c r="K141" s="289">
        <v>80390.42</v>
      </c>
      <c r="L141" s="289">
        <v>0</v>
      </c>
      <c r="M141" s="289">
        <v>0</v>
      </c>
      <c r="N141" s="289">
        <v>0</v>
      </c>
      <c r="O141" s="289">
        <v>0</v>
      </c>
      <c r="P141" s="289">
        <v>34627.279999999999</v>
      </c>
      <c r="Q141" s="289">
        <v>0</v>
      </c>
      <c r="R141" s="289">
        <v>0</v>
      </c>
      <c r="S141" s="289">
        <v>25410.13</v>
      </c>
      <c r="T141" s="289">
        <v>0</v>
      </c>
      <c r="U141" s="289">
        <v>139795.09</v>
      </c>
      <c r="V141" s="289">
        <v>2277218</v>
      </c>
      <c r="W141" s="289">
        <v>7080</v>
      </c>
      <c r="X141" s="289">
        <v>0</v>
      </c>
      <c r="Y141" s="289">
        <v>110755.45</v>
      </c>
      <c r="Z141" s="289">
        <v>0</v>
      </c>
      <c r="AA141" s="289">
        <v>126300</v>
      </c>
      <c r="AB141" s="289">
        <v>0</v>
      </c>
      <c r="AC141" s="289">
        <v>0</v>
      </c>
      <c r="AD141" s="289">
        <v>0</v>
      </c>
      <c r="AE141" s="289">
        <v>273271.57</v>
      </c>
      <c r="AF141" s="289">
        <v>0</v>
      </c>
      <c r="AG141" s="289">
        <v>0</v>
      </c>
      <c r="AH141" s="289">
        <v>0</v>
      </c>
      <c r="AI141" s="289">
        <v>0</v>
      </c>
      <c r="AJ141" s="289">
        <v>0</v>
      </c>
      <c r="AK141" s="289">
        <v>2370</v>
      </c>
      <c r="AL141" s="289">
        <v>0</v>
      </c>
      <c r="AM141" s="289">
        <v>5672</v>
      </c>
      <c r="AN141" s="289">
        <v>0</v>
      </c>
      <c r="AO141" s="289">
        <v>0</v>
      </c>
      <c r="AP141" s="289">
        <v>2702.46</v>
      </c>
      <c r="AQ141" s="289">
        <v>939074.58000000007</v>
      </c>
      <c r="AR141" s="289">
        <v>892712.91</v>
      </c>
      <c r="AS141" s="289">
        <v>355886.02</v>
      </c>
      <c r="AT141" s="289">
        <v>133778.66</v>
      </c>
      <c r="AU141" s="289">
        <v>163768.56</v>
      </c>
      <c r="AV141" s="289">
        <v>862.97</v>
      </c>
      <c r="AW141" s="289">
        <v>66453.66</v>
      </c>
      <c r="AX141" s="289">
        <v>174149.02</v>
      </c>
      <c r="AY141" s="289">
        <v>237274.45</v>
      </c>
      <c r="AZ141" s="289">
        <v>289971.63</v>
      </c>
      <c r="BA141" s="289">
        <v>1085006.24</v>
      </c>
      <c r="BB141" s="289">
        <v>179567.08000000002</v>
      </c>
      <c r="BC141" s="289">
        <v>91933.14</v>
      </c>
      <c r="BD141" s="289">
        <v>6562.5</v>
      </c>
      <c r="BE141" s="289">
        <v>1418</v>
      </c>
      <c r="BF141" s="289">
        <v>618885.57000000007</v>
      </c>
      <c r="BG141" s="289">
        <v>334324.68</v>
      </c>
      <c r="BH141" s="289">
        <v>2457.9299999999998</v>
      </c>
      <c r="BI141" s="289">
        <v>1894350.45</v>
      </c>
      <c r="BJ141" s="289">
        <v>1641675.7</v>
      </c>
      <c r="BK141" s="289">
        <v>0</v>
      </c>
      <c r="BL141" s="289">
        <v>0</v>
      </c>
      <c r="BM141" s="289">
        <v>0</v>
      </c>
      <c r="BN141" s="289">
        <v>0</v>
      </c>
      <c r="BO141" s="289">
        <v>0</v>
      </c>
      <c r="BP141" s="289">
        <v>0</v>
      </c>
      <c r="BQ141" s="289">
        <v>0</v>
      </c>
      <c r="BR141" s="289">
        <v>0</v>
      </c>
      <c r="BS141" s="289">
        <v>1894350.45</v>
      </c>
      <c r="BT141" s="289">
        <v>1641675.7</v>
      </c>
      <c r="BU141" s="289">
        <v>0</v>
      </c>
      <c r="BV141" s="289">
        <v>0</v>
      </c>
      <c r="BW141" s="289">
        <v>449188.86</v>
      </c>
      <c r="BX141" s="289">
        <v>0</v>
      </c>
      <c r="BY141" s="289">
        <v>0</v>
      </c>
      <c r="BZ141" s="289">
        <v>0</v>
      </c>
      <c r="CA141" s="289">
        <v>0</v>
      </c>
      <c r="CB141" s="289">
        <v>0</v>
      </c>
      <c r="CC141" s="289">
        <v>0</v>
      </c>
      <c r="CD141" s="289">
        <v>0</v>
      </c>
      <c r="CE141" s="289">
        <v>0</v>
      </c>
      <c r="CF141" s="289">
        <v>0</v>
      </c>
      <c r="CG141" s="289">
        <v>0</v>
      </c>
      <c r="CH141" s="289">
        <v>102819.64</v>
      </c>
      <c r="CI141" s="289">
        <v>0</v>
      </c>
      <c r="CJ141" s="289">
        <v>315037.39</v>
      </c>
      <c r="CK141" s="289">
        <v>28812.75</v>
      </c>
      <c r="CL141" s="289">
        <v>0</v>
      </c>
      <c r="CM141" s="289">
        <v>13100</v>
      </c>
      <c r="CN141" s="289">
        <v>9595</v>
      </c>
      <c r="CO141" s="289">
        <v>0</v>
      </c>
      <c r="CP141" s="289">
        <v>0</v>
      </c>
      <c r="CQ141" s="289">
        <v>0</v>
      </c>
      <c r="CR141" s="289">
        <v>0</v>
      </c>
      <c r="CS141" s="289">
        <v>4133</v>
      </c>
      <c r="CT141" s="289">
        <v>114085.52</v>
      </c>
      <c r="CU141" s="289">
        <v>0</v>
      </c>
      <c r="CV141" s="289">
        <v>0</v>
      </c>
      <c r="CW141" s="289">
        <v>0</v>
      </c>
      <c r="CX141" s="289">
        <v>0</v>
      </c>
      <c r="CY141" s="289">
        <v>0</v>
      </c>
      <c r="CZ141" s="289">
        <v>0</v>
      </c>
      <c r="DA141" s="289">
        <v>0</v>
      </c>
      <c r="DB141" s="289">
        <v>0</v>
      </c>
      <c r="DC141" s="289">
        <v>0</v>
      </c>
      <c r="DD141" s="289">
        <v>0</v>
      </c>
      <c r="DE141" s="289">
        <v>0</v>
      </c>
      <c r="DF141" s="289">
        <v>0</v>
      </c>
      <c r="DG141" s="289">
        <v>0</v>
      </c>
      <c r="DH141" s="289">
        <v>0</v>
      </c>
      <c r="DI141" s="289">
        <v>407880.44</v>
      </c>
      <c r="DJ141" s="289">
        <v>0</v>
      </c>
      <c r="DK141" s="289">
        <v>0</v>
      </c>
      <c r="DL141" s="289">
        <v>96387.16</v>
      </c>
      <c r="DM141" s="289">
        <v>33240</v>
      </c>
      <c r="DN141" s="289">
        <v>0</v>
      </c>
      <c r="DO141" s="289">
        <v>0</v>
      </c>
      <c r="DP141" s="289">
        <v>71969.91</v>
      </c>
      <c r="DQ141" s="289">
        <v>0</v>
      </c>
      <c r="DR141" s="289">
        <v>0</v>
      </c>
      <c r="DS141" s="289">
        <v>0</v>
      </c>
      <c r="DT141" s="289">
        <v>0</v>
      </c>
      <c r="DU141" s="289">
        <v>0</v>
      </c>
      <c r="DV141" s="289">
        <v>424669.96</v>
      </c>
      <c r="DW141" s="289">
        <v>2624.69</v>
      </c>
      <c r="DX141" s="289">
        <v>18259.3</v>
      </c>
      <c r="DY141" s="289">
        <v>40461.42</v>
      </c>
      <c r="DZ141" s="289">
        <v>28144.350000000002</v>
      </c>
      <c r="EA141" s="289">
        <v>5442.2300000000005</v>
      </c>
      <c r="EB141" s="289">
        <v>500</v>
      </c>
      <c r="EC141" s="289">
        <v>0</v>
      </c>
      <c r="ED141" s="289">
        <v>107050.8</v>
      </c>
      <c r="EE141" s="289">
        <v>107361.48</v>
      </c>
      <c r="EF141" s="289">
        <v>617738.65</v>
      </c>
      <c r="EG141" s="289">
        <v>533438.26</v>
      </c>
      <c r="EH141" s="289">
        <v>0</v>
      </c>
      <c r="EI141" s="289">
        <v>0</v>
      </c>
      <c r="EJ141" s="289">
        <v>83989.71</v>
      </c>
      <c r="EK141" s="289">
        <v>0</v>
      </c>
      <c r="EL141" s="289">
        <v>0</v>
      </c>
      <c r="EM141" s="289">
        <v>780450.15</v>
      </c>
      <c r="EN141" s="289">
        <v>14636.54</v>
      </c>
      <c r="EO141" s="289">
        <v>64675.46</v>
      </c>
      <c r="EP141" s="289">
        <v>50038.92</v>
      </c>
      <c r="EQ141" s="289">
        <v>0</v>
      </c>
      <c r="ER141" s="289">
        <v>0</v>
      </c>
      <c r="ES141" s="289">
        <v>0</v>
      </c>
      <c r="ET141" s="289">
        <v>0</v>
      </c>
      <c r="EU141" s="289">
        <v>20893</v>
      </c>
      <c r="EV141" s="289">
        <v>36935.4</v>
      </c>
      <c r="EW141" s="289">
        <v>239776.27000000002</v>
      </c>
      <c r="EX141" s="289">
        <v>223733.87</v>
      </c>
      <c r="EY141" s="289">
        <v>0</v>
      </c>
      <c r="EZ141" s="289">
        <v>19135.62</v>
      </c>
      <c r="FA141" s="289">
        <v>21090.19</v>
      </c>
      <c r="FB141" s="289">
        <v>14555</v>
      </c>
      <c r="FC141" s="289">
        <v>0</v>
      </c>
      <c r="FD141" s="289">
        <v>12600.43</v>
      </c>
      <c r="FE141" s="289">
        <v>0</v>
      </c>
      <c r="FF141" s="289">
        <v>0</v>
      </c>
      <c r="FG141" s="289">
        <v>0</v>
      </c>
      <c r="FH141" s="289">
        <v>0</v>
      </c>
      <c r="FI141" s="289">
        <v>0</v>
      </c>
      <c r="FJ141" s="289">
        <v>0</v>
      </c>
      <c r="FK141" s="289">
        <v>0</v>
      </c>
    </row>
    <row r="142" spans="1:167" x14ac:dyDescent="0.15">
      <c r="A142" s="287">
        <v>2415</v>
      </c>
      <c r="B142" s="287" t="s">
        <v>602</v>
      </c>
      <c r="C142" s="289">
        <v>6253.26</v>
      </c>
      <c r="D142" s="289">
        <v>1134246.28</v>
      </c>
      <c r="E142" s="289">
        <v>0</v>
      </c>
      <c r="F142" s="289">
        <v>0</v>
      </c>
      <c r="G142" s="289">
        <v>10186.219999999999</v>
      </c>
      <c r="H142" s="289">
        <v>0</v>
      </c>
      <c r="I142" s="289">
        <v>38698.090000000004</v>
      </c>
      <c r="J142" s="289">
        <v>0</v>
      </c>
      <c r="K142" s="289">
        <v>348437.36</v>
      </c>
      <c r="L142" s="289">
        <v>0</v>
      </c>
      <c r="M142" s="289">
        <v>0</v>
      </c>
      <c r="N142" s="289">
        <v>0</v>
      </c>
      <c r="O142" s="289">
        <v>0</v>
      </c>
      <c r="P142" s="289">
        <v>9100</v>
      </c>
      <c r="Q142" s="289">
        <v>0</v>
      </c>
      <c r="R142" s="289">
        <v>28232</v>
      </c>
      <c r="S142" s="289">
        <v>0</v>
      </c>
      <c r="T142" s="289">
        <v>0</v>
      </c>
      <c r="U142" s="289">
        <v>63107.82</v>
      </c>
      <c r="V142" s="289">
        <v>1609017</v>
      </c>
      <c r="W142" s="289">
        <v>2960</v>
      </c>
      <c r="X142" s="289">
        <v>0</v>
      </c>
      <c r="Y142" s="289">
        <v>169390.69</v>
      </c>
      <c r="Z142" s="289">
        <v>302.31</v>
      </c>
      <c r="AA142" s="289">
        <v>82390</v>
      </c>
      <c r="AB142" s="289">
        <v>0</v>
      </c>
      <c r="AC142" s="289">
        <v>11472.03</v>
      </c>
      <c r="AD142" s="289">
        <v>72324</v>
      </c>
      <c r="AE142" s="289">
        <v>50807.08</v>
      </c>
      <c r="AF142" s="289">
        <v>0</v>
      </c>
      <c r="AG142" s="289">
        <v>0</v>
      </c>
      <c r="AH142" s="289">
        <v>0</v>
      </c>
      <c r="AI142" s="289">
        <v>26084</v>
      </c>
      <c r="AJ142" s="289">
        <v>0</v>
      </c>
      <c r="AK142" s="289">
        <v>0</v>
      </c>
      <c r="AL142" s="289">
        <v>0</v>
      </c>
      <c r="AM142" s="289">
        <v>0</v>
      </c>
      <c r="AN142" s="289">
        <v>0</v>
      </c>
      <c r="AO142" s="289">
        <v>0</v>
      </c>
      <c r="AP142" s="289">
        <v>2200.8000000000002</v>
      </c>
      <c r="AQ142" s="289">
        <v>720669.5</v>
      </c>
      <c r="AR142" s="289">
        <v>719365.98</v>
      </c>
      <c r="AS142" s="289">
        <v>170351.04</v>
      </c>
      <c r="AT142" s="289">
        <v>60782.400000000001</v>
      </c>
      <c r="AU142" s="289">
        <v>103840.11</v>
      </c>
      <c r="AV142" s="289">
        <v>36731.86</v>
      </c>
      <c r="AW142" s="289">
        <v>69720.44</v>
      </c>
      <c r="AX142" s="289">
        <v>102782.45</v>
      </c>
      <c r="AY142" s="289">
        <v>168467.16</v>
      </c>
      <c r="AZ142" s="289">
        <v>229827.99</v>
      </c>
      <c r="BA142" s="289">
        <v>826541.77</v>
      </c>
      <c r="BB142" s="289">
        <v>145310.79</v>
      </c>
      <c r="BC142" s="289">
        <v>35659.31</v>
      </c>
      <c r="BD142" s="289">
        <v>22960.29</v>
      </c>
      <c r="BE142" s="289">
        <v>0</v>
      </c>
      <c r="BF142" s="289">
        <v>381600.84</v>
      </c>
      <c r="BG142" s="289">
        <v>107928</v>
      </c>
      <c r="BH142" s="289">
        <v>1051.3900000000001</v>
      </c>
      <c r="BI142" s="289">
        <v>0</v>
      </c>
      <c r="BJ142" s="289">
        <v>0</v>
      </c>
      <c r="BK142" s="289">
        <v>0</v>
      </c>
      <c r="BL142" s="289">
        <v>0</v>
      </c>
      <c r="BM142" s="289">
        <v>0</v>
      </c>
      <c r="BN142" s="289">
        <v>0</v>
      </c>
      <c r="BO142" s="289">
        <v>0</v>
      </c>
      <c r="BP142" s="289">
        <v>0</v>
      </c>
      <c r="BQ142" s="289">
        <v>-531349.82999999996</v>
      </c>
      <c r="BR142" s="289">
        <v>-769732.21</v>
      </c>
      <c r="BS142" s="289">
        <v>-531349.82999999996</v>
      </c>
      <c r="BT142" s="289">
        <v>-769732.21</v>
      </c>
      <c r="BU142" s="289">
        <v>0</v>
      </c>
      <c r="BV142" s="289">
        <v>0</v>
      </c>
      <c r="BW142" s="289">
        <v>381600.84</v>
      </c>
      <c r="BX142" s="289">
        <v>0</v>
      </c>
      <c r="BY142" s="289">
        <v>0</v>
      </c>
      <c r="BZ142" s="289">
        <v>0</v>
      </c>
      <c r="CA142" s="289">
        <v>0</v>
      </c>
      <c r="CB142" s="289">
        <v>0</v>
      </c>
      <c r="CC142" s="289">
        <v>4417.16</v>
      </c>
      <c r="CD142" s="289">
        <v>0</v>
      </c>
      <c r="CE142" s="289">
        <v>0</v>
      </c>
      <c r="CF142" s="289">
        <v>0</v>
      </c>
      <c r="CG142" s="289">
        <v>0</v>
      </c>
      <c r="CH142" s="289">
        <v>25312.66</v>
      </c>
      <c r="CI142" s="289">
        <v>0</v>
      </c>
      <c r="CJ142" s="289">
        <v>0</v>
      </c>
      <c r="CK142" s="289">
        <v>0</v>
      </c>
      <c r="CL142" s="289">
        <v>0</v>
      </c>
      <c r="CM142" s="289">
        <v>125606</v>
      </c>
      <c r="CN142" s="289">
        <v>0</v>
      </c>
      <c r="CO142" s="289">
        <v>0</v>
      </c>
      <c r="CP142" s="289">
        <v>0</v>
      </c>
      <c r="CQ142" s="289">
        <v>0</v>
      </c>
      <c r="CR142" s="289">
        <v>0</v>
      </c>
      <c r="CS142" s="289">
        <v>0</v>
      </c>
      <c r="CT142" s="289">
        <v>85248.61</v>
      </c>
      <c r="CU142" s="289">
        <v>0</v>
      </c>
      <c r="CV142" s="289">
        <v>0</v>
      </c>
      <c r="CW142" s="289">
        <v>0</v>
      </c>
      <c r="CX142" s="289">
        <v>7783.4000000000005</v>
      </c>
      <c r="CY142" s="289">
        <v>0</v>
      </c>
      <c r="CZ142" s="289">
        <v>0</v>
      </c>
      <c r="DA142" s="289">
        <v>0</v>
      </c>
      <c r="DB142" s="289">
        <v>0</v>
      </c>
      <c r="DC142" s="289">
        <v>0</v>
      </c>
      <c r="DD142" s="289">
        <v>0</v>
      </c>
      <c r="DE142" s="289">
        <v>0</v>
      </c>
      <c r="DF142" s="289">
        <v>0</v>
      </c>
      <c r="DG142" s="289">
        <v>0</v>
      </c>
      <c r="DH142" s="289">
        <v>0</v>
      </c>
      <c r="DI142" s="289">
        <v>479046.88</v>
      </c>
      <c r="DJ142" s="289">
        <v>0</v>
      </c>
      <c r="DK142" s="289">
        <v>0</v>
      </c>
      <c r="DL142" s="289">
        <v>68032.66</v>
      </c>
      <c r="DM142" s="289">
        <v>70778.460000000006</v>
      </c>
      <c r="DN142" s="289">
        <v>0</v>
      </c>
      <c r="DO142" s="289">
        <v>0</v>
      </c>
      <c r="DP142" s="289">
        <v>0</v>
      </c>
      <c r="DQ142" s="289">
        <v>0</v>
      </c>
      <c r="DR142" s="289">
        <v>0</v>
      </c>
      <c r="DS142" s="289">
        <v>0</v>
      </c>
      <c r="DT142" s="289">
        <v>0</v>
      </c>
      <c r="DU142" s="289">
        <v>0</v>
      </c>
      <c r="DV142" s="289">
        <v>5857.41</v>
      </c>
      <c r="DW142" s="289">
        <v>0</v>
      </c>
      <c r="DX142" s="289">
        <v>3680</v>
      </c>
      <c r="DY142" s="289">
        <v>5030</v>
      </c>
      <c r="DZ142" s="289">
        <v>38305</v>
      </c>
      <c r="EA142" s="289">
        <v>36955</v>
      </c>
      <c r="EB142" s="289">
        <v>0</v>
      </c>
      <c r="EC142" s="289">
        <v>0</v>
      </c>
      <c r="ED142" s="289">
        <v>173948.58000000002</v>
      </c>
      <c r="EE142" s="289">
        <v>177383.91</v>
      </c>
      <c r="EF142" s="289">
        <v>203940</v>
      </c>
      <c r="EG142" s="289">
        <v>0</v>
      </c>
      <c r="EH142" s="289">
        <v>0</v>
      </c>
      <c r="EI142" s="289">
        <v>200504.67</v>
      </c>
      <c r="EJ142" s="289">
        <v>0</v>
      </c>
      <c r="EK142" s="289">
        <v>0</v>
      </c>
      <c r="EL142" s="289">
        <v>0</v>
      </c>
      <c r="EM142" s="289">
        <v>390000</v>
      </c>
      <c r="EN142" s="289">
        <v>0</v>
      </c>
      <c r="EO142" s="289">
        <v>0</v>
      </c>
      <c r="EP142" s="289">
        <v>0</v>
      </c>
      <c r="EQ142" s="289">
        <v>0</v>
      </c>
      <c r="ER142" s="289">
        <v>0</v>
      </c>
      <c r="ES142" s="289">
        <v>0</v>
      </c>
      <c r="ET142" s="289">
        <v>0</v>
      </c>
      <c r="EU142" s="289">
        <v>48074.200000000004</v>
      </c>
      <c r="EV142" s="289">
        <v>52391.020000000004</v>
      </c>
      <c r="EW142" s="289">
        <v>174703.57</v>
      </c>
      <c r="EX142" s="289">
        <v>170386.75</v>
      </c>
      <c r="EY142" s="289">
        <v>0</v>
      </c>
      <c r="EZ142" s="289">
        <v>0</v>
      </c>
      <c r="FA142" s="289">
        <v>0</v>
      </c>
      <c r="FB142" s="289">
        <v>0</v>
      </c>
      <c r="FC142" s="289">
        <v>0</v>
      </c>
      <c r="FD142" s="289">
        <v>0</v>
      </c>
      <c r="FE142" s="289">
        <v>0</v>
      </c>
      <c r="FF142" s="289">
        <v>0</v>
      </c>
      <c r="FG142" s="289">
        <v>0</v>
      </c>
      <c r="FH142" s="289">
        <v>0</v>
      </c>
      <c r="FI142" s="289">
        <v>0</v>
      </c>
      <c r="FJ142" s="289">
        <v>0</v>
      </c>
      <c r="FK142" s="289">
        <v>0</v>
      </c>
    </row>
    <row r="143" spans="1:167" x14ac:dyDescent="0.15">
      <c r="A143" s="287">
        <v>2420</v>
      </c>
      <c r="B143" s="287" t="s">
        <v>603</v>
      </c>
      <c r="C143" s="289">
        <v>0</v>
      </c>
      <c r="D143" s="289">
        <v>28414470.23</v>
      </c>
      <c r="E143" s="289">
        <v>10623.02</v>
      </c>
      <c r="F143" s="289">
        <v>0</v>
      </c>
      <c r="G143" s="289">
        <v>77200.150000000009</v>
      </c>
      <c r="H143" s="289">
        <v>28746.05</v>
      </c>
      <c r="I143" s="289">
        <v>813857.27</v>
      </c>
      <c r="J143" s="289">
        <v>1000</v>
      </c>
      <c r="K143" s="289">
        <v>842327.34</v>
      </c>
      <c r="L143" s="289">
        <v>0</v>
      </c>
      <c r="M143" s="289">
        <v>0</v>
      </c>
      <c r="N143" s="289">
        <v>0</v>
      </c>
      <c r="O143" s="289">
        <v>0</v>
      </c>
      <c r="P143" s="289">
        <v>13612</v>
      </c>
      <c r="Q143" s="289">
        <v>0</v>
      </c>
      <c r="R143" s="289">
        <v>0</v>
      </c>
      <c r="S143" s="289">
        <v>0</v>
      </c>
      <c r="T143" s="289">
        <v>0</v>
      </c>
      <c r="U143" s="289">
        <v>2117036.9500000002</v>
      </c>
      <c r="V143" s="289">
        <v>17331597</v>
      </c>
      <c r="W143" s="289">
        <v>58445.41</v>
      </c>
      <c r="X143" s="289">
        <v>0</v>
      </c>
      <c r="Y143" s="289">
        <v>0</v>
      </c>
      <c r="Z143" s="289">
        <v>0</v>
      </c>
      <c r="AA143" s="289">
        <v>230436</v>
      </c>
      <c r="AB143" s="289">
        <v>0</v>
      </c>
      <c r="AC143" s="289">
        <v>0</v>
      </c>
      <c r="AD143" s="289">
        <v>71067.73</v>
      </c>
      <c r="AE143" s="289">
        <v>96131.63</v>
      </c>
      <c r="AF143" s="289">
        <v>0</v>
      </c>
      <c r="AG143" s="289">
        <v>0</v>
      </c>
      <c r="AH143" s="289">
        <v>94020.99</v>
      </c>
      <c r="AI143" s="289">
        <v>0</v>
      </c>
      <c r="AJ143" s="289">
        <v>0</v>
      </c>
      <c r="AK143" s="289">
        <v>300</v>
      </c>
      <c r="AL143" s="289">
        <v>17087</v>
      </c>
      <c r="AM143" s="289">
        <v>0</v>
      </c>
      <c r="AN143" s="289">
        <v>69213.09</v>
      </c>
      <c r="AO143" s="289">
        <v>0</v>
      </c>
      <c r="AP143" s="289">
        <v>6380.9400000000005</v>
      </c>
      <c r="AQ143" s="289">
        <v>10377168.65</v>
      </c>
      <c r="AR143" s="289">
        <v>11730340.619999999</v>
      </c>
      <c r="AS143" s="289">
        <v>1234716.6100000001</v>
      </c>
      <c r="AT143" s="289">
        <v>1312560.68</v>
      </c>
      <c r="AU143" s="289">
        <v>536087.9</v>
      </c>
      <c r="AV143" s="289">
        <v>9899.07</v>
      </c>
      <c r="AW143" s="289">
        <v>1407023.16</v>
      </c>
      <c r="AX143" s="289">
        <v>1941474.42</v>
      </c>
      <c r="AY143" s="289">
        <v>1073441.21</v>
      </c>
      <c r="AZ143" s="289">
        <v>2403327.54</v>
      </c>
      <c r="BA143" s="289">
        <v>12008835.720000001</v>
      </c>
      <c r="BB143" s="289">
        <v>923699.88</v>
      </c>
      <c r="BC143" s="289">
        <v>350216.91000000003</v>
      </c>
      <c r="BD143" s="289">
        <v>131236.38</v>
      </c>
      <c r="BE143" s="289">
        <v>255238.36000000002</v>
      </c>
      <c r="BF143" s="289">
        <v>4669902.53</v>
      </c>
      <c r="BG143" s="289">
        <v>975500.08000000007</v>
      </c>
      <c r="BH143" s="289">
        <v>86.34</v>
      </c>
      <c r="BI143" s="289">
        <v>0</v>
      </c>
      <c r="BJ143" s="289">
        <v>0</v>
      </c>
      <c r="BK143" s="289">
        <v>0</v>
      </c>
      <c r="BL143" s="289">
        <v>0</v>
      </c>
      <c r="BM143" s="289">
        <v>0</v>
      </c>
      <c r="BN143" s="289">
        <v>0</v>
      </c>
      <c r="BO143" s="289">
        <v>4924146.68</v>
      </c>
      <c r="BP143" s="289">
        <v>2572648</v>
      </c>
      <c r="BQ143" s="289">
        <v>14066271.789999999</v>
      </c>
      <c r="BR143" s="289">
        <v>15370567.210000001</v>
      </c>
      <c r="BS143" s="289">
        <v>18990418.469999999</v>
      </c>
      <c r="BT143" s="289">
        <v>17943215.210000001</v>
      </c>
      <c r="BU143" s="289">
        <v>0</v>
      </c>
      <c r="BV143" s="289">
        <v>0</v>
      </c>
      <c r="BW143" s="289">
        <v>4669902.53</v>
      </c>
      <c r="BX143" s="289">
        <v>0</v>
      </c>
      <c r="BY143" s="289">
        <v>0</v>
      </c>
      <c r="BZ143" s="289">
        <v>0</v>
      </c>
      <c r="CA143" s="289">
        <v>0</v>
      </c>
      <c r="CB143" s="289">
        <v>14494.779999999999</v>
      </c>
      <c r="CC143" s="289">
        <v>9669.9600000000009</v>
      </c>
      <c r="CD143" s="289">
        <v>0</v>
      </c>
      <c r="CE143" s="289">
        <v>0</v>
      </c>
      <c r="CF143" s="289">
        <v>0</v>
      </c>
      <c r="CG143" s="289">
        <v>0</v>
      </c>
      <c r="CH143" s="289">
        <v>39822.300000000003</v>
      </c>
      <c r="CI143" s="289">
        <v>0</v>
      </c>
      <c r="CJ143" s="289">
        <v>0</v>
      </c>
      <c r="CK143" s="289">
        <v>0</v>
      </c>
      <c r="CL143" s="289">
        <v>0</v>
      </c>
      <c r="CM143" s="289">
        <v>1476795</v>
      </c>
      <c r="CN143" s="289">
        <v>13509</v>
      </c>
      <c r="CO143" s="289">
        <v>0</v>
      </c>
      <c r="CP143" s="289">
        <v>0</v>
      </c>
      <c r="CQ143" s="289">
        <v>0</v>
      </c>
      <c r="CR143" s="289">
        <v>0</v>
      </c>
      <c r="CS143" s="289">
        <v>9188</v>
      </c>
      <c r="CT143" s="289">
        <v>991795.45000000007</v>
      </c>
      <c r="CU143" s="289">
        <v>0</v>
      </c>
      <c r="CV143" s="289">
        <v>0</v>
      </c>
      <c r="CW143" s="289">
        <v>0</v>
      </c>
      <c r="CX143" s="289">
        <v>33263.49</v>
      </c>
      <c r="CY143" s="289">
        <v>0</v>
      </c>
      <c r="CZ143" s="289">
        <v>0</v>
      </c>
      <c r="DA143" s="289">
        <v>0</v>
      </c>
      <c r="DB143" s="289">
        <v>0</v>
      </c>
      <c r="DC143" s="289">
        <v>0</v>
      </c>
      <c r="DD143" s="289">
        <v>0</v>
      </c>
      <c r="DE143" s="289">
        <v>0</v>
      </c>
      <c r="DF143" s="289">
        <v>0</v>
      </c>
      <c r="DG143" s="289">
        <v>0</v>
      </c>
      <c r="DH143" s="289">
        <v>0</v>
      </c>
      <c r="DI143" s="289">
        <v>4777385.05</v>
      </c>
      <c r="DJ143" s="289">
        <v>0</v>
      </c>
      <c r="DK143" s="289">
        <v>0</v>
      </c>
      <c r="DL143" s="289">
        <v>804230.14</v>
      </c>
      <c r="DM143" s="289">
        <v>361268.01</v>
      </c>
      <c r="DN143" s="289">
        <v>0</v>
      </c>
      <c r="DO143" s="289">
        <v>0</v>
      </c>
      <c r="DP143" s="289">
        <v>598682.54</v>
      </c>
      <c r="DQ143" s="289">
        <v>0</v>
      </c>
      <c r="DR143" s="289">
        <v>0</v>
      </c>
      <c r="DS143" s="289">
        <v>0</v>
      </c>
      <c r="DT143" s="289">
        <v>0</v>
      </c>
      <c r="DU143" s="289">
        <v>0</v>
      </c>
      <c r="DV143" s="289">
        <v>722416.14</v>
      </c>
      <c r="DW143" s="289">
        <v>0</v>
      </c>
      <c r="DX143" s="289">
        <v>69650.34</v>
      </c>
      <c r="DY143" s="289">
        <v>84770.13</v>
      </c>
      <c r="DZ143" s="289">
        <v>281586.44</v>
      </c>
      <c r="EA143" s="289">
        <v>217958.41</v>
      </c>
      <c r="EB143" s="289">
        <v>48508.24</v>
      </c>
      <c r="EC143" s="289">
        <v>0</v>
      </c>
      <c r="ED143" s="289">
        <v>91151.91</v>
      </c>
      <c r="EE143" s="289">
        <v>76740.22</v>
      </c>
      <c r="EF143" s="289">
        <v>1247177.31</v>
      </c>
      <c r="EG143" s="289">
        <v>1261589</v>
      </c>
      <c r="EH143" s="289">
        <v>0</v>
      </c>
      <c r="EI143" s="289">
        <v>0</v>
      </c>
      <c r="EJ143" s="289">
        <v>0</v>
      </c>
      <c r="EK143" s="289">
        <v>0</v>
      </c>
      <c r="EL143" s="289">
        <v>0</v>
      </c>
      <c r="EM143" s="289">
        <v>4186260.77</v>
      </c>
      <c r="EN143" s="289">
        <v>0</v>
      </c>
      <c r="EO143" s="289">
        <v>0</v>
      </c>
      <c r="EP143" s="289">
        <v>0</v>
      </c>
      <c r="EQ143" s="289">
        <v>0</v>
      </c>
      <c r="ER143" s="289">
        <v>0</v>
      </c>
      <c r="ES143" s="289">
        <v>0</v>
      </c>
      <c r="ET143" s="289">
        <v>0</v>
      </c>
      <c r="EU143" s="289">
        <v>133198.79</v>
      </c>
      <c r="EV143" s="289">
        <v>238191.62</v>
      </c>
      <c r="EW143" s="289">
        <v>1116875.42</v>
      </c>
      <c r="EX143" s="289">
        <v>1011882.59</v>
      </c>
      <c r="EY143" s="289">
        <v>0</v>
      </c>
      <c r="EZ143" s="289">
        <v>90668.89</v>
      </c>
      <c r="FA143" s="289">
        <v>99012.53</v>
      </c>
      <c r="FB143" s="289">
        <v>110601.56</v>
      </c>
      <c r="FC143" s="289">
        <v>101880.26000000001</v>
      </c>
      <c r="FD143" s="289">
        <v>0</v>
      </c>
      <c r="FE143" s="289">
        <v>377.66</v>
      </c>
      <c r="FF143" s="289">
        <v>0</v>
      </c>
      <c r="FG143" s="289">
        <v>0</v>
      </c>
      <c r="FH143" s="289">
        <v>0</v>
      </c>
      <c r="FI143" s="289">
        <v>0</v>
      </c>
      <c r="FJ143" s="289">
        <v>0</v>
      </c>
      <c r="FK143" s="289">
        <v>0</v>
      </c>
    </row>
    <row r="144" spans="1:167" x14ac:dyDescent="0.15">
      <c r="A144" s="287">
        <v>2443</v>
      </c>
      <c r="B144" s="287" t="s">
        <v>606</v>
      </c>
      <c r="C144" s="289">
        <v>0</v>
      </c>
      <c r="D144" s="289">
        <v>8187786.3899999997</v>
      </c>
      <c r="E144" s="289">
        <v>13796.5</v>
      </c>
      <c r="F144" s="289">
        <v>24280.600000000002</v>
      </c>
      <c r="G144" s="289">
        <v>0</v>
      </c>
      <c r="H144" s="289">
        <v>30345.3</v>
      </c>
      <c r="I144" s="289">
        <v>123406.97</v>
      </c>
      <c r="J144" s="289">
        <v>4800</v>
      </c>
      <c r="K144" s="289">
        <v>407572.10000000003</v>
      </c>
      <c r="L144" s="289">
        <v>0</v>
      </c>
      <c r="M144" s="289">
        <v>0</v>
      </c>
      <c r="N144" s="289">
        <v>0</v>
      </c>
      <c r="O144" s="289">
        <v>0</v>
      </c>
      <c r="P144" s="289">
        <v>0</v>
      </c>
      <c r="Q144" s="289">
        <v>0</v>
      </c>
      <c r="R144" s="289">
        <v>2400</v>
      </c>
      <c r="S144" s="289">
        <v>0</v>
      </c>
      <c r="T144" s="289">
        <v>0</v>
      </c>
      <c r="U144" s="289">
        <v>398053.79000000004</v>
      </c>
      <c r="V144" s="289">
        <v>10875761</v>
      </c>
      <c r="W144" s="289">
        <v>11840</v>
      </c>
      <c r="X144" s="289">
        <v>0</v>
      </c>
      <c r="Y144" s="289">
        <v>595039.07999999996</v>
      </c>
      <c r="Z144" s="289">
        <v>15021.880000000001</v>
      </c>
      <c r="AA144" s="289">
        <v>51551</v>
      </c>
      <c r="AB144" s="289">
        <v>0</v>
      </c>
      <c r="AC144" s="289">
        <v>0</v>
      </c>
      <c r="AD144" s="289">
        <v>54588</v>
      </c>
      <c r="AE144" s="289">
        <v>213544.86000000002</v>
      </c>
      <c r="AF144" s="289">
        <v>0</v>
      </c>
      <c r="AG144" s="289">
        <v>0</v>
      </c>
      <c r="AH144" s="289">
        <v>49722.11</v>
      </c>
      <c r="AI144" s="289">
        <v>0</v>
      </c>
      <c r="AJ144" s="289">
        <v>0</v>
      </c>
      <c r="AK144" s="289">
        <v>0</v>
      </c>
      <c r="AL144" s="289">
        <v>0</v>
      </c>
      <c r="AM144" s="289">
        <v>17228.599999999999</v>
      </c>
      <c r="AN144" s="289">
        <v>17770.53</v>
      </c>
      <c r="AO144" s="289">
        <v>0</v>
      </c>
      <c r="AP144" s="289">
        <v>56246.89</v>
      </c>
      <c r="AQ144" s="289">
        <v>8989602.8399999999</v>
      </c>
      <c r="AR144" s="289">
        <v>229494.69</v>
      </c>
      <c r="AS144" s="289">
        <v>4846.21</v>
      </c>
      <c r="AT144" s="289">
        <v>0</v>
      </c>
      <c r="AU144" s="289">
        <v>20365.55</v>
      </c>
      <c r="AV144" s="289">
        <v>1481.39</v>
      </c>
      <c r="AW144" s="289">
        <v>355407.04</v>
      </c>
      <c r="AX144" s="289">
        <v>1011253.8</v>
      </c>
      <c r="AY144" s="289">
        <v>465393.09</v>
      </c>
      <c r="AZ144" s="289">
        <v>779642.64</v>
      </c>
      <c r="BA144" s="289">
        <v>2793112.7</v>
      </c>
      <c r="BB144" s="289">
        <v>104706.26000000001</v>
      </c>
      <c r="BC144" s="289">
        <v>159917.32</v>
      </c>
      <c r="BD144" s="289">
        <v>75258.67</v>
      </c>
      <c r="BE144" s="289">
        <v>786577.24</v>
      </c>
      <c r="BF144" s="289">
        <v>3032131.62</v>
      </c>
      <c r="BG144" s="289">
        <v>2099513.0499999998</v>
      </c>
      <c r="BH144" s="289">
        <v>4106.49</v>
      </c>
      <c r="BI144" s="289">
        <v>0</v>
      </c>
      <c r="BJ144" s="289">
        <v>0</v>
      </c>
      <c r="BK144" s="289">
        <v>0</v>
      </c>
      <c r="BL144" s="289">
        <v>0</v>
      </c>
      <c r="BM144" s="289">
        <v>0</v>
      </c>
      <c r="BN144" s="289">
        <v>0</v>
      </c>
      <c r="BO144" s="289">
        <v>0</v>
      </c>
      <c r="BP144" s="289">
        <v>0</v>
      </c>
      <c r="BQ144" s="289">
        <v>3789082.74</v>
      </c>
      <c r="BR144" s="289">
        <v>4027027.74</v>
      </c>
      <c r="BS144" s="289">
        <v>3789082.74</v>
      </c>
      <c r="BT144" s="289">
        <v>4027027.74</v>
      </c>
      <c r="BU144" s="289">
        <v>0</v>
      </c>
      <c r="BV144" s="289">
        <v>0</v>
      </c>
      <c r="BW144" s="289">
        <v>2232131.62</v>
      </c>
      <c r="BX144" s="289">
        <v>0</v>
      </c>
      <c r="BY144" s="289">
        <v>0</v>
      </c>
      <c r="BZ144" s="289">
        <v>0</v>
      </c>
      <c r="CA144" s="289">
        <v>0</v>
      </c>
      <c r="CB144" s="289">
        <v>0</v>
      </c>
      <c r="CC144" s="289">
        <v>0</v>
      </c>
      <c r="CD144" s="289">
        <v>0</v>
      </c>
      <c r="CE144" s="289">
        <v>0</v>
      </c>
      <c r="CF144" s="289">
        <v>0</v>
      </c>
      <c r="CG144" s="289">
        <v>0</v>
      </c>
      <c r="CH144" s="289">
        <v>19722.150000000001</v>
      </c>
      <c r="CI144" s="289">
        <v>0</v>
      </c>
      <c r="CJ144" s="289">
        <v>0</v>
      </c>
      <c r="CK144" s="289">
        <v>0</v>
      </c>
      <c r="CL144" s="289">
        <v>0</v>
      </c>
      <c r="CM144" s="289">
        <v>833685</v>
      </c>
      <c r="CN144" s="289">
        <v>0</v>
      </c>
      <c r="CO144" s="289">
        <v>0</v>
      </c>
      <c r="CP144" s="289">
        <v>0</v>
      </c>
      <c r="CQ144" s="289">
        <v>0</v>
      </c>
      <c r="CR144" s="289">
        <v>0</v>
      </c>
      <c r="CS144" s="289">
        <v>0</v>
      </c>
      <c r="CT144" s="289">
        <v>402955.62</v>
      </c>
      <c r="CU144" s="289">
        <v>0</v>
      </c>
      <c r="CV144" s="289">
        <v>0</v>
      </c>
      <c r="CW144" s="289">
        <v>0</v>
      </c>
      <c r="CX144" s="289">
        <v>131612.67000000001</v>
      </c>
      <c r="CY144" s="289">
        <v>0</v>
      </c>
      <c r="CZ144" s="289">
        <v>0</v>
      </c>
      <c r="DA144" s="289">
        <v>0</v>
      </c>
      <c r="DB144" s="289">
        <v>0</v>
      </c>
      <c r="DC144" s="289">
        <v>0</v>
      </c>
      <c r="DD144" s="289">
        <v>0</v>
      </c>
      <c r="DE144" s="289">
        <v>0</v>
      </c>
      <c r="DF144" s="289">
        <v>0</v>
      </c>
      <c r="DG144" s="289">
        <v>0</v>
      </c>
      <c r="DH144" s="289">
        <v>0</v>
      </c>
      <c r="DI144" s="289">
        <v>2645235.61</v>
      </c>
      <c r="DJ144" s="289">
        <v>0</v>
      </c>
      <c r="DK144" s="289">
        <v>0</v>
      </c>
      <c r="DL144" s="289">
        <v>356025.41000000003</v>
      </c>
      <c r="DM144" s="289">
        <v>264886.05</v>
      </c>
      <c r="DN144" s="289">
        <v>0</v>
      </c>
      <c r="DO144" s="289">
        <v>0</v>
      </c>
      <c r="DP144" s="289">
        <v>148436.85</v>
      </c>
      <c r="DQ144" s="289">
        <v>0</v>
      </c>
      <c r="DR144" s="289">
        <v>0</v>
      </c>
      <c r="DS144" s="289">
        <v>0</v>
      </c>
      <c r="DT144" s="289">
        <v>0</v>
      </c>
      <c r="DU144" s="289">
        <v>0</v>
      </c>
      <c r="DV144" s="289">
        <v>205523.14</v>
      </c>
      <c r="DW144" s="289">
        <v>0</v>
      </c>
      <c r="DX144" s="289">
        <v>26380.420000000002</v>
      </c>
      <c r="DY144" s="289">
        <v>32083.62</v>
      </c>
      <c r="DZ144" s="289">
        <v>7777.74</v>
      </c>
      <c r="EA144" s="289">
        <v>2074.54</v>
      </c>
      <c r="EB144" s="289">
        <v>0</v>
      </c>
      <c r="EC144" s="289">
        <v>0</v>
      </c>
      <c r="ED144" s="289">
        <v>826100.71</v>
      </c>
      <c r="EE144" s="289">
        <v>1536222.5</v>
      </c>
      <c r="EF144" s="289">
        <v>1577198.79</v>
      </c>
      <c r="EG144" s="289">
        <v>867077</v>
      </c>
      <c r="EH144" s="289">
        <v>0</v>
      </c>
      <c r="EI144" s="289">
        <v>0</v>
      </c>
      <c r="EJ144" s="289">
        <v>0</v>
      </c>
      <c r="EK144" s="289">
        <v>0</v>
      </c>
      <c r="EL144" s="289">
        <v>0</v>
      </c>
      <c r="EM144" s="289">
        <v>5503255.2000000002</v>
      </c>
      <c r="EN144" s="289">
        <v>0</v>
      </c>
      <c r="EO144" s="289">
        <v>800043.11</v>
      </c>
      <c r="EP144" s="289">
        <v>800043.11</v>
      </c>
      <c r="EQ144" s="289">
        <v>0</v>
      </c>
      <c r="ER144" s="289">
        <v>0</v>
      </c>
      <c r="ES144" s="289">
        <v>0</v>
      </c>
      <c r="ET144" s="289">
        <v>0</v>
      </c>
      <c r="EU144" s="289">
        <v>196379.54</v>
      </c>
      <c r="EV144" s="289">
        <v>231541.16</v>
      </c>
      <c r="EW144" s="289">
        <v>796455.08000000007</v>
      </c>
      <c r="EX144" s="289">
        <v>761293.46</v>
      </c>
      <c r="EY144" s="289">
        <v>0</v>
      </c>
      <c r="EZ144" s="289">
        <v>151934.55000000002</v>
      </c>
      <c r="FA144" s="289">
        <v>151934.55000000002</v>
      </c>
      <c r="FB144" s="289">
        <v>0</v>
      </c>
      <c r="FC144" s="289">
        <v>0</v>
      </c>
      <c r="FD144" s="289">
        <v>0</v>
      </c>
      <c r="FE144" s="289">
        <v>0</v>
      </c>
      <c r="FF144" s="289">
        <v>0</v>
      </c>
      <c r="FG144" s="289">
        <v>0</v>
      </c>
      <c r="FH144" s="289">
        <v>0</v>
      </c>
      <c r="FI144" s="289">
        <v>0</v>
      </c>
      <c r="FJ144" s="289">
        <v>0</v>
      </c>
      <c r="FK144" s="289">
        <v>0</v>
      </c>
    </row>
    <row r="145" spans="1:167" x14ac:dyDescent="0.15">
      <c r="A145" s="287">
        <v>2436</v>
      </c>
      <c r="B145" s="287" t="s">
        <v>605</v>
      </c>
      <c r="C145" s="289">
        <v>0</v>
      </c>
      <c r="D145" s="289">
        <v>9301784.7300000004</v>
      </c>
      <c r="E145" s="289">
        <v>295</v>
      </c>
      <c r="F145" s="289">
        <v>16916.03</v>
      </c>
      <c r="G145" s="289">
        <v>70566.94</v>
      </c>
      <c r="H145" s="289">
        <v>30177.52</v>
      </c>
      <c r="I145" s="289">
        <v>310539.33</v>
      </c>
      <c r="J145" s="289">
        <v>0</v>
      </c>
      <c r="K145" s="289">
        <v>406894.2</v>
      </c>
      <c r="L145" s="289">
        <v>0</v>
      </c>
      <c r="M145" s="289">
        <v>0</v>
      </c>
      <c r="N145" s="289">
        <v>0</v>
      </c>
      <c r="O145" s="289">
        <v>0</v>
      </c>
      <c r="P145" s="289">
        <v>20179.39</v>
      </c>
      <c r="Q145" s="289">
        <v>0</v>
      </c>
      <c r="R145" s="289">
        <v>11000</v>
      </c>
      <c r="S145" s="289">
        <v>0</v>
      </c>
      <c r="T145" s="289">
        <v>0</v>
      </c>
      <c r="U145" s="289">
        <v>380654.17</v>
      </c>
      <c r="V145" s="289">
        <v>5381568</v>
      </c>
      <c r="W145" s="289">
        <v>42796.22</v>
      </c>
      <c r="X145" s="289">
        <v>0</v>
      </c>
      <c r="Y145" s="289">
        <v>0</v>
      </c>
      <c r="Z145" s="289">
        <v>14803.91</v>
      </c>
      <c r="AA145" s="289">
        <v>37960.400000000001</v>
      </c>
      <c r="AB145" s="289">
        <v>0</v>
      </c>
      <c r="AC145" s="289">
        <v>0</v>
      </c>
      <c r="AD145" s="289">
        <v>33363.71</v>
      </c>
      <c r="AE145" s="289">
        <v>113683.66</v>
      </c>
      <c r="AF145" s="289">
        <v>0</v>
      </c>
      <c r="AG145" s="289">
        <v>0</v>
      </c>
      <c r="AH145" s="289">
        <v>35299.43</v>
      </c>
      <c r="AI145" s="289">
        <v>9</v>
      </c>
      <c r="AJ145" s="289">
        <v>0</v>
      </c>
      <c r="AK145" s="289">
        <v>910.65</v>
      </c>
      <c r="AL145" s="289">
        <v>0</v>
      </c>
      <c r="AM145" s="289">
        <v>0</v>
      </c>
      <c r="AN145" s="289">
        <v>58847.83</v>
      </c>
      <c r="AO145" s="289">
        <v>0</v>
      </c>
      <c r="AP145" s="289">
        <v>69077.69</v>
      </c>
      <c r="AQ145" s="289">
        <v>575</v>
      </c>
      <c r="AR145" s="289">
        <v>5148548.5599999996</v>
      </c>
      <c r="AS145" s="289">
        <v>1229763.93</v>
      </c>
      <c r="AT145" s="289">
        <v>452556.06</v>
      </c>
      <c r="AU145" s="289">
        <v>551104.05000000005</v>
      </c>
      <c r="AV145" s="289">
        <v>183977.85</v>
      </c>
      <c r="AW145" s="289">
        <v>579833.1</v>
      </c>
      <c r="AX145" s="289">
        <v>429622.91000000003</v>
      </c>
      <c r="AY145" s="289">
        <v>379720.74</v>
      </c>
      <c r="AZ145" s="289">
        <v>757411.88</v>
      </c>
      <c r="BA145" s="289">
        <v>2764012.46</v>
      </c>
      <c r="BB145" s="289">
        <v>1171650.33</v>
      </c>
      <c r="BC145" s="289">
        <v>158606</v>
      </c>
      <c r="BD145" s="289">
        <v>0</v>
      </c>
      <c r="BE145" s="289">
        <v>46486.81</v>
      </c>
      <c r="BF145" s="289">
        <v>1523223.28</v>
      </c>
      <c r="BG145" s="289">
        <v>1149200.93</v>
      </c>
      <c r="BH145" s="289">
        <v>2468.5</v>
      </c>
      <c r="BI145" s="289">
        <v>28202.010000000002</v>
      </c>
      <c r="BJ145" s="289">
        <v>28202.010000000002</v>
      </c>
      <c r="BK145" s="289">
        <v>0</v>
      </c>
      <c r="BL145" s="289">
        <v>0</v>
      </c>
      <c r="BM145" s="289">
        <v>0</v>
      </c>
      <c r="BN145" s="289">
        <v>0</v>
      </c>
      <c r="BO145" s="289">
        <v>371244</v>
      </c>
      <c r="BP145" s="289">
        <v>371244</v>
      </c>
      <c r="BQ145" s="289">
        <v>7377867.2000000002</v>
      </c>
      <c r="BR145" s="289">
        <v>7186432.6200000001</v>
      </c>
      <c r="BS145" s="289">
        <v>7777313.21</v>
      </c>
      <c r="BT145" s="289">
        <v>7585878.6299999999</v>
      </c>
      <c r="BU145" s="289">
        <v>0</v>
      </c>
      <c r="BV145" s="289">
        <v>0</v>
      </c>
      <c r="BW145" s="289">
        <v>1092834.28</v>
      </c>
      <c r="BX145" s="289">
        <v>0</v>
      </c>
      <c r="BY145" s="289">
        <v>0</v>
      </c>
      <c r="BZ145" s="289">
        <v>0</v>
      </c>
      <c r="CA145" s="289">
        <v>0</v>
      </c>
      <c r="CB145" s="289">
        <v>0</v>
      </c>
      <c r="CC145" s="289">
        <v>58785</v>
      </c>
      <c r="CD145" s="289">
        <v>0</v>
      </c>
      <c r="CE145" s="289">
        <v>0</v>
      </c>
      <c r="CF145" s="289">
        <v>0</v>
      </c>
      <c r="CG145" s="289">
        <v>0</v>
      </c>
      <c r="CH145" s="289">
        <v>2542.15</v>
      </c>
      <c r="CI145" s="289">
        <v>0</v>
      </c>
      <c r="CJ145" s="289">
        <v>0</v>
      </c>
      <c r="CK145" s="289">
        <v>0</v>
      </c>
      <c r="CL145" s="289">
        <v>0</v>
      </c>
      <c r="CM145" s="289">
        <v>408513</v>
      </c>
      <c r="CN145" s="289">
        <v>0</v>
      </c>
      <c r="CO145" s="289">
        <v>0</v>
      </c>
      <c r="CP145" s="289">
        <v>0</v>
      </c>
      <c r="CQ145" s="289">
        <v>0</v>
      </c>
      <c r="CR145" s="289">
        <v>0</v>
      </c>
      <c r="CS145" s="289">
        <v>0</v>
      </c>
      <c r="CT145" s="289">
        <v>230738</v>
      </c>
      <c r="CU145" s="289">
        <v>0</v>
      </c>
      <c r="CV145" s="289">
        <v>0</v>
      </c>
      <c r="CW145" s="289">
        <v>0</v>
      </c>
      <c r="CX145" s="289">
        <v>18984.010000000002</v>
      </c>
      <c r="CY145" s="289">
        <v>0</v>
      </c>
      <c r="CZ145" s="289">
        <v>0</v>
      </c>
      <c r="DA145" s="289">
        <v>0</v>
      </c>
      <c r="DB145" s="289">
        <v>0</v>
      </c>
      <c r="DC145" s="289">
        <v>0</v>
      </c>
      <c r="DD145" s="289">
        <v>158.89000000000001</v>
      </c>
      <c r="DE145" s="289">
        <v>0</v>
      </c>
      <c r="DF145" s="289">
        <v>0</v>
      </c>
      <c r="DG145" s="289">
        <v>0</v>
      </c>
      <c r="DH145" s="289">
        <v>0</v>
      </c>
      <c r="DI145" s="289">
        <v>1350538.66</v>
      </c>
      <c r="DJ145" s="289">
        <v>0</v>
      </c>
      <c r="DK145" s="289">
        <v>0</v>
      </c>
      <c r="DL145" s="289">
        <v>156125.26</v>
      </c>
      <c r="DM145" s="289">
        <v>78795.23</v>
      </c>
      <c r="DN145" s="289">
        <v>0</v>
      </c>
      <c r="DO145" s="289">
        <v>0</v>
      </c>
      <c r="DP145" s="289">
        <v>141101.4</v>
      </c>
      <c r="DQ145" s="289">
        <v>3111</v>
      </c>
      <c r="DR145" s="289">
        <v>0</v>
      </c>
      <c r="DS145" s="289">
        <v>0</v>
      </c>
      <c r="DT145" s="289">
        <v>0</v>
      </c>
      <c r="DU145" s="289">
        <v>0</v>
      </c>
      <c r="DV145" s="289">
        <v>82883.78</v>
      </c>
      <c r="DW145" s="289">
        <v>0</v>
      </c>
      <c r="DX145" s="289">
        <v>90727.14</v>
      </c>
      <c r="DY145" s="289">
        <v>123073</v>
      </c>
      <c r="DZ145" s="289">
        <v>364431.88</v>
      </c>
      <c r="EA145" s="289">
        <v>328777.49</v>
      </c>
      <c r="EB145" s="289">
        <v>3308.53</v>
      </c>
      <c r="EC145" s="289">
        <v>0</v>
      </c>
      <c r="ED145" s="289">
        <v>70219.680000000008</v>
      </c>
      <c r="EE145" s="289">
        <v>280963.77</v>
      </c>
      <c r="EF145" s="289">
        <v>1345775.03</v>
      </c>
      <c r="EG145" s="289">
        <v>1089547.44</v>
      </c>
      <c r="EH145" s="289">
        <v>0</v>
      </c>
      <c r="EI145" s="289">
        <v>0</v>
      </c>
      <c r="EJ145" s="289">
        <v>0</v>
      </c>
      <c r="EK145" s="289">
        <v>45483.5</v>
      </c>
      <c r="EL145" s="289">
        <v>0</v>
      </c>
      <c r="EM145" s="289">
        <v>9055000</v>
      </c>
      <c r="EN145" s="289">
        <v>-1517778.91</v>
      </c>
      <c r="EO145" s="289">
        <v>3690204.17</v>
      </c>
      <c r="EP145" s="289">
        <v>10062927.800000001</v>
      </c>
      <c r="EQ145" s="289">
        <v>0</v>
      </c>
      <c r="ER145" s="289">
        <v>4854944.72</v>
      </c>
      <c r="ES145" s="289">
        <v>0</v>
      </c>
      <c r="ET145" s="289">
        <v>0</v>
      </c>
      <c r="EU145" s="289">
        <v>534385.92000000004</v>
      </c>
      <c r="EV145" s="289">
        <v>309157.34000000003</v>
      </c>
      <c r="EW145" s="289">
        <v>978946.19000000006</v>
      </c>
      <c r="EX145" s="289">
        <v>1204174.77</v>
      </c>
      <c r="EY145" s="289">
        <v>0</v>
      </c>
      <c r="EZ145" s="289">
        <v>79851.59</v>
      </c>
      <c r="FA145" s="289">
        <v>24205.49</v>
      </c>
      <c r="FB145" s="289">
        <v>761.42</v>
      </c>
      <c r="FC145" s="289">
        <v>45399.71</v>
      </c>
      <c r="FD145" s="289">
        <v>11007.81</v>
      </c>
      <c r="FE145" s="289">
        <v>0</v>
      </c>
      <c r="FF145" s="289">
        <v>0</v>
      </c>
      <c r="FG145" s="289">
        <v>0</v>
      </c>
      <c r="FH145" s="289">
        <v>49535</v>
      </c>
      <c r="FI145" s="289">
        <v>0</v>
      </c>
      <c r="FJ145" s="289">
        <v>49535</v>
      </c>
      <c r="FK145" s="289">
        <v>0</v>
      </c>
    </row>
    <row r="146" spans="1:167" x14ac:dyDescent="0.15">
      <c r="A146" s="287">
        <v>2460</v>
      </c>
      <c r="B146" s="287" t="s">
        <v>608</v>
      </c>
      <c r="C146" s="289">
        <v>62.940000000000005</v>
      </c>
      <c r="D146" s="289">
        <v>9685827</v>
      </c>
      <c r="E146" s="289">
        <v>398.1</v>
      </c>
      <c r="F146" s="289">
        <v>3692</v>
      </c>
      <c r="G146" s="289">
        <v>28929.5</v>
      </c>
      <c r="H146" s="289">
        <v>7513.6</v>
      </c>
      <c r="I146" s="289">
        <v>133037.23000000001</v>
      </c>
      <c r="J146" s="289">
        <v>0</v>
      </c>
      <c r="K146" s="289">
        <v>722795.62</v>
      </c>
      <c r="L146" s="289">
        <v>0</v>
      </c>
      <c r="M146" s="289">
        <v>0</v>
      </c>
      <c r="N146" s="289">
        <v>0</v>
      </c>
      <c r="O146" s="289">
        <v>0</v>
      </c>
      <c r="P146" s="289">
        <v>1000</v>
      </c>
      <c r="Q146" s="289">
        <v>0</v>
      </c>
      <c r="R146" s="289">
        <v>0</v>
      </c>
      <c r="S146" s="289">
        <v>0</v>
      </c>
      <c r="T146" s="289">
        <v>0</v>
      </c>
      <c r="U146" s="289">
        <v>251377.24</v>
      </c>
      <c r="V146" s="289">
        <v>2871191</v>
      </c>
      <c r="W146" s="289">
        <v>7600</v>
      </c>
      <c r="X146" s="289">
        <v>0</v>
      </c>
      <c r="Y146" s="289">
        <v>0</v>
      </c>
      <c r="Z146" s="289">
        <v>0</v>
      </c>
      <c r="AA146" s="289">
        <v>109697</v>
      </c>
      <c r="AB146" s="289">
        <v>0</v>
      </c>
      <c r="AC146" s="289">
        <v>0</v>
      </c>
      <c r="AD146" s="289">
        <v>171681.32</v>
      </c>
      <c r="AE146" s="289">
        <v>96216.680000000008</v>
      </c>
      <c r="AF146" s="289">
        <v>0</v>
      </c>
      <c r="AG146" s="289">
        <v>0</v>
      </c>
      <c r="AH146" s="289">
        <v>58241.24</v>
      </c>
      <c r="AI146" s="289">
        <v>0</v>
      </c>
      <c r="AJ146" s="289">
        <v>0</v>
      </c>
      <c r="AK146" s="289">
        <v>0</v>
      </c>
      <c r="AL146" s="289">
        <v>0</v>
      </c>
      <c r="AM146" s="289">
        <v>4424.75</v>
      </c>
      <c r="AN146" s="289">
        <v>28587.49</v>
      </c>
      <c r="AO146" s="289">
        <v>0</v>
      </c>
      <c r="AP146" s="289">
        <v>104059.84</v>
      </c>
      <c r="AQ146" s="289">
        <v>4780609.95</v>
      </c>
      <c r="AR146" s="289">
        <v>1164229.81</v>
      </c>
      <c r="AS146" s="289">
        <v>0</v>
      </c>
      <c r="AT146" s="289">
        <v>274588.53000000003</v>
      </c>
      <c r="AU146" s="289">
        <v>96644.55</v>
      </c>
      <c r="AV146" s="289">
        <v>19582.71</v>
      </c>
      <c r="AW146" s="289">
        <v>201777.25</v>
      </c>
      <c r="AX146" s="289">
        <v>614364.92000000004</v>
      </c>
      <c r="AY146" s="289">
        <v>438376.10000000003</v>
      </c>
      <c r="AZ146" s="289">
        <v>701306.37</v>
      </c>
      <c r="BA146" s="289">
        <v>2105811.58</v>
      </c>
      <c r="BB146" s="289">
        <v>188963.63</v>
      </c>
      <c r="BC146" s="289">
        <v>127435.69</v>
      </c>
      <c r="BD146" s="289">
        <v>57223.56</v>
      </c>
      <c r="BE146" s="289">
        <v>302017.33</v>
      </c>
      <c r="BF146" s="289">
        <v>2013567.8</v>
      </c>
      <c r="BG146" s="289">
        <v>1070546.3400000001</v>
      </c>
      <c r="BH146" s="289">
        <v>351.62</v>
      </c>
      <c r="BI146" s="289">
        <v>0</v>
      </c>
      <c r="BJ146" s="289">
        <v>0</v>
      </c>
      <c r="BK146" s="289">
        <v>0</v>
      </c>
      <c r="BL146" s="289">
        <v>0</v>
      </c>
      <c r="BM146" s="289">
        <v>296370.85000000003</v>
      </c>
      <c r="BN146" s="289">
        <v>296370.85000000003</v>
      </c>
      <c r="BO146" s="289">
        <v>0</v>
      </c>
      <c r="BP146" s="289">
        <v>0</v>
      </c>
      <c r="BQ146" s="289">
        <v>2466165.58</v>
      </c>
      <c r="BR146" s="289">
        <v>2595100.39</v>
      </c>
      <c r="BS146" s="289">
        <v>2762536.43</v>
      </c>
      <c r="BT146" s="289">
        <v>2891471.24</v>
      </c>
      <c r="BU146" s="289">
        <v>0</v>
      </c>
      <c r="BV146" s="289">
        <v>0</v>
      </c>
      <c r="BW146" s="289">
        <v>1668450.93</v>
      </c>
      <c r="BX146" s="289">
        <v>0</v>
      </c>
      <c r="BY146" s="289">
        <v>0</v>
      </c>
      <c r="BZ146" s="289">
        <v>0</v>
      </c>
      <c r="CA146" s="289">
        <v>0</v>
      </c>
      <c r="CB146" s="289">
        <v>11552</v>
      </c>
      <c r="CC146" s="289">
        <v>7941.89</v>
      </c>
      <c r="CD146" s="289">
        <v>0</v>
      </c>
      <c r="CE146" s="289">
        <v>0</v>
      </c>
      <c r="CF146" s="289">
        <v>0</v>
      </c>
      <c r="CG146" s="289">
        <v>0</v>
      </c>
      <c r="CH146" s="289">
        <v>0</v>
      </c>
      <c r="CI146" s="289">
        <v>0</v>
      </c>
      <c r="CJ146" s="289">
        <v>0</v>
      </c>
      <c r="CK146" s="289">
        <v>0</v>
      </c>
      <c r="CL146" s="289">
        <v>0</v>
      </c>
      <c r="CM146" s="289">
        <v>599647</v>
      </c>
      <c r="CN146" s="289">
        <v>0</v>
      </c>
      <c r="CO146" s="289">
        <v>0</v>
      </c>
      <c r="CP146" s="289">
        <v>0</v>
      </c>
      <c r="CQ146" s="289">
        <v>0</v>
      </c>
      <c r="CR146" s="289">
        <v>0</v>
      </c>
      <c r="CS146" s="289">
        <v>0</v>
      </c>
      <c r="CT146" s="289">
        <v>185769.80000000002</v>
      </c>
      <c r="CU146" s="289">
        <v>0</v>
      </c>
      <c r="CV146" s="289">
        <v>0</v>
      </c>
      <c r="CW146" s="289">
        <v>0</v>
      </c>
      <c r="CX146" s="289">
        <v>50688.47</v>
      </c>
      <c r="CY146" s="289">
        <v>0</v>
      </c>
      <c r="CZ146" s="289">
        <v>0</v>
      </c>
      <c r="DA146" s="289">
        <v>0</v>
      </c>
      <c r="DB146" s="289">
        <v>0</v>
      </c>
      <c r="DC146" s="289">
        <v>0</v>
      </c>
      <c r="DD146" s="289">
        <v>0</v>
      </c>
      <c r="DE146" s="289">
        <v>0</v>
      </c>
      <c r="DF146" s="289">
        <v>0</v>
      </c>
      <c r="DG146" s="289">
        <v>0</v>
      </c>
      <c r="DH146" s="289">
        <v>0</v>
      </c>
      <c r="DI146" s="289">
        <v>1825933.78</v>
      </c>
      <c r="DJ146" s="289">
        <v>0</v>
      </c>
      <c r="DK146" s="289">
        <v>0</v>
      </c>
      <c r="DL146" s="289">
        <v>326816.81</v>
      </c>
      <c r="DM146" s="289">
        <v>236935.99</v>
      </c>
      <c r="DN146" s="289">
        <v>0</v>
      </c>
      <c r="DO146" s="289">
        <v>0</v>
      </c>
      <c r="DP146" s="289">
        <v>40241.65</v>
      </c>
      <c r="DQ146" s="289">
        <v>0</v>
      </c>
      <c r="DR146" s="289">
        <v>0</v>
      </c>
      <c r="DS146" s="289">
        <v>0</v>
      </c>
      <c r="DT146" s="289">
        <v>0</v>
      </c>
      <c r="DU146" s="289">
        <v>0</v>
      </c>
      <c r="DV146" s="289">
        <v>89791.14</v>
      </c>
      <c r="DW146" s="289">
        <v>4330.72</v>
      </c>
      <c r="DX146" s="289">
        <v>78011.95</v>
      </c>
      <c r="DY146" s="289">
        <v>56330.23</v>
      </c>
      <c r="DZ146" s="289">
        <v>0</v>
      </c>
      <c r="EA146" s="289">
        <v>21681.72</v>
      </c>
      <c r="EB146" s="289">
        <v>0</v>
      </c>
      <c r="EC146" s="289">
        <v>0</v>
      </c>
      <c r="ED146" s="289">
        <v>48843.51</v>
      </c>
      <c r="EE146" s="289">
        <v>16800.599999999999</v>
      </c>
      <c r="EF146" s="289">
        <v>2911950.06</v>
      </c>
      <c r="EG146" s="289">
        <v>1738930.03</v>
      </c>
      <c r="EH146" s="289">
        <v>1205000</v>
      </c>
      <c r="EI146" s="289">
        <v>0</v>
      </c>
      <c r="EJ146" s="289">
        <v>0</v>
      </c>
      <c r="EK146" s="289">
        <v>0</v>
      </c>
      <c r="EL146" s="289">
        <v>62.940000000000005</v>
      </c>
      <c r="EM146" s="289">
        <v>2006781.3</v>
      </c>
      <c r="EN146" s="289">
        <v>1000.03</v>
      </c>
      <c r="EO146" s="289">
        <v>1001.33</v>
      </c>
      <c r="EP146" s="289">
        <v>2.0499999999999998</v>
      </c>
      <c r="EQ146" s="289">
        <v>0</v>
      </c>
      <c r="ER146" s="289">
        <v>0</v>
      </c>
      <c r="ES146" s="289">
        <v>0</v>
      </c>
      <c r="ET146" s="289">
        <v>0.75</v>
      </c>
      <c r="EU146" s="289">
        <v>43.93</v>
      </c>
      <c r="EV146" s="289">
        <v>43.93</v>
      </c>
      <c r="EW146" s="289">
        <v>423896.86</v>
      </c>
      <c r="EX146" s="289">
        <v>423896.86</v>
      </c>
      <c r="EY146" s="289">
        <v>0</v>
      </c>
      <c r="EZ146" s="289">
        <v>52074.73</v>
      </c>
      <c r="FA146" s="289">
        <v>62160.99</v>
      </c>
      <c r="FB146" s="289">
        <v>300000</v>
      </c>
      <c r="FC146" s="289">
        <v>72737.98</v>
      </c>
      <c r="FD146" s="289">
        <v>217175.76</v>
      </c>
      <c r="FE146" s="289">
        <v>0</v>
      </c>
      <c r="FF146" s="289">
        <v>0</v>
      </c>
      <c r="FG146" s="289">
        <v>0</v>
      </c>
      <c r="FH146" s="289">
        <v>0</v>
      </c>
      <c r="FI146" s="289">
        <v>0</v>
      </c>
      <c r="FJ146" s="289">
        <v>0</v>
      </c>
      <c r="FK146" s="289">
        <v>0</v>
      </c>
    </row>
    <row r="147" spans="1:167" x14ac:dyDescent="0.15">
      <c r="A147" s="287">
        <v>2478</v>
      </c>
      <c r="B147" s="287" t="s">
        <v>609</v>
      </c>
      <c r="C147" s="289">
        <v>6052.17</v>
      </c>
      <c r="D147" s="289">
        <v>16713356.880000001</v>
      </c>
      <c r="E147" s="289">
        <v>38387</v>
      </c>
      <c r="F147" s="289">
        <v>8918.44</v>
      </c>
      <c r="G147" s="289">
        <v>58915.25</v>
      </c>
      <c r="H147" s="289">
        <v>19067.09</v>
      </c>
      <c r="I147" s="289">
        <v>70100.12</v>
      </c>
      <c r="J147" s="289">
        <v>0</v>
      </c>
      <c r="K147" s="289">
        <v>1525470.66</v>
      </c>
      <c r="L147" s="289">
        <v>0</v>
      </c>
      <c r="M147" s="289">
        <v>0</v>
      </c>
      <c r="N147" s="289">
        <v>0</v>
      </c>
      <c r="O147" s="289">
        <v>0</v>
      </c>
      <c r="P147" s="289">
        <v>18397.850000000002</v>
      </c>
      <c r="Q147" s="289">
        <v>0</v>
      </c>
      <c r="R147" s="289">
        <v>0</v>
      </c>
      <c r="S147" s="289">
        <v>120161</v>
      </c>
      <c r="T147" s="289">
        <v>0</v>
      </c>
      <c r="U147" s="289">
        <v>575495.5</v>
      </c>
      <c r="V147" s="289">
        <v>517638</v>
      </c>
      <c r="W147" s="289">
        <v>13760</v>
      </c>
      <c r="X147" s="289">
        <v>0</v>
      </c>
      <c r="Y147" s="289">
        <v>712309.56</v>
      </c>
      <c r="Z147" s="289">
        <v>24283.84</v>
      </c>
      <c r="AA147" s="289">
        <v>12756</v>
      </c>
      <c r="AB147" s="289">
        <v>24603</v>
      </c>
      <c r="AC147" s="289">
        <v>957150.27</v>
      </c>
      <c r="AD147" s="289">
        <v>170461</v>
      </c>
      <c r="AE147" s="289">
        <v>619964.87</v>
      </c>
      <c r="AF147" s="289">
        <v>0</v>
      </c>
      <c r="AG147" s="289">
        <v>78748.94</v>
      </c>
      <c r="AH147" s="289">
        <v>0</v>
      </c>
      <c r="AI147" s="289">
        <v>0</v>
      </c>
      <c r="AJ147" s="289">
        <v>0</v>
      </c>
      <c r="AK147" s="289">
        <v>0</v>
      </c>
      <c r="AL147" s="289">
        <v>0</v>
      </c>
      <c r="AM147" s="289">
        <v>2785.84</v>
      </c>
      <c r="AN147" s="289">
        <v>87157.81</v>
      </c>
      <c r="AO147" s="289">
        <v>0</v>
      </c>
      <c r="AP147" s="289">
        <v>8067.56</v>
      </c>
      <c r="AQ147" s="289">
        <v>4047615.2</v>
      </c>
      <c r="AR147" s="289">
        <v>4519685.8099999996</v>
      </c>
      <c r="AS147" s="289">
        <v>826989.67</v>
      </c>
      <c r="AT147" s="289">
        <v>441100.63</v>
      </c>
      <c r="AU147" s="289">
        <v>358288.49</v>
      </c>
      <c r="AV147" s="289">
        <v>75136.02</v>
      </c>
      <c r="AW147" s="289">
        <v>441877.75</v>
      </c>
      <c r="AX147" s="289">
        <v>798896.58000000007</v>
      </c>
      <c r="AY147" s="289">
        <v>348720.04</v>
      </c>
      <c r="AZ147" s="289">
        <v>1221708.57</v>
      </c>
      <c r="BA147" s="289">
        <v>4723476.7300000004</v>
      </c>
      <c r="BB147" s="289">
        <v>941293.65</v>
      </c>
      <c r="BC147" s="289">
        <v>89143.81</v>
      </c>
      <c r="BD147" s="289">
        <v>0</v>
      </c>
      <c r="BE147" s="289">
        <v>42612.62</v>
      </c>
      <c r="BF147" s="289">
        <v>2799830.27</v>
      </c>
      <c r="BG147" s="289">
        <v>252233.1</v>
      </c>
      <c r="BH147" s="289">
        <v>660.54</v>
      </c>
      <c r="BI147" s="289">
        <v>0</v>
      </c>
      <c r="BJ147" s="289">
        <v>0</v>
      </c>
      <c r="BK147" s="289">
        <v>0</v>
      </c>
      <c r="BL147" s="289">
        <v>0</v>
      </c>
      <c r="BM147" s="289">
        <v>768762.69000000006</v>
      </c>
      <c r="BN147" s="289">
        <v>703483.56</v>
      </c>
      <c r="BO147" s="289">
        <v>0</v>
      </c>
      <c r="BP147" s="289">
        <v>0</v>
      </c>
      <c r="BQ147" s="289">
        <v>10140196.51</v>
      </c>
      <c r="BR147" s="289">
        <v>10660214.810000001</v>
      </c>
      <c r="BS147" s="289">
        <v>10908959.199999999</v>
      </c>
      <c r="BT147" s="289">
        <v>11363698.369999999</v>
      </c>
      <c r="BU147" s="289">
        <v>0</v>
      </c>
      <c r="BV147" s="289">
        <v>0</v>
      </c>
      <c r="BW147" s="289">
        <v>1851830.27</v>
      </c>
      <c r="BX147" s="289">
        <v>0</v>
      </c>
      <c r="BY147" s="289">
        <v>0</v>
      </c>
      <c r="BZ147" s="289">
        <v>0</v>
      </c>
      <c r="CA147" s="289">
        <v>0</v>
      </c>
      <c r="CB147" s="289">
        <v>0</v>
      </c>
      <c r="CC147" s="289">
        <v>2259.39</v>
      </c>
      <c r="CD147" s="289">
        <v>0</v>
      </c>
      <c r="CE147" s="289">
        <v>0</v>
      </c>
      <c r="CF147" s="289">
        <v>0</v>
      </c>
      <c r="CG147" s="289">
        <v>0</v>
      </c>
      <c r="CH147" s="289">
        <v>28349.16</v>
      </c>
      <c r="CI147" s="289">
        <v>0</v>
      </c>
      <c r="CJ147" s="289">
        <v>0</v>
      </c>
      <c r="CK147" s="289">
        <v>65718.540000000008</v>
      </c>
      <c r="CL147" s="289">
        <v>0</v>
      </c>
      <c r="CM147" s="289">
        <v>646978</v>
      </c>
      <c r="CN147" s="289">
        <v>0</v>
      </c>
      <c r="CO147" s="289">
        <v>0</v>
      </c>
      <c r="CP147" s="289">
        <v>0</v>
      </c>
      <c r="CQ147" s="289">
        <v>0</v>
      </c>
      <c r="CR147" s="289">
        <v>0</v>
      </c>
      <c r="CS147" s="289">
        <v>0</v>
      </c>
      <c r="CT147" s="289">
        <v>452400.73</v>
      </c>
      <c r="CU147" s="289">
        <v>0</v>
      </c>
      <c r="CV147" s="289">
        <v>0</v>
      </c>
      <c r="CW147" s="289">
        <v>0</v>
      </c>
      <c r="CX147" s="289">
        <v>0</v>
      </c>
      <c r="CY147" s="289">
        <v>0</v>
      </c>
      <c r="CZ147" s="289">
        <v>0</v>
      </c>
      <c r="DA147" s="289">
        <v>0</v>
      </c>
      <c r="DB147" s="289">
        <v>0</v>
      </c>
      <c r="DC147" s="289">
        <v>0</v>
      </c>
      <c r="DD147" s="289">
        <v>0</v>
      </c>
      <c r="DE147" s="289">
        <v>0</v>
      </c>
      <c r="DF147" s="289">
        <v>0</v>
      </c>
      <c r="DG147" s="289">
        <v>387.04</v>
      </c>
      <c r="DH147" s="289">
        <v>0</v>
      </c>
      <c r="DI147" s="289">
        <v>2005235.63</v>
      </c>
      <c r="DJ147" s="289">
        <v>0</v>
      </c>
      <c r="DK147" s="289">
        <v>34320.93</v>
      </c>
      <c r="DL147" s="289">
        <v>425739.45</v>
      </c>
      <c r="DM147" s="289">
        <v>218408.53</v>
      </c>
      <c r="DN147" s="289">
        <v>2540</v>
      </c>
      <c r="DO147" s="289">
        <v>0</v>
      </c>
      <c r="DP147" s="289">
        <v>249548.29</v>
      </c>
      <c r="DQ147" s="289">
        <v>0</v>
      </c>
      <c r="DR147" s="289">
        <v>0</v>
      </c>
      <c r="DS147" s="289">
        <v>0</v>
      </c>
      <c r="DT147" s="289">
        <v>0</v>
      </c>
      <c r="DU147" s="289">
        <v>0</v>
      </c>
      <c r="DV147" s="289">
        <v>111356.22</v>
      </c>
      <c r="DW147" s="289">
        <v>0</v>
      </c>
      <c r="DX147" s="289">
        <v>37728.69</v>
      </c>
      <c r="DY147" s="289">
        <v>66036.960000000006</v>
      </c>
      <c r="DZ147" s="289">
        <v>207618.12</v>
      </c>
      <c r="EA147" s="289">
        <v>20448.63</v>
      </c>
      <c r="EB147" s="289">
        <v>152809.05000000002</v>
      </c>
      <c r="EC147" s="289">
        <v>6052.17</v>
      </c>
      <c r="ED147" s="289">
        <v>1458821.23</v>
      </c>
      <c r="EE147" s="289">
        <v>2449426.06</v>
      </c>
      <c r="EF147" s="289">
        <v>6527334.2200000007</v>
      </c>
      <c r="EG147" s="289">
        <v>1380284.39</v>
      </c>
      <c r="EH147" s="289">
        <v>3993175</v>
      </c>
      <c r="EI147" s="289">
        <v>0</v>
      </c>
      <c r="EJ147" s="289">
        <v>0</v>
      </c>
      <c r="EK147" s="289">
        <v>163270</v>
      </c>
      <c r="EL147" s="289">
        <v>0</v>
      </c>
      <c r="EM147" s="289">
        <v>4970000</v>
      </c>
      <c r="EN147" s="289">
        <v>0</v>
      </c>
      <c r="EO147" s="289">
        <v>0</v>
      </c>
      <c r="EP147" s="289">
        <v>0</v>
      </c>
      <c r="EQ147" s="289">
        <v>0</v>
      </c>
      <c r="ER147" s="289">
        <v>0</v>
      </c>
      <c r="ES147" s="289">
        <v>0</v>
      </c>
      <c r="ET147" s="289">
        <v>0</v>
      </c>
      <c r="EU147" s="289">
        <v>299582.47000000003</v>
      </c>
      <c r="EV147" s="289">
        <v>362091.17</v>
      </c>
      <c r="EW147" s="289">
        <v>971523.85</v>
      </c>
      <c r="EX147" s="289">
        <v>909015.15</v>
      </c>
      <c r="EY147" s="289">
        <v>0</v>
      </c>
      <c r="EZ147" s="289">
        <v>0</v>
      </c>
      <c r="FA147" s="289">
        <v>0</v>
      </c>
      <c r="FB147" s="289">
        <v>0</v>
      </c>
      <c r="FC147" s="289">
        <v>0</v>
      </c>
      <c r="FD147" s="289">
        <v>0</v>
      </c>
      <c r="FE147" s="289">
        <v>0</v>
      </c>
      <c r="FF147" s="289">
        <v>0</v>
      </c>
      <c r="FG147" s="289">
        <v>0</v>
      </c>
      <c r="FH147" s="289">
        <v>84379.16</v>
      </c>
      <c r="FI147" s="289">
        <v>0</v>
      </c>
      <c r="FJ147" s="289">
        <v>84379.16</v>
      </c>
      <c r="FK147" s="289">
        <v>0</v>
      </c>
    </row>
    <row r="148" spans="1:167" x14ac:dyDescent="0.15">
      <c r="A148" s="287">
        <v>2525</v>
      </c>
      <c r="B148" s="287" t="s">
        <v>611</v>
      </c>
      <c r="C148" s="289">
        <v>0</v>
      </c>
      <c r="D148" s="289">
        <v>2355968</v>
      </c>
      <c r="E148" s="289">
        <v>0</v>
      </c>
      <c r="F148" s="289">
        <v>640.31000000000006</v>
      </c>
      <c r="G148" s="289">
        <v>4588</v>
      </c>
      <c r="H148" s="289">
        <v>427.18</v>
      </c>
      <c r="I148" s="289">
        <v>41212.259999999995</v>
      </c>
      <c r="J148" s="289">
        <v>12035</v>
      </c>
      <c r="K148" s="289">
        <v>659571.21</v>
      </c>
      <c r="L148" s="289">
        <v>0</v>
      </c>
      <c r="M148" s="289">
        <v>0</v>
      </c>
      <c r="N148" s="289">
        <v>0</v>
      </c>
      <c r="O148" s="289">
        <v>0</v>
      </c>
      <c r="P148" s="289">
        <v>110.16</v>
      </c>
      <c r="Q148" s="289">
        <v>0</v>
      </c>
      <c r="R148" s="289">
        <v>0</v>
      </c>
      <c r="S148" s="289">
        <v>0</v>
      </c>
      <c r="T148" s="289">
        <v>0</v>
      </c>
      <c r="U148" s="289">
        <v>103423.2</v>
      </c>
      <c r="V148" s="289">
        <v>1507124</v>
      </c>
      <c r="W148" s="289">
        <v>4810</v>
      </c>
      <c r="X148" s="289">
        <v>0</v>
      </c>
      <c r="Y148" s="289">
        <v>0</v>
      </c>
      <c r="Z148" s="289">
        <v>0</v>
      </c>
      <c r="AA148" s="289">
        <v>114902</v>
      </c>
      <c r="AB148" s="289">
        <v>0</v>
      </c>
      <c r="AC148" s="289">
        <v>0</v>
      </c>
      <c r="AD148" s="289">
        <v>13891.19</v>
      </c>
      <c r="AE148" s="289">
        <v>32843.360000000001</v>
      </c>
      <c r="AF148" s="289">
        <v>0</v>
      </c>
      <c r="AG148" s="289">
        <v>0</v>
      </c>
      <c r="AH148" s="289">
        <v>16006.35</v>
      </c>
      <c r="AI148" s="289">
        <v>39981.1</v>
      </c>
      <c r="AJ148" s="289">
        <v>0</v>
      </c>
      <c r="AK148" s="289">
        <v>147250.5</v>
      </c>
      <c r="AL148" s="289">
        <v>0</v>
      </c>
      <c r="AM148" s="289">
        <v>2658</v>
      </c>
      <c r="AN148" s="289">
        <v>12003.98</v>
      </c>
      <c r="AO148" s="289">
        <v>0</v>
      </c>
      <c r="AP148" s="289">
        <v>3388.41</v>
      </c>
      <c r="AQ148" s="289">
        <v>1883241.52</v>
      </c>
      <c r="AR148" s="289">
        <v>311631.3</v>
      </c>
      <c r="AS148" s="289">
        <v>50</v>
      </c>
      <c r="AT148" s="289">
        <v>142044.85999999999</v>
      </c>
      <c r="AU148" s="289">
        <v>8741.4599999999991</v>
      </c>
      <c r="AV148" s="289">
        <v>0</v>
      </c>
      <c r="AW148" s="289">
        <v>55839.250000000007</v>
      </c>
      <c r="AX148" s="289">
        <v>137052.55000000002</v>
      </c>
      <c r="AY148" s="289">
        <v>433406.41000000003</v>
      </c>
      <c r="AZ148" s="289">
        <v>67183.73</v>
      </c>
      <c r="BA148" s="289">
        <v>876852.03</v>
      </c>
      <c r="BB148" s="289">
        <v>94536.040000000008</v>
      </c>
      <c r="BC148" s="289">
        <v>62307.25</v>
      </c>
      <c r="BD148" s="289">
        <v>988.48</v>
      </c>
      <c r="BE148" s="289">
        <v>9894.9700000000012</v>
      </c>
      <c r="BF148" s="289">
        <v>296773.94999999995</v>
      </c>
      <c r="BG148" s="289">
        <v>595324.63</v>
      </c>
      <c r="BH148" s="289">
        <v>0</v>
      </c>
      <c r="BI148" s="289">
        <v>0</v>
      </c>
      <c r="BJ148" s="289">
        <v>0</v>
      </c>
      <c r="BK148" s="289">
        <v>0</v>
      </c>
      <c r="BL148" s="289">
        <v>0</v>
      </c>
      <c r="BM148" s="289">
        <v>0</v>
      </c>
      <c r="BN148" s="289">
        <v>0</v>
      </c>
      <c r="BO148" s="289">
        <v>0</v>
      </c>
      <c r="BP148" s="289">
        <v>0</v>
      </c>
      <c r="BQ148" s="289">
        <v>1306740.03</v>
      </c>
      <c r="BR148" s="289">
        <v>1403705.81</v>
      </c>
      <c r="BS148" s="289">
        <v>1306740.03</v>
      </c>
      <c r="BT148" s="289">
        <v>1403705.81</v>
      </c>
      <c r="BU148" s="289">
        <v>0</v>
      </c>
      <c r="BV148" s="289">
        <v>0</v>
      </c>
      <c r="BW148" s="289">
        <v>277735.83999999997</v>
      </c>
      <c r="BX148" s="289">
        <v>0</v>
      </c>
      <c r="BY148" s="289">
        <v>0</v>
      </c>
      <c r="BZ148" s="289">
        <v>0</v>
      </c>
      <c r="CA148" s="289">
        <v>0</v>
      </c>
      <c r="CB148" s="289">
        <v>0</v>
      </c>
      <c r="CC148" s="289">
        <v>9699.91</v>
      </c>
      <c r="CD148" s="289">
        <v>0</v>
      </c>
      <c r="CE148" s="289">
        <v>0</v>
      </c>
      <c r="CF148" s="289">
        <v>0</v>
      </c>
      <c r="CG148" s="289">
        <v>0</v>
      </c>
      <c r="CH148" s="289">
        <v>14349.679999999998</v>
      </c>
      <c r="CI148" s="289">
        <v>0</v>
      </c>
      <c r="CJ148" s="289">
        <v>0</v>
      </c>
      <c r="CK148" s="289">
        <v>0</v>
      </c>
      <c r="CL148" s="289">
        <v>0</v>
      </c>
      <c r="CM148" s="289">
        <v>81199</v>
      </c>
      <c r="CN148" s="289">
        <v>0</v>
      </c>
      <c r="CO148" s="289">
        <v>0</v>
      </c>
      <c r="CP148" s="289">
        <v>0</v>
      </c>
      <c r="CQ148" s="289">
        <v>0</v>
      </c>
      <c r="CR148" s="289">
        <v>0</v>
      </c>
      <c r="CS148" s="289">
        <v>0</v>
      </c>
      <c r="CT148" s="289">
        <v>92706.19</v>
      </c>
      <c r="CU148" s="289">
        <v>0</v>
      </c>
      <c r="CV148" s="289">
        <v>0</v>
      </c>
      <c r="CW148" s="289">
        <v>0</v>
      </c>
      <c r="CX148" s="289">
        <v>3026.29</v>
      </c>
      <c r="CY148" s="289">
        <v>0</v>
      </c>
      <c r="CZ148" s="289">
        <v>0</v>
      </c>
      <c r="DA148" s="289">
        <v>0</v>
      </c>
      <c r="DB148" s="289">
        <v>0</v>
      </c>
      <c r="DC148" s="289">
        <v>0</v>
      </c>
      <c r="DD148" s="289">
        <v>0</v>
      </c>
      <c r="DE148" s="289">
        <v>0</v>
      </c>
      <c r="DF148" s="289">
        <v>0</v>
      </c>
      <c r="DG148" s="289">
        <v>0</v>
      </c>
      <c r="DH148" s="289">
        <v>0</v>
      </c>
      <c r="DI148" s="289">
        <v>320383.56</v>
      </c>
      <c r="DJ148" s="289">
        <v>0</v>
      </c>
      <c r="DK148" s="289">
        <v>0</v>
      </c>
      <c r="DL148" s="289">
        <v>70608.88</v>
      </c>
      <c r="DM148" s="289">
        <v>25772.59</v>
      </c>
      <c r="DN148" s="289">
        <v>0</v>
      </c>
      <c r="DO148" s="289">
        <v>0</v>
      </c>
      <c r="DP148" s="289">
        <v>4592</v>
      </c>
      <c r="DQ148" s="289">
        <v>115.97</v>
      </c>
      <c r="DR148" s="289">
        <v>0</v>
      </c>
      <c r="DS148" s="289">
        <v>0</v>
      </c>
      <c r="DT148" s="289">
        <v>0</v>
      </c>
      <c r="DU148" s="289">
        <v>0</v>
      </c>
      <c r="DV148" s="289">
        <v>56980.81</v>
      </c>
      <c r="DW148" s="289">
        <v>263.10000000000002</v>
      </c>
      <c r="DX148" s="289">
        <v>6300.49</v>
      </c>
      <c r="DY148" s="289">
        <v>4598.92</v>
      </c>
      <c r="DZ148" s="289">
        <v>0</v>
      </c>
      <c r="EA148" s="289">
        <v>701.56999999999994</v>
      </c>
      <c r="EB148" s="289">
        <v>1000</v>
      </c>
      <c r="EC148" s="289">
        <v>0</v>
      </c>
      <c r="ED148" s="289">
        <v>23193.97</v>
      </c>
      <c r="EE148" s="289">
        <v>23194</v>
      </c>
      <c r="EF148" s="289">
        <v>129462.06</v>
      </c>
      <c r="EG148" s="289">
        <v>115530</v>
      </c>
      <c r="EH148" s="289">
        <v>0</v>
      </c>
      <c r="EI148" s="289">
        <v>0</v>
      </c>
      <c r="EJ148" s="289">
        <v>0</v>
      </c>
      <c r="EK148" s="289">
        <v>13932.03</v>
      </c>
      <c r="EL148" s="289">
        <v>0</v>
      </c>
      <c r="EM148" s="289">
        <v>565033.05000000005</v>
      </c>
      <c r="EN148" s="289">
        <v>0</v>
      </c>
      <c r="EO148" s="289">
        <v>0</v>
      </c>
      <c r="EP148" s="289">
        <v>0</v>
      </c>
      <c r="EQ148" s="289">
        <v>0</v>
      </c>
      <c r="ER148" s="289">
        <v>0</v>
      </c>
      <c r="ES148" s="289">
        <v>0</v>
      </c>
      <c r="ET148" s="289">
        <v>0</v>
      </c>
      <c r="EU148" s="289">
        <v>9610.380000000001</v>
      </c>
      <c r="EV148" s="289">
        <v>12813.28</v>
      </c>
      <c r="EW148" s="289">
        <v>131904.26</v>
      </c>
      <c r="EX148" s="289">
        <v>128701.36</v>
      </c>
      <c r="EY148" s="289">
        <v>0</v>
      </c>
      <c r="EZ148" s="289">
        <v>8410.86</v>
      </c>
      <c r="FA148" s="289">
        <v>14127.89</v>
      </c>
      <c r="FB148" s="289">
        <v>21481</v>
      </c>
      <c r="FC148" s="289">
        <v>0</v>
      </c>
      <c r="FD148" s="289">
        <v>15763.970000000001</v>
      </c>
      <c r="FE148" s="289">
        <v>0</v>
      </c>
      <c r="FF148" s="289">
        <v>0</v>
      </c>
      <c r="FG148" s="289">
        <v>0</v>
      </c>
      <c r="FH148" s="289">
        <v>0</v>
      </c>
      <c r="FI148" s="289">
        <v>0</v>
      </c>
      <c r="FJ148" s="289">
        <v>0</v>
      </c>
      <c r="FK148" s="289">
        <v>0</v>
      </c>
    </row>
    <row r="149" spans="1:167" x14ac:dyDescent="0.15">
      <c r="A149" s="287">
        <v>2527</v>
      </c>
      <c r="B149" s="287" t="s">
        <v>612</v>
      </c>
      <c r="C149" s="289">
        <v>0</v>
      </c>
      <c r="D149" s="289">
        <v>1093592.8400000001</v>
      </c>
      <c r="E149" s="289">
        <v>0</v>
      </c>
      <c r="F149" s="289">
        <v>4051.9300000000003</v>
      </c>
      <c r="G149" s="289">
        <v>22786.600000000002</v>
      </c>
      <c r="H149" s="289">
        <v>467.73</v>
      </c>
      <c r="I149" s="289">
        <v>38153.07</v>
      </c>
      <c r="J149" s="289">
        <v>0</v>
      </c>
      <c r="K149" s="289">
        <v>171652</v>
      </c>
      <c r="L149" s="289">
        <v>0</v>
      </c>
      <c r="M149" s="289">
        <v>0</v>
      </c>
      <c r="N149" s="289">
        <v>0</v>
      </c>
      <c r="O149" s="289">
        <v>0</v>
      </c>
      <c r="P149" s="289">
        <v>9313.15</v>
      </c>
      <c r="Q149" s="289">
        <v>0</v>
      </c>
      <c r="R149" s="289">
        <v>0</v>
      </c>
      <c r="S149" s="289">
        <v>0</v>
      </c>
      <c r="T149" s="289">
        <v>0</v>
      </c>
      <c r="U149" s="289">
        <v>58105.450000000004</v>
      </c>
      <c r="V149" s="289">
        <v>2267342</v>
      </c>
      <c r="W149" s="289">
        <v>2720</v>
      </c>
      <c r="X149" s="289">
        <v>0</v>
      </c>
      <c r="Y149" s="289">
        <v>0</v>
      </c>
      <c r="Z149" s="289">
        <v>20859.86</v>
      </c>
      <c r="AA149" s="289">
        <v>86310</v>
      </c>
      <c r="AB149" s="289">
        <v>0</v>
      </c>
      <c r="AC149" s="289">
        <v>0</v>
      </c>
      <c r="AD149" s="289">
        <v>31185.82</v>
      </c>
      <c r="AE149" s="289">
        <v>28844</v>
      </c>
      <c r="AF149" s="289">
        <v>0</v>
      </c>
      <c r="AG149" s="289">
        <v>0</v>
      </c>
      <c r="AH149" s="289">
        <v>2507.4900000000002</v>
      </c>
      <c r="AI149" s="289">
        <v>253606.41</v>
      </c>
      <c r="AJ149" s="289">
        <v>0</v>
      </c>
      <c r="AK149" s="289">
        <v>0</v>
      </c>
      <c r="AL149" s="289">
        <v>0</v>
      </c>
      <c r="AM149" s="289">
        <v>122.22</v>
      </c>
      <c r="AN149" s="289">
        <v>3516</v>
      </c>
      <c r="AO149" s="289">
        <v>0</v>
      </c>
      <c r="AP149" s="289">
        <v>266.74</v>
      </c>
      <c r="AQ149" s="289">
        <v>694560.71</v>
      </c>
      <c r="AR149" s="289">
        <v>906974.6</v>
      </c>
      <c r="AS149" s="289">
        <v>80961.53</v>
      </c>
      <c r="AT149" s="289">
        <v>215973.24</v>
      </c>
      <c r="AU149" s="289">
        <v>120052.86</v>
      </c>
      <c r="AV149" s="289">
        <v>4247.8599999999997</v>
      </c>
      <c r="AW149" s="289">
        <v>104804.79000000001</v>
      </c>
      <c r="AX149" s="289">
        <v>127828.54000000001</v>
      </c>
      <c r="AY149" s="289">
        <v>153400.44</v>
      </c>
      <c r="AZ149" s="289">
        <v>140073.97</v>
      </c>
      <c r="BA149" s="289">
        <v>763941.36</v>
      </c>
      <c r="BB149" s="289">
        <v>232853.73</v>
      </c>
      <c r="BC149" s="289">
        <v>44108</v>
      </c>
      <c r="BD149" s="289">
        <v>350</v>
      </c>
      <c r="BE149" s="289">
        <v>38622.31</v>
      </c>
      <c r="BF149" s="289">
        <v>349458.52</v>
      </c>
      <c r="BG149" s="289">
        <v>110056.89</v>
      </c>
      <c r="BH149" s="289">
        <v>96.84</v>
      </c>
      <c r="BI149" s="289">
        <v>0</v>
      </c>
      <c r="BJ149" s="289">
        <v>0</v>
      </c>
      <c r="BK149" s="289">
        <v>0</v>
      </c>
      <c r="BL149" s="289">
        <v>0</v>
      </c>
      <c r="BM149" s="289">
        <v>0</v>
      </c>
      <c r="BN149" s="289">
        <v>0</v>
      </c>
      <c r="BO149" s="289">
        <v>0</v>
      </c>
      <c r="BP149" s="289">
        <v>0</v>
      </c>
      <c r="BQ149" s="289">
        <v>804001.92</v>
      </c>
      <c r="BR149" s="289">
        <v>811039.04</v>
      </c>
      <c r="BS149" s="289">
        <v>804001.92</v>
      </c>
      <c r="BT149" s="289">
        <v>811039.04</v>
      </c>
      <c r="BU149" s="289">
        <v>0</v>
      </c>
      <c r="BV149" s="289">
        <v>0</v>
      </c>
      <c r="BW149" s="289">
        <v>328990.57</v>
      </c>
      <c r="BX149" s="289">
        <v>0</v>
      </c>
      <c r="BY149" s="289">
        <v>0</v>
      </c>
      <c r="BZ149" s="289">
        <v>0</v>
      </c>
      <c r="CA149" s="289">
        <v>0</v>
      </c>
      <c r="CB149" s="289">
        <v>8773.74</v>
      </c>
      <c r="CC149" s="289">
        <v>23868.850000000002</v>
      </c>
      <c r="CD149" s="289">
        <v>0</v>
      </c>
      <c r="CE149" s="289">
        <v>0</v>
      </c>
      <c r="CF149" s="289">
        <v>0</v>
      </c>
      <c r="CG149" s="289">
        <v>0</v>
      </c>
      <c r="CH149" s="289">
        <v>2060.14</v>
      </c>
      <c r="CI149" s="289">
        <v>0</v>
      </c>
      <c r="CJ149" s="289">
        <v>0</v>
      </c>
      <c r="CK149" s="289">
        <v>0</v>
      </c>
      <c r="CL149" s="289">
        <v>0</v>
      </c>
      <c r="CM149" s="289">
        <v>107099</v>
      </c>
      <c r="CN149" s="289">
        <v>5268</v>
      </c>
      <c r="CO149" s="289">
        <v>0</v>
      </c>
      <c r="CP149" s="289">
        <v>0</v>
      </c>
      <c r="CQ149" s="289">
        <v>0</v>
      </c>
      <c r="CR149" s="289">
        <v>0</v>
      </c>
      <c r="CS149" s="289">
        <v>3583</v>
      </c>
      <c r="CT149" s="289">
        <v>48335.32</v>
      </c>
      <c r="CU149" s="289">
        <v>0</v>
      </c>
      <c r="CV149" s="289">
        <v>0</v>
      </c>
      <c r="CW149" s="289">
        <v>0</v>
      </c>
      <c r="CX149" s="289">
        <v>22935.78</v>
      </c>
      <c r="CY149" s="289">
        <v>0</v>
      </c>
      <c r="CZ149" s="289">
        <v>0</v>
      </c>
      <c r="DA149" s="289">
        <v>0</v>
      </c>
      <c r="DB149" s="289">
        <v>0</v>
      </c>
      <c r="DC149" s="289">
        <v>0</v>
      </c>
      <c r="DD149" s="289">
        <v>0</v>
      </c>
      <c r="DE149" s="289">
        <v>0</v>
      </c>
      <c r="DF149" s="289">
        <v>0</v>
      </c>
      <c r="DG149" s="289">
        <v>0</v>
      </c>
      <c r="DH149" s="289">
        <v>0</v>
      </c>
      <c r="DI149" s="289">
        <v>305289.59000000003</v>
      </c>
      <c r="DJ149" s="289">
        <v>0</v>
      </c>
      <c r="DK149" s="289">
        <v>0</v>
      </c>
      <c r="DL149" s="289">
        <v>134001.29999999999</v>
      </c>
      <c r="DM149" s="289">
        <v>9428.59</v>
      </c>
      <c r="DN149" s="289">
        <v>0</v>
      </c>
      <c r="DO149" s="289">
        <v>0</v>
      </c>
      <c r="DP149" s="289">
        <v>19646.38</v>
      </c>
      <c r="DQ149" s="289">
        <v>400</v>
      </c>
      <c r="DR149" s="289">
        <v>0</v>
      </c>
      <c r="DS149" s="289">
        <v>0</v>
      </c>
      <c r="DT149" s="289">
        <v>0</v>
      </c>
      <c r="DU149" s="289">
        <v>0</v>
      </c>
      <c r="DV149" s="289">
        <v>79859.009999999995</v>
      </c>
      <c r="DW149" s="289">
        <v>2289.5300000000002</v>
      </c>
      <c r="DX149" s="289">
        <v>55673.55</v>
      </c>
      <c r="DY149" s="289">
        <v>40849.25</v>
      </c>
      <c r="DZ149" s="289">
        <v>25295.9</v>
      </c>
      <c r="EA149" s="289">
        <v>4404.04</v>
      </c>
      <c r="EB149" s="289">
        <v>35716.160000000003</v>
      </c>
      <c r="EC149" s="289">
        <v>0</v>
      </c>
      <c r="ED149" s="289">
        <v>59654.48</v>
      </c>
      <c r="EE149" s="289">
        <v>58428.47</v>
      </c>
      <c r="EF149" s="289">
        <v>321643.99</v>
      </c>
      <c r="EG149" s="289">
        <v>265386.36</v>
      </c>
      <c r="EH149" s="289">
        <v>2046.14</v>
      </c>
      <c r="EI149" s="289">
        <v>0</v>
      </c>
      <c r="EJ149" s="289">
        <v>0</v>
      </c>
      <c r="EK149" s="289">
        <v>55437.5</v>
      </c>
      <c r="EL149" s="289">
        <v>0</v>
      </c>
      <c r="EM149" s="289">
        <v>2455000</v>
      </c>
      <c r="EN149" s="289">
        <v>0</v>
      </c>
      <c r="EO149" s="289">
        <v>0</v>
      </c>
      <c r="EP149" s="289">
        <v>0</v>
      </c>
      <c r="EQ149" s="289">
        <v>0</v>
      </c>
      <c r="ER149" s="289">
        <v>0</v>
      </c>
      <c r="ES149" s="289">
        <v>0</v>
      </c>
      <c r="ET149" s="289">
        <v>0</v>
      </c>
      <c r="EU149" s="289">
        <v>0</v>
      </c>
      <c r="EV149" s="289">
        <v>0</v>
      </c>
      <c r="EW149" s="289">
        <v>167826.9</v>
      </c>
      <c r="EX149" s="289">
        <v>167826.9</v>
      </c>
      <c r="EY149" s="289">
        <v>0</v>
      </c>
      <c r="EZ149" s="289">
        <v>23910.11</v>
      </c>
      <c r="FA149" s="289">
        <v>25138.920000000002</v>
      </c>
      <c r="FB149" s="289">
        <v>24212</v>
      </c>
      <c r="FC149" s="289">
        <v>0</v>
      </c>
      <c r="FD149" s="289">
        <v>22983.19</v>
      </c>
      <c r="FE149" s="289">
        <v>0</v>
      </c>
      <c r="FF149" s="289">
        <v>0</v>
      </c>
      <c r="FG149" s="289">
        <v>0</v>
      </c>
      <c r="FH149" s="289">
        <v>0</v>
      </c>
      <c r="FI149" s="289">
        <v>0</v>
      </c>
      <c r="FJ149" s="289">
        <v>0</v>
      </c>
      <c r="FK149" s="289">
        <v>0</v>
      </c>
    </row>
    <row r="150" spans="1:167" x14ac:dyDescent="0.15">
      <c r="A150" s="287">
        <v>2534</v>
      </c>
      <c r="B150" s="287" t="s">
        <v>613</v>
      </c>
      <c r="C150" s="289">
        <v>0</v>
      </c>
      <c r="D150" s="289">
        <v>1918532.27</v>
      </c>
      <c r="E150" s="289">
        <v>7462</v>
      </c>
      <c r="F150" s="289">
        <v>4187.7700000000004</v>
      </c>
      <c r="G150" s="289">
        <v>28896.600000000002</v>
      </c>
      <c r="H150" s="289">
        <v>2221.39</v>
      </c>
      <c r="I150" s="289">
        <v>27225.78</v>
      </c>
      <c r="J150" s="289">
        <v>0</v>
      </c>
      <c r="K150" s="289">
        <v>308044.78999999998</v>
      </c>
      <c r="L150" s="289">
        <v>0</v>
      </c>
      <c r="M150" s="289">
        <v>0</v>
      </c>
      <c r="N150" s="289">
        <v>0</v>
      </c>
      <c r="O150" s="289">
        <v>0</v>
      </c>
      <c r="P150" s="289">
        <v>6125.35</v>
      </c>
      <c r="Q150" s="289">
        <v>0</v>
      </c>
      <c r="R150" s="289">
        <v>0</v>
      </c>
      <c r="S150" s="289">
        <v>0</v>
      </c>
      <c r="T150" s="289">
        <v>0</v>
      </c>
      <c r="U150" s="289">
        <v>97800.34</v>
      </c>
      <c r="V150" s="289">
        <v>2572406</v>
      </c>
      <c r="W150" s="289">
        <v>7695.5</v>
      </c>
      <c r="X150" s="289">
        <v>0</v>
      </c>
      <c r="Y150" s="289">
        <v>0</v>
      </c>
      <c r="Z150" s="289">
        <v>581.12</v>
      </c>
      <c r="AA150" s="289">
        <v>141769</v>
      </c>
      <c r="AB150" s="289">
        <v>0</v>
      </c>
      <c r="AC150" s="289">
        <v>0</v>
      </c>
      <c r="AD150" s="289">
        <v>17522</v>
      </c>
      <c r="AE150" s="289">
        <v>37803</v>
      </c>
      <c r="AF150" s="289">
        <v>0</v>
      </c>
      <c r="AG150" s="289">
        <v>0</v>
      </c>
      <c r="AH150" s="289">
        <v>0</v>
      </c>
      <c r="AI150" s="289">
        <v>27111</v>
      </c>
      <c r="AJ150" s="289">
        <v>0</v>
      </c>
      <c r="AK150" s="289">
        <v>3330</v>
      </c>
      <c r="AL150" s="289">
        <v>0</v>
      </c>
      <c r="AM150" s="289">
        <v>6251.35</v>
      </c>
      <c r="AN150" s="289">
        <v>88.81</v>
      </c>
      <c r="AO150" s="289">
        <v>0</v>
      </c>
      <c r="AP150" s="289">
        <v>27505.03</v>
      </c>
      <c r="AQ150" s="289">
        <v>637051.63</v>
      </c>
      <c r="AR150" s="289">
        <v>1462991.6</v>
      </c>
      <c r="AS150" s="289">
        <v>159574.94</v>
      </c>
      <c r="AT150" s="289">
        <v>158283.26</v>
      </c>
      <c r="AU150" s="289">
        <v>155379.68</v>
      </c>
      <c r="AV150" s="289">
        <v>1564.95</v>
      </c>
      <c r="AW150" s="289">
        <v>80253.98</v>
      </c>
      <c r="AX150" s="289">
        <v>130842.06</v>
      </c>
      <c r="AY150" s="289">
        <v>246620.41</v>
      </c>
      <c r="AZ150" s="289">
        <v>255805.95</v>
      </c>
      <c r="BA150" s="289">
        <v>772269.66</v>
      </c>
      <c r="BB150" s="289">
        <v>130785.71</v>
      </c>
      <c r="BC150" s="289">
        <v>62327.020000000004</v>
      </c>
      <c r="BD150" s="289">
        <v>0</v>
      </c>
      <c r="BE150" s="289">
        <v>47994.67</v>
      </c>
      <c r="BF150" s="289">
        <v>323496.84000000003</v>
      </c>
      <c r="BG150" s="289">
        <v>457201.04000000004</v>
      </c>
      <c r="BH150" s="289">
        <v>816.46</v>
      </c>
      <c r="BI150" s="289">
        <v>0</v>
      </c>
      <c r="BJ150" s="289">
        <v>0</v>
      </c>
      <c r="BK150" s="289">
        <v>0</v>
      </c>
      <c r="BL150" s="289">
        <v>0</v>
      </c>
      <c r="BM150" s="289">
        <v>473841.19</v>
      </c>
      <c r="BN150" s="289">
        <v>622153.92000000004</v>
      </c>
      <c r="BO150" s="289">
        <v>-10986.51</v>
      </c>
      <c r="BP150" s="289">
        <v>0</v>
      </c>
      <c r="BQ150" s="289">
        <v>1381555.29</v>
      </c>
      <c r="BR150" s="289">
        <v>1381555.29</v>
      </c>
      <c r="BS150" s="289">
        <v>1844409.97</v>
      </c>
      <c r="BT150" s="289">
        <v>2003709.21</v>
      </c>
      <c r="BU150" s="289">
        <v>0</v>
      </c>
      <c r="BV150" s="289">
        <v>0</v>
      </c>
      <c r="BW150" s="289">
        <v>323496.84000000003</v>
      </c>
      <c r="BX150" s="289">
        <v>0</v>
      </c>
      <c r="BY150" s="289">
        <v>0</v>
      </c>
      <c r="BZ150" s="289">
        <v>0</v>
      </c>
      <c r="CA150" s="289">
        <v>0</v>
      </c>
      <c r="CB150" s="289">
        <v>1093.73</v>
      </c>
      <c r="CC150" s="289">
        <v>0</v>
      </c>
      <c r="CD150" s="289">
        <v>0</v>
      </c>
      <c r="CE150" s="289">
        <v>0</v>
      </c>
      <c r="CF150" s="289">
        <v>0</v>
      </c>
      <c r="CG150" s="289">
        <v>0</v>
      </c>
      <c r="CH150" s="289">
        <v>38607.51</v>
      </c>
      <c r="CI150" s="289">
        <v>0</v>
      </c>
      <c r="CJ150" s="289">
        <v>0</v>
      </c>
      <c r="CK150" s="289">
        <v>0</v>
      </c>
      <c r="CL150" s="289">
        <v>278.23</v>
      </c>
      <c r="CM150" s="289">
        <v>51632</v>
      </c>
      <c r="CN150" s="289">
        <v>0</v>
      </c>
      <c r="CO150" s="289">
        <v>0</v>
      </c>
      <c r="CP150" s="289">
        <v>0</v>
      </c>
      <c r="CQ150" s="289">
        <v>0</v>
      </c>
      <c r="CR150" s="289">
        <v>0</v>
      </c>
      <c r="CS150" s="289">
        <v>0</v>
      </c>
      <c r="CT150" s="289">
        <v>105341.83</v>
      </c>
      <c r="CU150" s="289">
        <v>0</v>
      </c>
      <c r="CV150" s="289">
        <v>0</v>
      </c>
      <c r="CW150" s="289">
        <v>0</v>
      </c>
      <c r="CX150" s="289">
        <v>0</v>
      </c>
      <c r="CY150" s="289">
        <v>0</v>
      </c>
      <c r="CZ150" s="289">
        <v>0</v>
      </c>
      <c r="DA150" s="289">
        <v>0</v>
      </c>
      <c r="DB150" s="289">
        <v>0</v>
      </c>
      <c r="DC150" s="289">
        <v>0</v>
      </c>
      <c r="DD150" s="289">
        <v>0</v>
      </c>
      <c r="DE150" s="289">
        <v>0</v>
      </c>
      <c r="DF150" s="289">
        <v>0</v>
      </c>
      <c r="DG150" s="289">
        <v>0</v>
      </c>
      <c r="DH150" s="289">
        <v>0</v>
      </c>
      <c r="DI150" s="289">
        <v>165680.46</v>
      </c>
      <c r="DJ150" s="289">
        <v>0</v>
      </c>
      <c r="DK150" s="289">
        <v>0</v>
      </c>
      <c r="DL150" s="289">
        <v>42895.340000000004</v>
      </c>
      <c r="DM150" s="289">
        <v>19858.62</v>
      </c>
      <c r="DN150" s="289">
        <v>0</v>
      </c>
      <c r="DO150" s="289">
        <v>0</v>
      </c>
      <c r="DP150" s="289">
        <v>15388.130000000001</v>
      </c>
      <c r="DQ150" s="289">
        <v>0</v>
      </c>
      <c r="DR150" s="289">
        <v>0</v>
      </c>
      <c r="DS150" s="289">
        <v>0</v>
      </c>
      <c r="DT150" s="289">
        <v>0</v>
      </c>
      <c r="DU150" s="289">
        <v>0</v>
      </c>
      <c r="DV150" s="289">
        <v>276627.59000000003</v>
      </c>
      <c r="DW150" s="289">
        <v>0</v>
      </c>
      <c r="DX150" s="289">
        <v>6415.71</v>
      </c>
      <c r="DY150" s="289">
        <v>2436.33</v>
      </c>
      <c r="DZ150" s="289">
        <v>0</v>
      </c>
      <c r="EA150" s="289">
        <v>3979.38</v>
      </c>
      <c r="EB150" s="289">
        <v>0</v>
      </c>
      <c r="EC150" s="289">
        <v>0</v>
      </c>
      <c r="ED150" s="289">
        <v>238950.91</v>
      </c>
      <c r="EE150" s="289">
        <v>227711.69</v>
      </c>
      <c r="EF150" s="289">
        <v>7214740.9900000002</v>
      </c>
      <c r="EG150" s="289">
        <v>1148381.8799999999</v>
      </c>
      <c r="EH150" s="289">
        <v>6077598.3300000001</v>
      </c>
      <c r="EI150" s="289">
        <v>0</v>
      </c>
      <c r="EJ150" s="289">
        <v>0</v>
      </c>
      <c r="EK150" s="289">
        <v>0</v>
      </c>
      <c r="EL150" s="289">
        <v>0</v>
      </c>
      <c r="EM150" s="289">
        <v>13750000</v>
      </c>
      <c r="EN150" s="289">
        <v>0</v>
      </c>
      <c r="EO150" s="289">
        <v>1774591.19</v>
      </c>
      <c r="EP150" s="289">
        <v>11674041.699999999</v>
      </c>
      <c r="EQ150" s="289">
        <v>0</v>
      </c>
      <c r="ER150" s="289">
        <v>9899450.5099999998</v>
      </c>
      <c r="ES150" s="289">
        <v>0</v>
      </c>
      <c r="ET150" s="289">
        <v>0</v>
      </c>
      <c r="EU150" s="289">
        <v>64267.35</v>
      </c>
      <c r="EV150" s="289">
        <v>64305.01</v>
      </c>
      <c r="EW150" s="289">
        <v>236962.6</v>
      </c>
      <c r="EX150" s="289">
        <v>236924.94</v>
      </c>
      <c r="EY150" s="289">
        <v>0</v>
      </c>
      <c r="EZ150" s="289">
        <v>2238.63</v>
      </c>
      <c r="FA150" s="289">
        <v>2444.71</v>
      </c>
      <c r="FB150" s="289">
        <v>15000</v>
      </c>
      <c r="FC150" s="289">
        <v>0</v>
      </c>
      <c r="FD150" s="289">
        <v>14793.92</v>
      </c>
      <c r="FE150" s="289">
        <v>0</v>
      </c>
      <c r="FF150" s="289">
        <v>0</v>
      </c>
      <c r="FG150" s="289">
        <v>0</v>
      </c>
      <c r="FH150" s="289">
        <v>0</v>
      </c>
      <c r="FI150" s="289">
        <v>0</v>
      </c>
      <c r="FJ150" s="289">
        <v>0</v>
      </c>
      <c r="FK150" s="289">
        <v>0</v>
      </c>
    </row>
    <row r="151" spans="1:167" x14ac:dyDescent="0.15">
      <c r="A151" s="287">
        <v>2541</v>
      </c>
      <c r="B151" s="287" t="s">
        <v>614</v>
      </c>
      <c r="C151" s="289">
        <v>7603.01</v>
      </c>
      <c r="D151" s="289">
        <v>1857020.73</v>
      </c>
      <c r="E151" s="289">
        <v>0</v>
      </c>
      <c r="F151" s="289">
        <v>2145.13</v>
      </c>
      <c r="G151" s="289">
        <v>20963.36</v>
      </c>
      <c r="H151" s="289">
        <v>5921.55</v>
      </c>
      <c r="I151" s="289">
        <v>26423.13</v>
      </c>
      <c r="J151" s="289">
        <v>0</v>
      </c>
      <c r="K151" s="289">
        <v>284664.32000000001</v>
      </c>
      <c r="L151" s="289">
        <v>0</v>
      </c>
      <c r="M151" s="289">
        <v>0</v>
      </c>
      <c r="N151" s="289">
        <v>0</v>
      </c>
      <c r="O151" s="289">
        <v>0</v>
      </c>
      <c r="P151" s="289">
        <v>7784</v>
      </c>
      <c r="Q151" s="289">
        <v>0</v>
      </c>
      <c r="R151" s="289">
        <v>0</v>
      </c>
      <c r="S151" s="289">
        <v>0</v>
      </c>
      <c r="T151" s="289">
        <v>0</v>
      </c>
      <c r="U151" s="289">
        <v>147299.75</v>
      </c>
      <c r="V151" s="289">
        <v>3287433</v>
      </c>
      <c r="W151" s="289">
        <v>4240</v>
      </c>
      <c r="X151" s="289">
        <v>0</v>
      </c>
      <c r="Y151" s="289">
        <v>169390.69</v>
      </c>
      <c r="Z151" s="289">
        <v>4830.28</v>
      </c>
      <c r="AA151" s="289">
        <v>156063</v>
      </c>
      <c r="AB151" s="289">
        <v>0</v>
      </c>
      <c r="AC151" s="289">
        <v>0</v>
      </c>
      <c r="AD151" s="289">
        <v>140477</v>
      </c>
      <c r="AE151" s="289">
        <v>402459.45</v>
      </c>
      <c r="AF151" s="289">
        <v>0</v>
      </c>
      <c r="AG151" s="289">
        <v>0</v>
      </c>
      <c r="AH151" s="289">
        <v>55437.73</v>
      </c>
      <c r="AI151" s="289">
        <v>0</v>
      </c>
      <c r="AJ151" s="289">
        <v>0</v>
      </c>
      <c r="AK151" s="289">
        <v>300</v>
      </c>
      <c r="AL151" s="289">
        <v>0</v>
      </c>
      <c r="AM151" s="289">
        <v>1461.45</v>
      </c>
      <c r="AN151" s="289">
        <v>19501.21</v>
      </c>
      <c r="AO151" s="289">
        <v>0</v>
      </c>
      <c r="AP151" s="289">
        <v>9318.68</v>
      </c>
      <c r="AQ151" s="289">
        <v>1909886.18</v>
      </c>
      <c r="AR151" s="289">
        <v>872104.69000000006</v>
      </c>
      <c r="AS151" s="289">
        <v>229403.42</v>
      </c>
      <c r="AT151" s="289">
        <v>156795.61000000002</v>
      </c>
      <c r="AU151" s="289">
        <v>174207.87</v>
      </c>
      <c r="AV151" s="289">
        <v>399.61</v>
      </c>
      <c r="AW151" s="289">
        <v>194310.91</v>
      </c>
      <c r="AX151" s="289">
        <v>204659.80000000002</v>
      </c>
      <c r="AY151" s="289">
        <v>221087.01</v>
      </c>
      <c r="AZ151" s="289">
        <v>374134.97000000003</v>
      </c>
      <c r="BA151" s="289">
        <v>1077566.72</v>
      </c>
      <c r="BB151" s="289">
        <v>325702.68</v>
      </c>
      <c r="BC151" s="289">
        <v>76297.42</v>
      </c>
      <c r="BD151" s="289">
        <v>0</v>
      </c>
      <c r="BE151" s="289">
        <v>92473.05</v>
      </c>
      <c r="BF151" s="289">
        <v>463017.59</v>
      </c>
      <c r="BG151" s="289">
        <v>204033.24</v>
      </c>
      <c r="BH151" s="289">
        <v>855.08</v>
      </c>
      <c r="BI151" s="289">
        <v>0</v>
      </c>
      <c r="BJ151" s="289">
        <v>0</v>
      </c>
      <c r="BK151" s="289">
        <v>0</v>
      </c>
      <c r="BL151" s="289">
        <v>0</v>
      </c>
      <c r="BM151" s="289">
        <v>0</v>
      </c>
      <c r="BN151" s="289">
        <v>0</v>
      </c>
      <c r="BO151" s="289">
        <v>1610720.32</v>
      </c>
      <c r="BP151" s="289">
        <v>1644521.94</v>
      </c>
      <c r="BQ151" s="289">
        <v>0</v>
      </c>
      <c r="BR151" s="289">
        <v>0</v>
      </c>
      <c r="BS151" s="289">
        <v>1610720.32</v>
      </c>
      <c r="BT151" s="289">
        <v>1644521.94</v>
      </c>
      <c r="BU151" s="289">
        <v>0</v>
      </c>
      <c r="BV151" s="289">
        <v>0</v>
      </c>
      <c r="BW151" s="289">
        <v>442344.54000000004</v>
      </c>
      <c r="BX151" s="289">
        <v>0</v>
      </c>
      <c r="BY151" s="289">
        <v>0</v>
      </c>
      <c r="BZ151" s="289">
        <v>0</v>
      </c>
      <c r="CA151" s="289">
        <v>0</v>
      </c>
      <c r="CB151" s="289">
        <v>0</v>
      </c>
      <c r="CC151" s="289">
        <v>11732</v>
      </c>
      <c r="CD151" s="289">
        <v>0</v>
      </c>
      <c r="CE151" s="289">
        <v>0</v>
      </c>
      <c r="CF151" s="289">
        <v>0</v>
      </c>
      <c r="CG151" s="289">
        <v>0</v>
      </c>
      <c r="CH151" s="289">
        <v>21253.11</v>
      </c>
      <c r="CI151" s="289">
        <v>0</v>
      </c>
      <c r="CJ151" s="289">
        <v>0</v>
      </c>
      <c r="CK151" s="289">
        <v>0</v>
      </c>
      <c r="CL151" s="289">
        <v>0</v>
      </c>
      <c r="CM151" s="289">
        <v>165586</v>
      </c>
      <c r="CN151" s="289">
        <v>7922</v>
      </c>
      <c r="CO151" s="289">
        <v>0</v>
      </c>
      <c r="CP151" s="289">
        <v>0</v>
      </c>
      <c r="CQ151" s="289">
        <v>0</v>
      </c>
      <c r="CR151" s="289">
        <v>0</v>
      </c>
      <c r="CS151" s="289">
        <v>5388</v>
      </c>
      <c r="CT151" s="289">
        <v>129923.15000000001</v>
      </c>
      <c r="CU151" s="289">
        <v>0</v>
      </c>
      <c r="CV151" s="289">
        <v>0</v>
      </c>
      <c r="CW151" s="289">
        <v>0</v>
      </c>
      <c r="CX151" s="289">
        <v>40657.19</v>
      </c>
      <c r="CY151" s="289">
        <v>0</v>
      </c>
      <c r="CZ151" s="289">
        <v>0</v>
      </c>
      <c r="DA151" s="289">
        <v>0</v>
      </c>
      <c r="DB151" s="289">
        <v>0</v>
      </c>
      <c r="DC151" s="289">
        <v>858.71</v>
      </c>
      <c r="DD151" s="289">
        <v>0</v>
      </c>
      <c r="DE151" s="289">
        <v>0</v>
      </c>
      <c r="DF151" s="289">
        <v>0</v>
      </c>
      <c r="DG151" s="289">
        <v>0</v>
      </c>
      <c r="DH151" s="289">
        <v>0</v>
      </c>
      <c r="DI151" s="289">
        <v>547892.54</v>
      </c>
      <c r="DJ151" s="289">
        <v>0</v>
      </c>
      <c r="DK151" s="289">
        <v>0</v>
      </c>
      <c r="DL151" s="289">
        <v>112128.72</v>
      </c>
      <c r="DM151" s="289">
        <v>17048.490000000002</v>
      </c>
      <c r="DN151" s="289">
        <v>0</v>
      </c>
      <c r="DO151" s="289">
        <v>0</v>
      </c>
      <c r="DP151" s="289">
        <v>17914.34</v>
      </c>
      <c r="DQ151" s="289">
        <v>12320.14</v>
      </c>
      <c r="DR151" s="289">
        <v>0</v>
      </c>
      <c r="DS151" s="289">
        <v>0</v>
      </c>
      <c r="DT151" s="289">
        <v>0</v>
      </c>
      <c r="DU151" s="289">
        <v>0</v>
      </c>
      <c r="DV151" s="289">
        <v>110757.46</v>
      </c>
      <c r="DW151" s="289">
        <v>0</v>
      </c>
      <c r="DX151" s="289">
        <v>1004.84</v>
      </c>
      <c r="DY151" s="289">
        <v>1480.21</v>
      </c>
      <c r="DZ151" s="289">
        <v>2123.98</v>
      </c>
      <c r="EA151" s="289">
        <v>1648.6100000000001</v>
      </c>
      <c r="EB151" s="289">
        <v>0</v>
      </c>
      <c r="EC151" s="289">
        <v>0</v>
      </c>
      <c r="ED151" s="289">
        <v>95372.63</v>
      </c>
      <c r="EE151" s="289">
        <v>88200.2</v>
      </c>
      <c r="EF151" s="289">
        <v>455375.62</v>
      </c>
      <c r="EG151" s="289">
        <v>462548.05</v>
      </c>
      <c r="EH151" s="289">
        <v>0</v>
      </c>
      <c r="EI151" s="289">
        <v>0</v>
      </c>
      <c r="EJ151" s="289">
        <v>0</v>
      </c>
      <c r="EK151" s="289">
        <v>0</v>
      </c>
      <c r="EL151" s="289">
        <v>0</v>
      </c>
      <c r="EM151" s="289">
        <v>3283099.01</v>
      </c>
      <c r="EN151" s="289">
        <v>0</v>
      </c>
      <c r="EO151" s="289">
        <v>0</v>
      </c>
      <c r="EP151" s="289">
        <v>93846.09</v>
      </c>
      <c r="EQ151" s="289">
        <v>0</v>
      </c>
      <c r="ER151" s="289">
        <v>93846.09</v>
      </c>
      <c r="ES151" s="289">
        <v>0</v>
      </c>
      <c r="ET151" s="289">
        <v>0</v>
      </c>
      <c r="EU151" s="289">
        <v>20207.13</v>
      </c>
      <c r="EV151" s="289">
        <v>45744.770000000004</v>
      </c>
      <c r="EW151" s="289">
        <v>301976.81</v>
      </c>
      <c r="EX151" s="289">
        <v>276439.17</v>
      </c>
      <c r="EY151" s="289">
        <v>0</v>
      </c>
      <c r="EZ151" s="289">
        <v>21903.68</v>
      </c>
      <c r="FA151" s="289">
        <v>22896.73</v>
      </c>
      <c r="FB151" s="289">
        <v>13685</v>
      </c>
      <c r="FC151" s="289">
        <v>380</v>
      </c>
      <c r="FD151" s="289">
        <v>12311.95</v>
      </c>
      <c r="FE151" s="289">
        <v>0</v>
      </c>
      <c r="FF151" s="289">
        <v>0</v>
      </c>
      <c r="FG151" s="289">
        <v>0</v>
      </c>
      <c r="FH151" s="289">
        <v>0</v>
      </c>
      <c r="FI151" s="289">
        <v>0</v>
      </c>
      <c r="FJ151" s="289">
        <v>0</v>
      </c>
      <c r="FK151" s="289">
        <v>0</v>
      </c>
    </row>
    <row r="152" spans="1:167" x14ac:dyDescent="0.15">
      <c r="A152" s="287">
        <v>2562</v>
      </c>
      <c r="B152" s="287" t="s">
        <v>615</v>
      </c>
      <c r="C152" s="289">
        <v>0</v>
      </c>
      <c r="D152" s="289">
        <v>13732523.41</v>
      </c>
      <c r="E152" s="289">
        <v>0</v>
      </c>
      <c r="F152" s="289">
        <v>2603</v>
      </c>
      <c r="G152" s="289">
        <v>73501</v>
      </c>
      <c r="H152" s="289">
        <v>15816.630000000001</v>
      </c>
      <c r="I152" s="289">
        <v>268402.68</v>
      </c>
      <c r="J152" s="289">
        <v>7465.06</v>
      </c>
      <c r="K152" s="289">
        <v>983268.82000000007</v>
      </c>
      <c r="L152" s="289">
        <v>0</v>
      </c>
      <c r="M152" s="289">
        <v>0</v>
      </c>
      <c r="N152" s="289">
        <v>0</v>
      </c>
      <c r="O152" s="289">
        <v>0</v>
      </c>
      <c r="P152" s="289">
        <v>0</v>
      </c>
      <c r="Q152" s="289">
        <v>0</v>
      </c>
      <c r="R152" s="289">
        <v>0</v>
      </c>
      <c r="S152" s="289">
        <v>0</v>
      </c>
      <c r="T152" s="289">
        <v>924</v>
      </c>
      <c r="U152" s="289">
        <v>960488.43</v>
      </c>
      <c r="V152" s="289">
        <v>28051112</v>
      </c>
      <c r="W152" s="289">
        <v>24172.83</v>
      </c>
      <c r="X152" s="289">
        <v>0</v>
      </c>
      <c r="Y152" s="289">
        <v>0</v>
      </c>
      <c r="Z152" s="289">
        <v>8892.84</v>
      </c>
      <c r="AA152" s="289">
        <v>14692</v>
      </c>
      <c r="AB152" s="289">
        <v>18780.55</v>
      </c>
      <c r="AC152" s="289">
        <v>0</v>
      </c>
      <c r="AD152" s="289">
        <v>82332.59</v>
      </c>
      <c r="AE152" s="289">
        <v>327872.36</v>
      </c>
      <c r="AF152" s="289">
        <v>0</v>
      </c>
      <c r="AG152" s="289">
        <v>0</v>
      </c>
      <c r="AH152" s="289">
        <v>22098.5</v>
      </c>
      <c r="AI152" s="289">
        <v>0</v>
      </c>
      <c r="AJ152" s="289">
        <v>0</v>
      </c>
      <c r="AK152" s="289">
        <v>12271</v>
      </c>
      <c r="AL152" s="289">
        <v>0</v>
      </c>
      <c r="AM152" s="289">
        <v>19222.75</v>
      </c>
      <c r="AN152" s="289">
        <v>144473.73000000001</v>
      </c>
      <c r="AO152" s="289">
        <v>0</v>
      </c>
      <c r="AP152" s="289">
        <v>32017.49</v>
      </c>
      <c r="AQ152" s="289">
        <v>7154728.8700000001</v>
      </c>
      <c r="AR152" s="289">
        <v>9691568.0199999996</v>
      </c>
      <c r="AS152" s="289">
        <v>1089409.57</v>
      </c>
      <c r="AT152" s="289">
        <v>1281373.82</v>
      </c>
      <c r="AU152" s="289">
        <v>607095.17000000004</v>
      </c>
      <c r="AV152" s="289">
        <v>286434.33</v>
      </c>
      <c r="AW152" s="289">
        <v>1421339.25</v>
      </c>
      <c r="AX152" s="289">
        <v>2269821.73</v>
      </c>
      <c r="AY152" s="289">
        <v>603337.31000000006</v>
      </c>
      <c r="AZ152" s="289">
        <v>2040394.21</v>
      </c>
      <c r="BA152" s="289">
        <v>6026303.6100000003</v>
      </c>
      <c r="BB152" s="289">
        <v>2365639.2999999998</v>
      </c>
      <c r="BC152" s="289">
        <v>455458.21</v>
      </c>
      <c r="BD152" s="289">
        <v>0</v>
      </c>
      <c r="BE152" s="289">
        <v>236966.62</v>
      </c>
      <c r="BF152" s="289">
        <v>5781470.3899999997</v>
      </c>
      <c r="BG152" s="289">
        <v>2260662.19</v>
      </c>
      <c r="BH152" s="289">
        <v>95954.17</v>
      </c>
      <c r="BI152" s="289">
        <v>0</v>
      </c>
      <c r="BJ152" s="289">
        <v>0</v>
      </c>
      <c r="BK152" s="289">
        <v>915338.08000000007</v>
      </c>
      <c r="BL152" s="289">
        <v>803296</v>
      </c>
      <c r="BM152" s="289">
        <v>322197</v>
      </c>
      <c r="BN152" s="289">
        <v>294319</v>
      </c>
      <c r="BO152" s="289">
        <v>6637243.46</v>
      </c>
      <c r="BP152" s="289">
        <v>6953306</v>
      </c>
      <c r="BQ152" s="289">
        <v>1910973.59</v>
      </c>
      <c r="BR152" s="289">
        <v>2869806.03</v>
      </c>
      <c r="BS152" s="289">
        <v>9785752.1300000008</v>
      </c>
      <c r="BT152" s="289">
        <v>10920727.029999999</v>
      </c>
      <c r="BU152" s="289">
        <v>0</v>
      </c>
      <c r="BV152" s="289">
        <v>0</v>
      </c>
      <c r="BW152" s="289">
        <v>5781470.3899999997</v>
      </c>
      <c r="BX152" s="289">
        <v>0</v>
      </c>
      <c r="BY152" s="289">
        <v>0</v>
      </c>
      <c r="BZ152" s="289">
        <v>0</v>
      </c>
      <c r="CA152" s="289">
        <v>0</v>
      </c>
      <c r="CB152" s="289">
        <v>0</v>
      </c>
      <c r="CC152" s="289">
        <v>138276.79</v>
      </c>
      <c r="CD152" s="289">
        <v>0</v>
      </c>
      <c r="CE152" s="289">
        <v>0</v>
      </c>
      <c r="CF152" s="289">
        <v>0</v>
      </c>
      <c r="CG152" s="289">
        <v>0</v>
      </c>
      <c r="CH152" s="289">
        <v>10044.73</v>
      </c>
      <c r="CI152" s="289">
        <v>0</v>
      </c>
      <c r="CJ152" s="289">
        <v>0</v>
      </c>
      <c r="CK152" s="289">
        <v>0</v>
      </c>
      <c r="CL152" s="289">
        <v>0</v>
      </c>
      <c r="CM152" s="289">
        <v>2066597</v>
      </c>
      <c r="CN152" s="289">
        <v>28763</v>
      </c>
      <c r="CO152" s="289">
        <v>0</v>
      </c>
      <c r="CP152" s="289">
        <v>0</v>
      </c>
      <c r="CQ152" s="289">
        <v>0</v>
      </c>
      <c r="CR152" s="289">
        <v>0</v>
      </c>
      <c r="CS152" s="289">
        <v>19562</v>
      </c>
      <c r="CT152" s="289">
        <v>676807.34</v>
      </c>
      <c r="CU152" s="289">
        <v>0</v>
      </c>
      <c r="CV152" s="289">
        <v>0</v>
      </c>
      <c r="CW152" s="289">
        <v>0</v>
      </c>
      <c r="CX152" s="289">
        <v>293473.09000000003</v>
      </c>
      <c r="CY152" s="289">
        <v>0</v>
      </c>
      <c r="CZ152" s="289">
        <v>0</v>
      </c>
      <c r="DA152" s="289">
        <v>0</v>
      </c>
      <c r="DB152" s="289">
        <v>0</v>
      </c>
      <c r="DC152" s="289">
        <v>0</v>
      </c>
      <c r="DD152" s="289">
        <v>0</v>
      </c>
      <c r="DE152" s="289">
        <v>0</v>
      </c>
      <c r="DF152" s="289">
        <v>0</v>
      </c>
      <c r="DG152" s="289">
        <v>0</v>
      </c>
      <c r="DH152" s="289">
        <v>0</v>
      </c>
      <c r="DI152" s="289">
        <v>6711139.75</v>
      </c>
      <c r="DJ152" s="289">
        <v>0</v>
      </c>
      <c r="DK152" s="289">
        <v>0</v>
      </c>
      <c r="DL152" s="289">
        <v>989812.79</v>
      </c>
      <c r="DM152" s="289">
        <v>250551.75</v>
      </c>
      <c r="DN152" s="289">
        <v>0</v>
      </c>
      <c r="DO152" s="289">
        <v>0</v>
      </c>
      <c r="DP152" s="289">
        <v>232350.92</v>
      </c>
      <c r="DQ152" s="289">
        <v>21409.58</v>
      </c>
      <c r="DR152" s="289">
        <v>0</v>
      </c>
      <c r="DS152" s="289">
        <v>0</v>
      </c>
      <c r="DT152" s="289">
        <v>0</v>
      </c>
      <c r="DU152" s="289">
        <v>0</v>
      </c>
      <c r="DV152" s="289">
        <v>808685.22</v>
      </c>
      <c r="DW152" s="289">
        <v>1044.33</v>
      </c>
      <c r="DX152" s="289">
        <v>559915.31000000006</v>
      </c>
      <c r="DY152" s="289">
        <v>564831.56000000006</v>
      </c>
      <c r="DZ152" s="289">
        <v>876785.89</v>
      </c>
      <c r="EA152" s="289">
        <v>839569.42</v>
      </c>
      <c r="EB152" s="289">
        <v>26396.99</v>
      </c>
      <c r="EC152" s="289">
        <v>5903.2300000000005</v>
      </c>
      <c r="ED152" s="289">
        <v>4336322.1399999997</v>
      </c>
      <c r="EE152" s="289">
        <v>3800494.79</v>
      </c>
      <c r="EF152" s="289">
        <v>3108561.65</v>
      </c>
      <c r="EG152" s="289">
        <v>3644389</v>
      </c>
      <c r="EH152" s="289">
        <v>0</v>
      </c>
      <c r="EI152" s="289">
        <v>0</v>
      </c>
      <c r="EJ152" s="289">
        <v>0</v>
      </c>
      <c r="EK152" s="289">
        <v>0</v>
      </c>
      <c r="EL152" s="289">
        <v>0</v>
      </c>
      <c r="EM152" s="289">
        <v>19391000</v>
      </c>
      <c r="EN152" s="289">
        <v>0</v>
      </c>
      <c r="EO152" s="289">
        <v>0</v>
      </c>
      <c r="EP152" s="289">
        <v>0</v>
      </c>
      <c r="EQ152" s="289">
        <v>0</v>
      </c>
      <c r="ER152" s="289">
        <v>0</v>
      </c>
      <c r="ES152" s="289">
        <v>0</v>
      </c>
      <c r="ET152" s="289">
        <v>0</v>
      </c>
      <c r="EU152" s="289">
        <v>488261.83</v>
      </c>
      <c r="EV152" s="289">
        <v>495951.46</v>
      </c>
      <c r="EW152" s="289">
        <v>2615468.86</v>
      </c>
      <c r="EX152" s="289">
        <v>2607779.23</v>
      </c>
      <c r="EY152" s="289">
        <v>0</v>
      </c>
      <c r="EZ152" s="289">
        <v>0</v>
      </c>
      <c r="FA152" s="289">
        <v>-5028.04</v>
      </c>
      <c r="FB152" s="289">
        <v>49338.71</v>
      </c>
      <c r="FC152" s="289">
        <v>0</v>
      </c>
      <c r="FD152" s="289">
        <v>54366.75</v>
      </c>
      <c r="FE152" s="289">
        <v>0</v>
      </c>
      <c r="FF152" s="289">
        <v>0</v>
      </c>
      <c r="FG152" s="289">
        <v>0</v>
      </c>
      <c r="FH152" s="289">
        <v>0</v>
      </c>
      <c r="FI152" s="289">
        <v>0</v>
      </c>
      <c r="FJ152" s="289">
        <v>0</v>
      </c>
      <c r="FK152" s="289">
        <v>0</v>
      </c>
    </row>
    <row r="153" spans="1:167" x14ac:dyDescent="0.15">
      <c r="A153" s="287">
        <v>2576</v>
      </c>
      <c r="B153" s="287" t="s">
        <v>616</v>
      </c>
      <c r="C153" s="289">
        <v>0</v>
      </c>
      <c r="D153" s="289">
        <v>3057788.6</v>
      </c>
      <c r="E153" s="289">
        <v>0</v>
      </c>
      <c r="F153" s="289">
        <v>3912.11</v>
      </c>
      <c r="G153" s="289">
        <v>18168.54</v>
      </c>
      <c r="H153" s="289">
        <v>1462.77</v>
      </c>
      <c r="I153" s="289">
        <v>53787.020000000004</v>
      </c>
      <c r="J153" s="289">
        <v>0</v>
      </c>
      <c r="K153" s="289">
        <v>227624.7</v>
      </c>
      <c r="L153" s="289">
        <v>0</v>
      </c>
      <c r="M153" s="289">
        <v>0</v>
      </c>
      <c r="N153" s="289">
        <v>0</v>
      </c>
      <c r="O153" s="289">
        <v>0</v>
      </c>
      <c r="P153" s="289">
        <v>3960.4100000000003</v>
      </c>
      <c r="Q153" s="289">
        <v>0</v>
      </c>
      <c r="R153" s="289">
        <v>0</v>
      </c>
      <c r="S153" s="289">
        <v>0</v>
      </c>
      <c r="T153" s="289">
        <v>0</v>
      </c>
      <c r="U153" s="289">
        <v>175810.33000000002</v>
      </c>
      <c r="V153" s="289">
        <v>4869447</v>
      </c>
      <c r="W153" s="289">
        <v>21362.58</v>
      </c>
      <c r="X153" s="289">
        <v>0</v>
      </c>
      <c r="Y153" s="289">
        <v>0</v>
      </c>
      <c r="Z153" s="289">
        <v>4975.6900000000005</v>
      </c>
      <c r="AA153" s="289">
        <v>22305</v>
      </c>
      <c r="AB153" s="289">
        <v>0</v>
      </c>
      <c r="AC153" s="289">
        <v>0</v>
      </c>
      <c r="AD153" s="289">
        <v>25592.66</v>
      </c>
      <c r="AE153" s="289">
        <v>94529.38</v>
      </c>
      <c r="AF153" s="289">
        <v>0</v>
      </c>
      <c r="AG153" s="289">
        <v>0</v>
      </c>
      <c r="AH153" s="289">
        <v>50324.36</v>
      </c>
      <c r="AI153" s="289">
        <v>1707.39</v>
      </c>
      <c r="AJ153" s="289">
        <v>0</v>
      </c>
      <c r="AK153" s="289">
        <v>440</v>
      </c>
      <c r="AL153" s="289">
        <v>0</v>
      </c>
      <c r="AM153" s="289">
        <v>3591.32</v>
      </c>
      <c r="AN153" s="289">
        <v>21279</v>
      </c>
      <c r="AO153" s="289">
        <v>0</v>
      </c>
      <c r="AP153" s="289">
        <v>5552.55</v>
      </c>
      <c r="AQ153" s="289">
        <v>1576921</v>
      </c>
      <c r="AR153" s="289">
        <v>1658795.89</v>
      </c>
      <c r="AS153" s="289">
        <v>260773.17</v>
      </c>
      <c r="AT153" s="289">
        <v>217927.16</v>
      </c>
      <c r="AU153" s="289">
        <v>182283.14</v>
      </c>
      <c r="AV153" s="289">
        <v>0</v>
      </c>
      <c r="AW153" s="289">
        <v>226327.83000000002</v>
      </c>
      <c r="AX153" s="289">
        <v>294009.78999999998</v>
      </c>
      <c r="AY153" s="289">
        <v>157431.94</v>
      </c>
      <c r="AZ153" s="289">
        <v>539740.27</v>
      </c>
      <c r="BA153" s="289">
        <v>1456816.61</v>
      </c>
      <c r="BB153" s="289">
        <v>2283.4500000000003</v>
      </c>
      <c r="BC153" s="289">
        <v>89862</v>
      </c>
      <c r="BD153" s="289">
        <v>0</v>
      </c>
      <c r="BE153" s="289">
        <v>316713.91000000003</v>
      </c>
      <c r="BF153" s="289">
        <v>734221.88</v>
      </c>
      <c r="BG153" s="289">
        <v>923269.81</v>
      </c>
      <c r="BH153" s="289">
        <v>4289.57</v>
      </c>
      <c r="BI153" s="289">
        <v>0</v>
      </c>
      <c r="BJ153" s="289">
        <v>0</v>
      </c>
      <c r="BK153" s="289">
        <v>0</v>
      </c>
      <c r="BL153" s="289">
        <v>0</v>
      </c>
      <c r="BM153" s="289">
        <v>0</v>
      </c>
      <c r="BN153" s="289">
        <v>0</v>
      </c>
      <c r="BO153" s="289">
        <v>0</v>
      </c>
      <c r="BP153" s="289">
        <v>0</v>
      </c>
      <c r="BQ153" s="289">
        <v>1873843.91</v>
      </c>
      <c r="BR153" s="289">
        <v>1895797.9</v>
      </c>
      <c r="BS153" s="289">
        <v>1873843.91</v>
      </c>
      <c r="BT153" s="289">
        <v>1895797.9</v>
      </c>
      <c r="BU153" s="289">
        <v>0</v>
      </c>
      <c r="BV153" s="289">
        <v>0</v>
      </c>
      <c r="BW153" s="289">
        <v>734221.88</v>
      </c>
      <c r="BX153" s="289">
        <v>0</v>
      </c>
      <c r="BY153" s="289">
        <v>0</v>
      </c>
      <c r="BZ153" s="289">
        <v>0</v>
      </c>
      <c r="CA153" s="289">
        <v>0</v>
      </c>
      <c r="CB153" s="289">
        <v>0</v>
      </c>
      <c r="CC153" s="289">
        <v>41444.75</v>
      </c>
      <c r="CD153" s="289">
        <v>0</v>
      </c>
      <c r="CE153" s="289">
        <v>0</v>
      </c>
      <c r="CF153" s="289">
        <v>0</v>
      </c>
      <c r="CG153" s="289">
        <v>0</v>
      </c>
      <c r="CH153" s="289">
        <v>19929.88</v>
      </c>
      <c r="CI153" s="289">
        <v>0</v>
      </c>
      <c r="CJ153" s="289">
        <v>0</v>
      </c>
      <c r="CK153" s="289">
        <v>0</v>
      </c>
      <c r="CL153" s="289">
        <v>0</v>
      </c>
      <c r="CM153" s="289">
        <v>262645</v>
      </c>
      <c r="CN153" s="289">
        <v>3552</v>
      </c>
      <c r="CO153" s="289">
        <v>0</v>
      </c>
      <c r="CP153" s="289">
        <v>0</v>
      </c>
      <c r="CQ153" s="289">
        <v>0</v>
      </c>
      <c r="CR153" s="289">
        <v>0</v>
      </c>
      <c r="CS153" s="289">
        <v>2416</v>
      </c>
      <c r="CT153" s="289">
        <v>219381</v>
      </c>
      <c r="CU153" s="289">
        <v>0</v>
      </c>
      <c r="CV153" s="289">
        <v>0</v>
      </c>
      <c r="CW153" s="289">
        <v>0</v>
      </c>
      <c r="CX153" s="289">
        <v>38849.53</v>
      </c>
      <c r="CY153" s="289">
        <v>0</v>
      </c>
      <c r="CZ153" s="289">
        <v>0</v>
      </c>
      <c r="DA153" s="289">
        <v>0</v>
      </c>
      <c r="DB153" s="289">
        <v>0</v>
      </c>
      <c r="DC153" s="289">
        <v>0</v>
      </c>
      <c r="DD153" s="289">
        <v>0</v>
      </c>
      <c r="DE153" s="289">
        <v>0</v>
      </c>
      <c r="DF153" s="289">
        <v>0</v>
      </c>
      <c r="DG153" s="289">
        <v>0</v>
      </c>
      <c r="DH153" s="289">
        <v>0</v>
      </c>
      <c r="DI153" s="289">
        <v>820893.81</v>
      </c>
      <c r="DJ153" s="289">
        <v>0</v>
      </c>
      <c r="DK153" s="289">
        <v>0</v>
      </c>
      <c r="DL153" s="289">
        <v>202931.80000000002</v>
      </c>
      <c r="DM153" s="289">
        <v>104421.42</v>
      </c>
      <c r="DN153" s="289">
        <v>0</v>
      </c>
      <c r="DO153" s="289">
        <v>0</v>
      </c>
      <c r="DP153" s="289">
        <v>62865.18</v>
      </c>
      <c r="DQ153" s="289">
        <v>0</v>
      </c>
      <c r="DR153" s="289">
        <v>0</v>
      </c>
      <c r="DS153" s="289">
        <v>0</v>
      </c>
      <c r="DT153" s="289">
        <v>0</v>
      </c>
      <c r="DU153" s="289">
        <v>0</v>
      </c>
      <c r="DV153" s="289">
        <v>131327.83000000002</v>
      </c>
      <c r="DW153" s="289">
        <v>0</v>
      </c>
      <c r="DX153" s="289">
        <v>0</v>
      </c>
      <c r="DY153" s="289">
        <v>0</v>
      </c>
      <c r="DZ153" s="289">
        <v>28201.440000000002</v>
      </c>
      <c r="EA153" s="289">
        <v>0</v>
      </c>
      <c r="EB153" s="289">
        <v>28201.440000000002</v>
      </c>
      <c r="EC153" s="289">
        <v>0</v>
      </c>
      <c r="ED153" s="289">
        <v>198772.91999999998</v>
      </c>
      <c r="EE153" s="289">
        <v>188373.92</v>
      </c>
      <c r="EF153" s="289">
        <v>1348280.51</v>
      </c>
      <c r="EG153" s="289">
        <v>840812.5</v>
      </c>
      <c r="EH153" s="289">
        <v>425000</v>
      </c>
      <c r="EI153" s="289">
        <v>0</v>
      </c>
      <c r="EJ153" s="289">
        <v>0</v>
      </c>
      <c r="EK153" s="289">
        <v>92867.01</v>
      </c>
      <c r="EL153" s="289">
        <v>0</v>
      </c>
      <c r="EM153" s="289">
        <v>3425000</v>
      </c>
      <c r="EN153" s="289">
        <v>0</v>
      </c>
      <c r="EO153" s="289">
        <v>0</v>
      </c>
      <c r="EP153" s="289">
        <v>0</v>
      </c>
      <c r="EQ153" s="289">
        <v>0</v>
      </c>
      <c r="ER153" s="289">
        <v>0</v>
      </c>
      <c r="ES153" s="289">
        <v>0</v>
      </c>
      <c r="ET153" s="289">
        <v>0</v>
      </c>
      <c r="EU153" s="289">
        <v>11641.95</v>
      </c>
      <c r="EV153" s="289">
        <v>9288.56</v>
      </c>
      <c r="EW153" s="289">
        <v>298076.14</v>
      </c>
      <c r="EX153" s="289">
        <v>300429.53000000003</v>
      </c>
      <c r="EY153" s="289">
        <v>0</v>
      </c>
      <c r="EZ153" s="289">
        <v>2656.28</v>
      </c>
      <c r="FA153" s="289">
        <v>2103.79</v>
      </c>
      <c r="FB153" s="289">
        <v>62915</v>
      </c>
      <c r="FC153" s="289">
        <v>0</v>
      </c>
      <c r="FD153" s="289">
        <v>63467.49</v>
      </c>
      <c r="FE153" s="289">
        <v>0</v>
      </c>
      <c r="FF153" s="289">
        <v>0</v>
      </c>
      <c r="FG153" s="289">
        <v>0</v>
      </c>
      <c r="FH153" s="289">
        <v>0</v>
      </c>
      <c r="FI153" s="289">
        <v>0</v>
      </c>
      <c r="FJ153" s="289">
        <v>0</v>
      </c>
      <c r="FK153" s="289">
        <v>0</v>
      </c>
    </row>
    <row r="154" spans="1:167" x14ac:dyDescent="0.15">
      <c r="A154" s="287">
        <v>2583</v>
      </c>
      <c r="B154" s="287" t="s">
        <v>617</v>
      </c>
      <c r="C154" s="289">
        <v>0</v>
      </c>
      <c r="D154" s="289">
        <v>15179945.65</v>
      </c>
      <c r="E154" s="289">
        <v>905</v>
      </c>
      <c r="F154" s="289">
        <v>14255.11</v>
      </c>
      <c r="G154" s="289">
        <v>48892.630000000005</v>
      </c>
      <c r="H154" s="289">
        <v>13567.86</v>
      </c>
      <c r="I154" s="289">
        <v>206740.23</v>
      </c>
      <c r="J154" s="289">
        <v>0</v>
      </c>
      <c r="K154" s="289">
        <v>1562057.8</v>
      </c>
      <c r="L154" s="289">
        <v>0</v>
      </c>
      <c r="M154" s="289">
        <v>129.08000000000001</v>
      </c>
      <c r="N154" s="289">
        <v>0</v>
      </c>
      <c r="O154" s="289">
        <v>0</v>
      </c>
      <c r="P154" s="289">
        <v>23811.75</v>
      </c>
      <c r="Q154" s="289">
        <v>0</v>
      </c>
      <c r="R154" s="289">
        <v>0</v>
      </c>
      <c r="S154" s="289">
        <v>0</v>
      </c>
      <c r="T154" s="289">
        <v>1980.38</v>
      </c>
      <c r="U154" s="289">
        <v>867722.41</v>
      </c>
      <c r="V154" s="289">
        <v>18814013</v>
      </c>
      <c r="W154" s="289">
        <v>37531.65</v>
      </c>
      <c r="X154" s="289">
        <v>0</v>
      </c>
      <c r="Y154" s="289">
        <v>0</v>
      </c>
      <c r="Z154" s="289">
        <v>7834.71</v>
      </c>
      <c r="AA154" s="289">
        <v>187594</v>
      </c>
      <c r="AB154" s="289">
        <v>0</v>
      </c>
      <c r="AC154" s="289">
        <v>0</v>
      </c>
      <c r="AD154" s="289">
        <v>50404</v>
      </c>
      <c r="AE154" s="289">
        <v>131915.1</v>
      </c>
      <c r="AF154" s="289">
        <v>0</v>
      </c>
      <c r="AG154" s="289">
        <v>0</v>
      </c>
      <c r="AH154" s="289">
        <v>28900.23</v>
      </c>
      <c r="AI154" s="289">
        <v>0</v>
      </c>
      <c r="AJ154" s="289">
        <v>0</v>
      </c>
      <c r="AK154" s="289">
        <v>4457</v>
      </c>
      <c r="AL154" s="289">
        <v>0</v>
      </c>
      <c r="AM154" s="289">
        <v>0</v>
      </c>
      <c r="AN154" s="289">
        <v>0</v>
      </c>
      <c r="AO154" s="289">
        <v>0</v>
      </c>
      <c r="AP154" s="289">
        <v>4943.97</v>
      </c>
      <c r="AQ154" s="289">
        <v>11999381.09</v>
      </c>
      <c r="AR154" s="289">
        <v>4022634.11</v>
      </c>
      <c r="AS154" s="289">
        <v>1394412.77</v>
      </c>
      <c r="AT154" s="289">
        <v>963375.66</v>
      </c>
      <c r="AU154" s="289">
        <v>680871.59</v>
      </c>
      <c r="AV154" s="289">
        <v>337547.78</v>
      </c>
      <c r="AW154" s="289">
        <v>909400.21</v>
      </c>
      <c r="AX154" s="289">
        <v>1554364.07</v>
      </c>
      <c r="AY154" s="289">
        <v>446120.24</v>
      </c>
      <c r="AZ154" s="289">
        <v>2244184.46</v>
      </c>
      <c r="BA154" s="289">
        <v>6548555.5899999999</v>
      </c>
      <c r="BB154" s="289">
        <v>253952.56</v>
      </c>
      <c r="BC154" s="289">
        <v>380771.13</v>
      </c>
      <c r="BD154" s="289">
        <v>1452</v>
      </c>
      <c r="BE154" s="289">
        <v>77225.350000000006</v>
      </c>
      <c r="BF154" s="289">
        <v>2662376.54</v>
      </c>
      <c r="BG154" s="289">
        <v>1962103.09</v>
      </c>
      <c r="BH154" s="289">
        <v>4554.03</v>
      </c>
      <c r="BI154" s="289">
        <v>0</v>
      </c>
      <c r="BJ154" s="289">
        <v>0</v>
      </c>
      <c r="BK154" s="289">
        <v>0</v>
      </c>
      <c r="BL154" s="289">
        <v>0</v>
      </c>
      <c r="BM154" s="289">
        <v>0</v>
      </c>
      <c r="BN154" s="289">
        <v>0</v>
      </c>
      <c r="BO154" s="289">
        <v>35527.25</v>
      </c>
      <c r="BP154" s="289">
        <v>9697.27</v>
      </c>
      <c r="BQ154" s="289">
        <v>9235894.5899999999</v>
      </c>
      <c r="BR154" s="289">
        <v>10006043.859999999</v>
      </c>
      <c r="BS154" s="289">
        <v>9271421.8399999999</v>
      </c>
      <c r="BT154" s="289">
        <v>10015741.130000001</v>
      </c>
      <c r="BU154" s="289">
        <v>0</v>
      </c>
      <c r="BV154" s="289">
        <v>0</v>
      </c>
      <c r="BW154" s="289">
        <v>2662376.54</v>
      </c>
      <c r="BX154" s="289">
        <v>0</v>
      </c>
      <c r="BY154" s="289">
        <v>0</v>
      </c>
      <c r="BZ154" s="289">
        <v>0</v>
      </c>
      <c r="CA154" s="289">
        <v>0</v>
      </c>
      <c r="CB154" s="289">
        <v>0</v>
      </c>
      <c r="CC154" s="289">
        <v>7244.55</v>
      </c>
      <c r="CD154" s="289">
        <v>0</v>
      </c>
      <c r="CE154" s="289">
        <v>0</v>
      </c>
      <c r="CF154" s="289">
        <v>0</v>
      </c>
      <c r="CG154" s="289">
        <v>0</v>
      </c>
      <c r="CH154" s="289">
        <v>38910.910000000003</v>
      </c>
      <c r="CI154" s="289">
        <v>0</v>
      </c>
      <c r="CJ154" s="289">
        <v>0</v>
      </c>
      <c r="CK154" s="289">
        <v>0</v>
      </c>
      <c r="CL154" s="289">
        <v>0</v>
      </c>
      <c r="CM154" s="289">
        <v>928412</v>
      </c>
      <c r="CN154" s="289">
        <v>20251</v>
      </c>
      <c r="CO154" s="289">
        <v>0</v>
      </c>
      <c r="CP154" s="289">
        <v>0</v>
      </c>
      <c r="CQ154" s="289">
        <v>0</v>
      </c>
      <c r="CR154" s="289">
        <v>0</v>
      </c>
      <c r="CS154" s="289">
        <v>13773</v>
      </c>
      <c r="CT154" s="289">
        <v>617095.52</v>
      </c>
      <c r="CU154" s="289">
        <v>0</v>
      </c>
      <c r="CV154" s="289">
        <v>0</v>
      </c>
      <c r="CW154" s="289">
        <v>0</v>
      </c>
      <c r="CX154" s="289">
        <v>126951.71</v>
      </c>
      <c r="CY154" s="289">
        <v>0</v>
      </c>
      <c r="CZ154" s="289">
        <v>0</v>
      </c>
      <c r="DA154" s="289">
        <v>0</v>
      </c>
      <c r="DB154" s="289">
        <v>0</v>
      </c>
      <c r="DC154" s="289">
        <v>0</v>
      </c>
      <c r="DD154" s="289">
        <v>0</v>
      </c>
      <c r="DE154" s="289">
        <v>0</v>
      </c>
      <c r="DF154" s="289">
        <v>0</v>
      </c>
      <c r="DG154" s="289">
        <v>0</v>
      </c>
      <c r="DH154" s="289">
        <v>0</v>
      </c>
      <c r="DI154" s="289">
        <v>3093761.3</v>
      </c>
      <c r="DJ154" s="289">
        <v>0</v>
      </c>
      <c r="DK154" s="289">
        <v>0</v>
      </c>
      <c r="DL154" s="289">
        <v>551306.41</v>
      </c>
      <c r="DM154" s="289">
        <v>290390.24</v>
      </c>
      <c r="DN154" s="289">
        <v>0</v>
      </c>
      <c r="DO154" s="289">
        <v>0</v>
      </c>
      <c r="DP154" s="289">
        <v>144661.88</v>
      </c>
      <c r="DQ154" s="289">
        <v>0</v>
      </c>
      <c r="DR154" s="289">
        <v>0</v>
      </c>
      <c r="DS154" s="289">
        <v>0</v>
      </c>
      <c r="DT154" s="289">
        <v>0</v>
      </c>
      <c r="DU154" s="289">
        <v>0</v>
      </c>
      <c r="DV154" s="289">
        <v>334895.40000000002</v>
      </c>
      <c r="DW154" s="289">
        <v>0</v>
      </c>
      <c r="DX154" s="289">
        <v>88448.13</v>
      </c>
      <c r="DY154" s="289">
        <v>94865.31</v>
      </c>
      <c r="DZ154" s="289">
        <v>134240.52000000002</v>
      </c>
      <c r="EA154" s="289">
        <v>125957.36</v>
      </c>
      <c r="EB154" s="289">
        <v>1865.98</v>
      </c>
      <c r="EC154" s="289">
        <v>0</v>
      </c>
      <c r="ED154" s="289">
        <v>1071424.99</v>
      </c>
      <c r="EE154" s="289">
        <v>1053831.96</v>
      </c>
      <c r="EF154" s="289">
        <v>3149311.97</v>
      </c>
      <c r="EG154" s="289">
        <v>3166905</v>
      </c>
      <c r="EH154" s="289">
        <v>0</v>
      </c>
      <c r="EI154" s="289">
        <v>0</v>
      </c>
      <c r="EJ154" s="289">
        <v>0</v>
      </c>
      <c r="EK154" s="289">
        <v>0</v>
      </c>
      <c r="EL154" s="289">
        <v>0</v>
      </c>
      <c r="EM154" s="289">
        <v>32310000</v>
      </c>
      <c r="EN154" s="289">
        <v>212210.81</v>
      </c>
      <c r="EO154" s="289">
        <v>0</v>
      </c>
      <c r="EP154" s="289">
        <v>86.14</v>
      </c>
      <c r="EQ154" s="289">
        <v>0</v>
      </c>
      <c r="ER154" s="289">
        <v>212296.95</v>
      </c>
      <c r="ES154" s="289">
        <v>0</v>
      </c>
      <c r="ET154" s="289">
        <v>0</v>
      </c>
      <c r="EU154" s="289">
        <v>107705.97</v>
      </c>
      <c r="EV154" s="289">
        <v>141266.78</v>
      </c>
      <c r="EW154" s="289">
        <v>1443014.36</v>
      </c>
      <c r="EX154" s="289">
        <v>1409453.55</v>
      </c>
      <c r="EY154" s="289">
        <v>0</v>
      </c>
      <c r="EZ154" s="289">
        <v>3755.56</v>
      </c>
      <c r="FA154" s="289">
        <v>5509.92</v>
      </c>
      <c r="FB154" s="289">
        <v>3758</v>
      </c>
      <c r="FC154" s="289">
        <v>0</v>
      </c>
      <c r="FD154" s="289">
        <v>2003.64</v>
      </c>
      <c r="FE154" s="289">
        <v>0</v>
      </c>
      <c r="FF154" s="289">
        <v>0</v>
      </c>
      <c r="FG154" s="289">
        <v>0</v>
      </c>
      <c r="FH154" s="289">
        <v>0</v>
      </c>
      <c r="FI154" s="289">
        <v>0</v>
      </c>
      <c r="FJ154" s="289">
        <v>0</v>
      </c>
      <c r="FK154" s="289">
        <v>0</v>
      </c>
    </row>
    <row r="155" spans="1:167" x14ac:dyDescent="0.15">
      <c r="A155" s="287">
        <v>2605</v>
      </c>
      <c r="B155" s="287" t="s">
        <v>619</v>
      </c>
      <c r="C155" s="289">
        <v>1786.95</v>
      </c>
      <c r="D155" s="289">
        <v>3543758</v>
      </c>
      <c r="E155" s="289">
        <v>0</v>
      </c>
      <c r="F155" s="289">
        <v>4100.91</v>
      </c>
      <c r="G155" s="289">
        <v>34089.18</v>
      </c>
      <c r="H155" s="289">
        <v>2876.13</v>
      </c>
      <c r="I155" s="289">
        <v>60956.74</v>
      </c>
      <c r="J155" s="289">
        <v>3311</v>
      </c>
      <c r="K155" s="289">
        <v>689258.93</v>
      </c>
      <c r="L155" s="289">
        <v>0</v>
      </c>
      <c r="M155" s="289">
        <v>33190</v>
      </c>
      <c r="N155" s="289">
        <v>0</v>
      </c>
      <c r="O155" s="289">
        <v>0</v>
      </c>
      <c r="P155" s="289">
        <v>0</v>
      </c>
      <c r="Q155" s="289">
        <v>0</v>
      </c>
      <c r="R155" s="289">
        <v>0</v>
      </c>
      <c r="S155" s="289">
        <v>0</v>
      </c>
      <c r="T155" s="289">
        <v>0</v>
      </c>
      <c r="U155" s="289">
        <v>202268.92</v>
      </c>
      <c r="V155" s="289">
        <v>4762627</v>
      </c>
      <c r="W155" s="289">
        <v>10895.5</v>
      </c>
      <c r="X155" s="289">
        <v>0</v>
      </c>
      <c r="Y155" s="289">
        <v>0</v>
      </c>
      <c r="Z155" s="289">
        <v>0</v>
      </c>
      <c r="AA155" s="289">
        <v>4558</v>
      </c>
      <c r="AB155" s="289">
        <v>0</v>
      </c>
      <c r="AC155" s="289">
        <v>0</v>
      </c>
      <c r="AD155" s="289">
        <v>15477</v>
      </c>
      <c r="AE155" s="289">
        <v>91338</v>
      </c>
      <c r="AF155" s="289">
        <v>0</v>
      </c>
      <c r="AG155" s="289">
        <v>0</v>
      </c>
      <c r="AH155" s="289">
        <v>7645.93</v>
      </c>
      <c r="AI155" s="289">
        <v>0</v>
      </c>
      <c r="AJ155" s="289">
        <v>0</v>
      </c>
      <c r="AK155" s="289">
        <v>190.68</v>
      </c>
      <c r="AL155" s="289">
        <v>0</v>
      </c>
      <c r="AM155" s="289">
        <v>0</v>
      </c>
      <c r="AN155" s="289">
        <v>28768.57</v>
      </c>
      <c r="AO155" s="289">
        <v>0</v>
      </c>
      <c r="AP155" s="289">
        <v>20270.010000000002</v>
      </c>
      <c r="AQ155" s="289">
        <v>2116652.73</v>
      </c>
      <c r="AR155" s="289">
        <v>1456861.74</v>
      </c>
      <c r="AS155" s="289">
        <v>358223.03</v>
      </c>
      <c r="AT155" s="289">
        <v>247650.93</v>
      </c>
      <c r="AU155" s="289">
        <v>157687.16</v>
      </c>
      <c r="AV155" s="289">
        <v>4344.59</v>
      </c>
      <c r="AW155" s="289">
        <v>259016.72</v>
      </c>
      <c r="AX155" s="289">
        <v>378029.88</v>
      </c>
      <c r="AY155" s="289">
        <v>234846.39</v>
      </c>
      <c r="AZ155" s="289">
        <v>657145.92000000004</v>
      </c>
      <c r="BA155" s="289">
        <v>1661493.72</v>
      </c>
      <c r="BB155" s="289">
        <v>241339.30000000002</v>
      </c>
      <c r="BC155" s="289">
        <v>106855.75</v>
      </c>
      <c r="BD155" s="289">
        <v>450</v>
      </c>
      <c r="BE155" s="289">
        <v>36401.5</v>
      </c>
      <c r="BF155" s="289">
        <v>753021.94000000006</v>
      </c>
      <c r="BG155" s="289">
        <v>846596.67</v>
      </c>
      <c r="BH155" s="289">
        <v>295.08</v>
      </c>
      <c r="BI155" s="289">
        <v>3332.03</v>
      </c>
      <c r="BJ155" s="289">
        <v>17444.03</v>
      </c>
      <c r="BK155" s="289">
        <v>0</v>
      </c>
      <c r="BL155" s="289">
        <v>0</v>
      </c>
      <c r="BM155" s="289">
        <v>200000</v>
      </c>
      <c r="BN155" s="289">
        <v>300000</v>
      </c>
      <c r="BO155" s="289">
        <v>0</v>
      </c>
      <c r="BP155" s="289">
        <v>0</v>
      </c>
      <c r="BQ155" s="289">
        <v>3218379.9</v>
      </c>
      <c r="BR155" s="289">
        <v>3104722.3</v>
      </c>
      <c r="BS155" s="289">
        <v>3421711.93</v>
      </c>
      <c r="BT155" s="289">
        <v>3422166.33</v>
      </c>
      <c r="BU155" s="289">
        <v>0</v>
      </c>
      <c r="BV155" s="289">
        <v>0</v>
      </c>
      <c r="BW155" s="289">
        <v>722021.94000000006</v>
      </c>
      <c r="BX155" s="289">
        <v>0</v>
      </c>
      <c r="BY155" s="289">
        <v>0</v>
      </c>
      <c r="BZ155" s="289">
        <v>0</v>
      </c>
      <c r="CA155" s="289">
        <v>0</v>
      </c>
      <c r="CB155" s="289">
        <v>0</v>
      </c>
      <c r="CC155" s="289">
        <v>26529.41</v>
      </c>
      <c r="CD155" s="289">
        <v>0</v>
      </c>
      <c r="CE155" s="289">
        <v>0</v>
      </c>
      <c r="CF155" s="289">
        <v>0</v>
      </c>
      <c r="CG155" s="289">
        <v>0</v>
      </c>
      <c r="CH155" s="289">
        <v>0</v>
      </c>
      <c r="CI155" s="289">
        <v>0</v>
      </c>
      <c r="CJ155" s="289">
        <v>0</v>
      </c>
      <c r="CK155" s="289">
        <v>0</v>
      </c>
      <c r="CL155" s="289">
        <v>0</v>
      </c>
      <c r="CM155" s="289">
        <v>281487</v>
      </c>
      <c r="CN155" s="289">
        <v>0</v>
      </c>
      <c r="CO155" s="289">
        <v>0</v>
      </c>
      <c r="CP155" s="289">
        <v>0</v>
      </c>
      <c r="CQ155" s="289">
        <v>0</v>
      </c>
      <c r="CR155" s="289">
        <v>0</v>
      </c>
      <c r="CS155" s="289">
        <v>0</v>
      </c>
      <c r="CT155" s="289">
        <v>152924.82</v>
      </c>
      <c r="CU155" s="289">
        <v>0</v>
      </c>
      <c r="CV155" s="289">
        <v>0</v>
      </c>
      <c r="CW155" s="289">
        <v>0</v>
      </c>
      <c r="CX155" s="289">
        <v>17064.68</v>
      </c>
      <c r="CY155" s="289">
        <v>0</v>
      </c>
      <c r="CZ155" s="289">
        <v>0</v>
      </c>
      <c r="DA155" s="289">
        <v>0</v>
      </c>
      <c r="DB155" s="289">
        <v>0</v>
      </c>
      <c r="DC155" s="289">
        <v>0</v>
      </c>
      <c r="DD155" s="289">
        <v>0</v>
      </c>
      <c r="DE155" s="289">
        <v>0</v>
      </c>
      <c r="DF155" s="289">
        <v>0</v>
      </c>
      <c r="DG155" s="289">
        <v>0</v>
      </c>
      <c r="DH155" s="289">
        <v>0</v>
      </c>
      <c r="DI155" s="289">
        <v>972314.61</v>
      </c>
      <c r="DJ155" s="289">
        <v>0</v>
      </c>
      <c r="DK155" s="289">
        <v>0</v>
      </c>
      <c r="DL155" s="289">
        <v>157511.58000000002</v>
      </c>
      <c r="DM155" s="289">
        <v>8712.0400000000009</v>
      </c>
      <c r="DN155" s="289">
        <v>0</v>
      </c>
      <c r="DO155" s="289">
        <v>0</v>
      </c>
      <c r="DP155" s="289">
        <v>28764.78</v>
      </c>
      <c r="DQ155" s="289">
        <v>590.26</v>
      </c>
      <c r="DR155" s="289">
        <v>0</v>
      </c>
      <c r="DS155" s="289">
        <v>0</v>
      </c>
      <c r="DT155" s="289">
        <v>0</v>
      </c>
      <c r="DU155" s="289">
        <v>0</v>
      </c>
      <c r="DV155" s="289">
        <v>21493.31</v>
      </c>
      <c r="DW155" s="289">
        <v>8854.32</v>
      </c>
      <c r="DX155" s="289">
        <v>88542.650000000009</v>
      </c>
      <c r="DY155" s="289">
        <v>95732.22</v>
      </c>
      <c r="DZ155" s="289">
        <v>225875.16</v>
      </c>
      <c r="EA155" s="289">
        <v>181866.87</v>
      </c>
      <c r="EB155" s="289">
        <v>36369.040000000001</v>
      </c>
      <c r="EC155" s="289">
        <v>449.68</v>
      </c>
      <c r="ED155" s="289">
        <v>77621.3</v>
      </c>
      <c r="EE155" s="289">
        <v>73789.090000000011</v>
      </c>
      <c r="EF155" s="289">
        <v>607992.79</v>
      </c>
      <c r="EG155" s="289">
        <v>543785</v>
      </c>
      <c r="EH155" s="289">
        <v>0</v>
      </c>
      <c r="EI155" s="289">
        <v>0</v>
      </c>
      <c r="EJ155" s="289">
        <v>0</v>
      </c>
      <c r="EK155" s="289">
        <v>68040</v>
      </c>
      <c r="EL155" s="289">
        <v>0</v>
      </c>
      <c r="EM155" s="289">
        <v>5310607.1500000004</v>
      </c>
      <c r="EN155" s="289">
        <v>0</v>
      </c>
      <c r="EO155" s="289">
        <v>31001.49</v>
      </c>
      <c r="EP155" s="289">
        <v>31001.49</v>
      </c>
      <c r="EQ155" s="289">
        <v>0</v>
      </c>
      <c r="ER155" s="289">
        <v>0</v>
      </c>
      <c r="ES155" s="289">
        <v>0</v>
      </c>
      <c r="ET155" s="289">
        <v>0</v>
      </c>
      <c r="EU155" s="289">
        <v>68549.98</v>
      </c>
      <c r="EV155" s="289">
        <v>105172.11</v>
      </c>
      <c r="EW155" s="289">
        <v>287407.33</v>
      </c>
      <c r="EX155" s="289">
        <v>250785.2</v>
      </c>
      <c r="EY155" s="289">
        <v>0</v>
      </c>
      <c r="EZ155" s="289">
        <v>0</v>
      </c>
      <c r="FA155" s="289">
        <v>0</v>
      </c>
      <c r="FB155" s="289">
        <v>0</v>
      </c>
      <c r="FC155" s="289">
        <v>0</v>
      </c>
      <c r="FD155" s="289">
        <v>0</v>
      </c>
      <c r="FE155" s="289">
        <v>0</v>
      </c>
      <c r="FF155" s="289">
        <v>0</v>
      </c>
      <c r="FG155" s="289">
        <v>0</v>
      </c>
      <c r="FH155" s="289">
        <v>0</v>
      </c>
      <c r="FI155" s="289">
        <v>0</v>
      </c>
      <c r="FJ155" s="289">
        <v>0</v>
      </c>
      <c r="FK155" s="289">
        <v>0</v>
      </c>
    </row>
    <row r="156" spans="1:167" x14ac:dyDescent="0.15">
      <c r="A156" s="287">
        <v>2604</v>
      </c>
      <c r="B156" s="287" t="s">
        <v>618</v>
      </c>
      <c r="C156" s="289">
        <v>39492.300000000003</v>
      </c>
      <c r="D156" s="289">
        <v>17365822</v>
      </c>
      <c r="E156" s="289">
        <v>402.64</v>
      </c>
      <c r="F156" s="289">
        <v>69781.7</v>
      </c>
      <c r="G156" s="289">
        <v>102953.68000000001</v>
      </c>
      <c r="H156" s="289">
        <v>19217.47</v>
      </c>
      <c r="I156" s="289">
        <v>997589.35</v>
      </c>
      <c r="J156" s="289">
        <v>0</v>
      </c>
      <c r="K156" s="289">
        <v>4135906.48</v>
      </c>
      <c r="L156" s="289">
        <v>0</v>
      </c>
      <c r="M156" s="289">
        <v>0</v>
      </c>
      <c r="N156" s="289">
        <v>0</v>
      </c>
      <c r="O156" s="289">
        <v>0</v>
      </c>
      <c r="P156" s="289">
        <v>24488</v>
      </c>
      <c r="Q156" s="289">
        <v>0</v>
      </c>
      <c r="R156" s="289">
        <v>0</v>
      </c>
      <c r="S156" s="289">
        <v>0</v>
      </c>
      <c r="T156" s="289">
        <v>0</v>
      </c>
      <c r="U156" s="289">
        <v>1214469.45</v>
      </c>
      <c r="V156" s="289">
        <v>33674455</v>
      </c>
      <c r="W156" s="289">
        <v>73941.710000000006</v>
      </c>
      <c r="X156" s="289">
        <v>0</v>
      </c>
      <c r="Y156" s="289">
        <v>0</v>
      </c>
      <c r="Z156" s="289">
        <v>38166.57</v>
      </c>
      <c r="AA156" s="289">
        <v>52777</v>
      </c>
      <c r="AB156" s="289">
        <v>0</v>
      </c>
      <c r="AC156" s="289">
        <v>0</v>
      </c>
      <c r="AD156" s="289">
        <v>63255.19</v>
      </c>
      <c r="AE156" s="289">
        <v>347295.82</v>
      </c>
      <c r="AF156" s="289">
        <v>0</v>
      </c>
      <c r="AG156" s="289">
        <v>0</v>
      </c>
      <c r="AH156" s="289">
        <v>100706.07</v>
      </c>
      <c r="AI156" s="289">
        <v>0</v>
      </c>
      <c r="AJ156" s="289">
        <v>0</v>
      </c>
      <c r="AK156" s="289">
        <v>693534.32000000007</v>
      </c>
      <c r="AL156" s="289">
        <v>4062816</v>
      </c>
      <c r="AM156" s="289">
        <v>0</v>
      </c>
      <c r="AN156" s="289">
        <v>95703.53</v>
      </c>
      <c r="AO156" s="289">
        <v>0</v>
      </c>
      <c r="AP156" s="289">
        <v>0</v>
      </c>
      <c r="AQ156" s="289">
        <v>16330034.32</v>
      </c>
      <c r="AR156" s="289">
        <v>13079965.42</v>
      </c>
      <c r="AS156" s="289">
        <v>1766262.8800000001</v>
      </c>
      <c r="AT156" s="289">
        <v>1560527.46</v>
      </c>
      <c r="AU156" s="289">
        <v>692272.74</v>
      </c>
      <c r="AV156" s="289">
        <v>1017263.73</v>
      </c>
      <c r="AW156" s="289">
        <v>1560846.45</v>
      </c>
      <c r="AX156" s="289">
        <v>3716631.43</v>
      </c>
      <c r="AY156" s="289">
        <v>845342.83000000007</v>
      </c>
      <c r="AZ156" s="289">
        <v>2920244.57</v>
      </c>
      <c r="BA156" s="289">
        <v>8345208.4500000002</v>
      </c>
      <c r="BB156" s="289">
        <v>2108718.33</v>
      </c>
      <c r="BC156" s="289">
        <v>380002.29</v>
      </c>
      <c r="BD156" s="289">
        <v>0</v>
      </c>
      <c r="BE156" s="289">
        <v>1320.6200000000001</v>
      </c>
      <c r="BF156" s="289">
        <v>5120333.67</v>
      </c>
      <c r="BG156" s="289">
        <v>1253551.77</v>
      </c>
      <c r="BH156" s="289">
        <v>18119.62</v>
      </c>
      <c r="BI156" s="289">
        <v>490835</v>
      </c>
      <c r="BJ156" s="289">
        <v>156592.38</v>
      </c>
      <c r="BK156" s="289">
        <v>186861.68</v>
      </c>
      <c r="BL156" s="289">
        <v>152338.49</v>
      </c>
      <c r="BM156" s="289">
        <v>10029001.359999999</v>
      </c>
      <c r="BN156" s="289">
        <v>11442318.140000001</v>
      </c>
      <c r="BO156" s="289">
        <v>7144109.6399999997</v>
      </c>
      <c r="BP156" s="289">
        <v>8555686.3699999992</v>
      </c>
      <c r="BQ156" s="289">
        <v>0</v>
      </c>
      <c r="BR156" s="289">
        <v>0</v>
      </c>
      <c r="BS156" s="289">
        <v>17850807.68</v>
      </c>
      <c r="BT156" s="289">
        <v>20306935.379999999</v>
      </c>
      <c r="BU156" s="289">
        <v>0</v>
      </c>
      <c r="BV156" s="289">
        <v>0</v>
      </c>
      <c r="BW156" s="289">
        <v>5120333.67</v>
      </c>
      <c r="BX156" s="289">
        <v>0</v>
      </c>
      <c r="BY156" s="289">
        <v>0</v>
      </c>
      <c r="BZ156" s="289">
        <v>0</v>
      </c>
      <c r="CA156" s="289">
        <v>0</v>
      </c>
      <c r="CB156" s="289">
        <v>0</v>
      </c>
      <c r="CC156" s="289">
        <v>0</v>
      </c>
      <c r="CD156" s="289">
        <v>0</v>
      </c>
      <c r="CE156" s="289">
        <v>0</v>
      </c>
      <c r="CF156" s="289">
        <v>0</v>
      </c>
      <c r="CG156" s="289">
        <v>0</v>
      </c>
      <c r="CH156" s="289">
        <v>93832.39</v>
      </c>
      <c r="CI156" s="289">
        <v>0</v>
      </c>
      <c r="CJ156" s="289">
        <v>0</v>
      </c>
      <c r="CK156" s="289">
        <v>0</v>
      </c>
      <c r="CL156" s="289">
        <v>0</v>
      </c>
      <c r="CM156" s="289">
        <v>1656342</v>
      </c>
      <c r="CN156" s="289">
        <v>5217</v>
      </c>
      <c r="CO156" s="289">
        <v>0</v>
      </c>
      <c r="CP156" s="289">
        <v>0</v>
      </c>
      <c r="CQ156" s="289">
        <v>0</v>
      </c>
      <c r="CR156" s="289">
        <v>0</v>
      </c>
      <c r="CS156" s="289">
        <v>3548</v>
      </c>
      <c r="CT156" s="289">
        <v>1026530.62</v>
      </c>
      <c r="CU156" s="289">
        <v>0</v>
      </c>
      <c r="CV156" s="289">
        <v>0</v>
      </c>
      <c r="CW156" s="289">
        <v>0</v>
      </c>
      <c r="CX156" s="289">
        <v>152889.85</v>
      </c>
      <c r="CY156" s="289">
        <v>0</v>
      </c>
      <c r="CZ156" s="289">
        <v>0</v>
      </c>
      <c r="DA156" s="289">
        <v>0</v>
      </c>
      <c r="DB156" s="289">
        <v>0</v>
      </c>
      <c r="DC156" s="289">
        <v>0</v>
      </c>
      <c r="DD156" s="289">
        <v>0</v>
      </c>
      <c r="DE156" s="289">
        <v>0</v>
      </c>
      <c r="DF156" s="289">
        <v>0</v>
      </c>
      <c r="DG156" s="289">
        <v>0</v>
      </c>
      <c r="DH156" s="289">
        <v>0</v>
      </c>
      <c r="DI156" s="289">
        <v>5879519.3300000001</v>
      </c>
      <c r="DJ156" s="289">
        <v>0</v>
      </c>
      <c r="DK156" s="289">
        <v>0</v>
      </c>
      <c r="DL156" s="289">
        <v>1060673.45</v>
      </c>
      <c r="DM156" s="289">
        <v>420692.76</v>
      </c>
      <c r="DN156" s="289">
        <v>0</v>
      </c>
      <c r="DO156" s="289">
        <v>0</v>
      </c>
      <c r="DP156" s="289">
        <v>267298.40000000002</v>
      </c>
      <c r="DQ156" s="289">
        <v>0</v>
      </c>
      <c r="DR156" s="289">
        <v>0</v>
      </c>
      <c r="DS156" s="289">
        <v>0</v>
      </c>
      <c r="DT156" s="289">
        <v>0</v>
      </c>
      <c r="DU156" s="289">
        <v>0</v>
      </c>
      <c r="DV156" s="289">
        <v>391017.29000000004</v>
      </c>
      <c r="DW156" s="289">
        <v>0</v>
      </c>
      <c r="DX156" s="289">
        <v>1134452.6099999999</v>
      </c>
      <c r="DY156" s="289">
        <v>886802.60000000009</v>
      </c>
      <c r="DZ156" s="289">
        <v>896907.37</v>
      </c>
      <c r="EA156" s="289">
        <v>446714.94</v>
      </c>
      <c r="EB156" s="289">
        <v>697842.44000000006</v>
      </c>
      <c r="EC156" s="289">
        <v>0</v>
      </c>
      <c r="ED156" s="289">
        <v>1694146.2200000002</v>
      </c>
      <c r="EE156" s="289">
        <v>1281637.6199999999</v>
      </c>
      <c r="EF156" s="289">
        <v>13259191.709999999</v>
      </c>
      <c r="EG156" s="289">
        <v>5660134.1200000001</v>
      </c>
      <c r="EH156" s="289">
        <v>8011566.1900000004</v>
      </c>
      <c r="EI156" s="289">
        <v>0</v>
      </c>
      <c r="EJ156" s="289">
        <v>0</v>
      </c>
      <c r="EK156" s="289">
        <v>0</v>
      </c>
      <c r="EL156" s="289">
        <v>0</v>
      </c>
      <c r="EM156" s="289">
        <v>36532816</v>
      </c>
      <c r="EN156" s="289">
        <v>5718355.8200000003</v>
      </c>
      <c r="EO156" s="289">
        <v>10006.5</v>
      </c>
      <c r="EP156" s="289">
        <v>2663.69</v>
      </c>
      <c r="EQ156" s="289">
        <v>0</v>
      </c>
      <c r="ER156" s="289">
        <v>5711013.0099999998</v>
      </c>
      <c r="ES156" s="289">
        <v>0</v>
      </c>
      <c r="ET156" s="289">
        <v>0</v>
      </c>
      <c r="EU156" s="289">
        <v>883550.96</v>
      </c>
      <c r="EV156" s="289">
        <v>563298.25</v>
      </c>
      <c r="EW156" s="289">
        <v>2528592.44</v>
      </c>
      <c r="EX156" s="289">
        <v>2848845.15</v>
      </c>
      <c r="EY156" s="289">
        <v>0</v>
      </c>
      <c r="EZ156" s="289">
        <v>162993.11000000002</v>
      </c>
      <c r="FA156" s="289">
        <v>205051.26</v>
      </c>
      <c r="FB156" s="289">
        <v>536585.79</v>
      </c>
      <c r="FC156" s="289">
        <v>198892.02000000002</v>
      </c>
      <c r="FD156" s="289">
        <v>295635.62</v>
      </c>
      <c r="FE156" s="289">
        <v>0</v>
      </c>
      <c r="FF156" s="289">
        <v>0</v>
      </c>
      <c r="FG156" s="289">
        <v>0</v>
      </c>
      <c r="FH156" s="289">
        <v>0</v>
      </c>
      <c r="FI156" s="289">
        <v>0</v>
      </c>
      <c r="FJ156" s="289">
        <v>0</v>
      </c>
      <c r="FK156" s="289">
        <v>0</v>
      </c>
    </row>
    <row r="157" spans="1:167" x14ac:dyDescent="0.15">
      <c r="A157" s="287">
        <v>2611</v>
      </c>
      <c r="B157" s="287" t="s">
        <v>620</v>
      </c>
      <c r="C157" s="289">
        <v>0</v>
      </c>
      <c r="D157" s="289">
        <v>28844545.02</v>
      </c>
      <c r="E157" s="289">
        <v>1837.41</v>
      </c>
      <c r="F157" s="289">
        <v>1574.8500000000001</v>
      </c>
      <c r="G157" s="289">
        <v>76152.040000000008</v>
      </c>
      <c r="H157" s="289">
        <v>30732.68</v>
      </c>
      <c r="I157" s="289">
        <v>575814.07999999996</v>
      </c>
      <c r="J157" s="289">
        <v>0</v>
      </c>
      <c r="K157" s="289">
        <v>169927.69</v>
      </c>
      <c r="L157" s="289">
        <v>0</v>
      </c>
      <c r="M157" s="289">
        <v>10170</v>
      </c>
      <c r="N157" s="289">
        <v>0</v>
      </c>
      <c r="O157" s="289">
        <v>0</v>
      </c>
      <c r="P157" s="289">
        <v>5500.2300000000005</v>
      </c>
      <c r="Q157" s="289">
        <v>0</v>
      </c>
      <c r="R157" s="289">
        <v>0</v>
      </c>
      <c r="S157" s="289">
        <v>0</v>
      </c>
      <c r="T157" s="289">
        <v>58681</v>
      </c>
      <c r="U157" s="289">
        <v>1261169.8600000001</v>
      </c>
      <c r="V157" s="289">
        <v>23808160</v>
      </c>
      <c r="W157" s="289">
        <v>77944.77</v>
      </c>
      <c r="X157" s="289">
        <v>0</v>
      </c>
      <c r="Y157" s="289">
        <v>0</v>
      </c>
      <c r="Z157" s="289">
        <v>18290.77</v>
      </c>
      <c r="AA157" s="289">
        <v>55838</v>
      </c>
      <c r="AB157" s="289">
        <v>24885</v>
      </c>
      <c r="AC157" s="289">
        <v>0</v>
      </c>
      <c r="AD157" s="289">
        <v>72112.88</v>
      </c>
      <c r="AE157" s="289">
        <v>165744.16</v>
      </c>
      <c r="AF157" s="289">
        <v>0</v>
      </c>
      <c r="AG157" s="289">
        <v>5058.96</v>
      </c>
      <c r="AH157" s="289">
        <v>44008.520000000004</v>
      </c>
      <c r="AI157" s="289">
        <v>2000</v>
      </c>
      <c r="AJ157" s="289">
        <v>0</v>
      </c>
      <c r="AK157" s="289">
        <v>10824.58</v>
      </c>
      <c r="AL157" s="289">
        <v>0</v>
      </c>
      <c r="AM157" s="289">
        <v>0</v>
      </c>
      <c r="AN157" s="289">
        <v>78383.259999999995</v>
      </c>
      <c r="AO157" s="289">
        <v>0</v>
      </c>
      <c r="AP157" s="289">
        <v>139831.32</v>
      </c>
      <c r="AQ157" s="289">
        <v>9735507.2599999998</v>
      </c>
      <c r="AR157" s="289">
        <v>13915343.32</v>
      </c>
      <c r="AS157" s="289">
        <v>2345971.5</v>
      </c>
      <c r="AT157" s="289">
        <v>1846371.01</v>
      </c>
      <c r="AU157" s="289">
        <v>725521.78</v>
      </c>
      <c r="AV157" s="289">
        <v>270833.2</v>
      </c>
      <c r="AW157" s="289">
        <v>1692475.31</v>
      </c>
      <c r="AX157" s="289">
        <v>2481189.2400000002</v>
      </c>
      <c r="AY157" s="289">
        <v>568734.42000000004</v>
      </c>
      <c r="AZ157" s="289">
        <v>2974313.7600000002</v>
      </c>
      <c r="BA157" s="289">
        <v>9167453.5800000001</v>
      </c>
      <c r="BB157" s="289">
        <v>1595697.86</v>
      </c>
      <c r="BC157" s="289">
        <v>415785.67</v>
      </c>
      <c r="BD157" s="289">
        <v>2550</v>
      </c>
      <c r="BE157" s="289">
        <v>696220.42</v>
      </c>
      <c r="BF157" s="289">
        <v>6013243.0199999996</v>
      </c>
      <c r="BG157" s="289">
        <v>664157.57000000007</v>
      </c>
      <c r="BH157" s="289">
        <v>1709.52</v>
      </c>
      <c r="BI157" s="289">
        <v>147657.88</v>
      </c>
      <c r="BJ157" s="289">
        <v>176112.34</v>
      </c>
      <c r="BK157" s="289">
        <v>0</v>
      </c>
      <c r="BL157" s="289">
        <v>0</v>
      </c>
      <c r="BM157" s="289">
        <v>6950000</v>
      </c>
      <c r="BN157" s="289">
        <v>6056113.9199999999</v>
      </c>
      <c r="BO157" s="289">
        <v>0</v>
      </c>
      <c r="BP157" s="289">
        <v>0</v>
      </c>
      <c r="BQ157" s="289">
        <v>15376886.189999999</v>
      </c>
      <c r="BR157" s="289">
        <v>16668426.449999999</v>
      </c>
      <c r="BS157" s="289">
        <v>22474544.07</v>
      </c>
      <c r="BT157" s="289">
        <v>22900652.710000001</v>
      </c>
      <c r="BU157" s="289">
        <v>0</v>
      </c>
      <c r="BV157" s="289">
        <v>0</v>
      </c>
      <c r="BW157" s="289">
        <v>6013243.0199999996</v>
      </c>
      <c r="BX157" s="289">
        <v>0</v>
      </c>
      <c r="BY157" s="289">
        <v>0</v>
      </c>
      <c r="BZ157" s="289">
        <v>0</v>
      </c>
      <c r="CA157" s="289">
        <v>0</v>
      </c>
      <c r="CB157" s="289">
        <v>0</v>
      </c>
      <c r="CC157" s="289">
        <v>39733</v>
      </c>
      <c r="CD157" s="289">
        <v>0</v>
      </c>
      <c r="CE157" s="289">
        <v>0</v>
      </c>
      <c r="CF157" s="289">
        <v>0</v>
      </c>
      <c r="CG157" s="289">
        <v>0</v>
      </c>
      <c r="CH157" s="289">
        <v>0</v>
      </c>
      <c r="CI157" s="289">
        <v>0</v>
      </c>
      <c r="CJ157" s="289">
        <v>30000</v>
      </c>
      <c r="CK157" s="289">
        <v>0</v>
      </c>
      <c r="CL157" s="289">
        <v>0</v>
      </c>
      <c r="CM157" s="289">
        <v>2178439</v>
      </c>
      <c r="CN157" s="289">
        <v>29810</v>
      </c>
      <c r="CO157" s="289">
        <v>0</v>
      </c>
      <c r="CP157" s="289">
        <v>0</v>
      </c>
      <c r="CQ157" s="289">
        <v>0</v>
      </c>
      <c r="CR157" s="289">
        <v>0</v>
      </c>
      <c r="CS157" s="289">
        <v>20275</v>
      </c>
      <c r="CT157" s="289">
        <v>1281318.3</v>
      </c>
      <c r="CU157" s="289">
        <v>0</v>
      </c>
      <c r="CV157" s="289">
        <v>0</v>
      </c>
      <c r="CW157" s="289">
        <v>0</v>
      </c>
      <c r="CX157" s="289">
        <v>187397.80000000002</v>
      </c>
      <c r="CY157" s="289">
        <v>0</v>
      </c>
      <c r="CZ157" s="289">
        <v>0</v>
      </c>
      <c r="DA157" s="289">
        <v>0</v>
      </c>
      <c r="DB157" s="289">
        <v>0</v>
      </c>
      <c r="DC157" s="289">
        <v>0</v>
      </c>
      <c r="DD157" s="289">
        <v>0</v>
      </c>
      <c r="DE157" s="289">
        <v>0</v>
      </c>
      <c r="DF157" s="289">
        <v>0</v>
      </c>
      <c r="DG157" s="289">
        <v>0</v>
      </c>
      <c r="DH157" s="289">
        <v>0</v>
      </c>
      <c r="DI157" s="289">
        <v>7193897.2800000003</v>
      </c>
      <c r="DJ157" s="289">
        <v>0</v>
      </c>
      <c r="DK157" s="289">
        <v>0</v>
      </c>
      <c r="DL157" s="289">
        <v>1164590.0900000001</v>
      </c>
      <c r="DM157" s="289">
        <v>369310.74</v>
      </c>
      <c r="DN157" s="289">
        <v>0</v>
      </c>
      <c r="DO157" s="289">
        <v>0</v>
      </c>
      <c r="DP157" s="289">
        <v>643027.29</v>
      </c>
      <c r="DQ157" s="289">
        <v>0</v>
      </c>
      <c r="DR157" s="289">
        <v>0</v>
      </c>
      <c r="DS157" s="289">
        <v>0</v>
      </c>
      <c r="DT157" s="289">
        <v>0</v>
      </c>
      <c r="DU157" s="289">
        <v>0</v>
      </c>
      <c r="DV157" s="289">
        <v>401940.61</v>
      </c>
      <c r="DW157" s="289">
        <v>7450.1100000000006</v>
      </c>
      <c r="DX157" s="289">
        <v>1031048.4</v>
      </c>
      <c r="DY157" s="289">
        <v>903344.37</v>
      </c>
      <c r="DZ157" s="289">
        <v>475104</v>
      </c>
      <c r="EA157" s="289">
        <v>535531.87</v>
      </c>
      <c r="EB157" s="289">
        <v>67276.160000000003</v>
      </c>
      <c r="EC157" s="289">
        <v>0</v>
      </c>
      <c r="ED157" s="289">
        <v>2546268.46</v>
      </c>
      <c r="EE157" s="289">
        <v>2661551.09</v>
      </c>
      <c r="EF157" s="289">
        <v>3740174.81</v>
      </c>
      <c r="EG157" s="289">
        <v>3621647.95</v>
      </c>
      <c r="EH157" s="289">
        <v>3244.23</v>
      </c>
      <c r="EI157" s="289">
        <v>0</v>
      </c>
      <c r="EJ157" s="289">
        <v>0</v>
      </c>
      <c r="EK157" s="289">
        <v>0</v>
      </c>
      <c r="EL157" s="289">
        <v>0</v>
      </c>
      <c r="EM157" s="289">
        <v>96685000</v>
      </c>
      <c r="EN157" s="289">
        <v>0</v>
      </c>
      <c r="EO157" s="289">
        <v>80197724.5</v>
      </c>
      <c r="EP157" s="289">
        <v>80413034.280000001</v>
      </c>
      <c r="EQ157" s="289">
        <v>0</v>
      </c>
      <c r="ER157" s="289">
        <v>215309.78</v>
      </c>
      <c r="ES157" s="289">
        <v>0</v>
      </c>
      <c r="ET157" s="289">
        <v>0</v>
      </c>
      <c r="EU157" s="289">
        <v>913817.17</v>
      </c>
      <c r="EV157" s="289">
        <v>894276.51</v>
      </c>
      <c r="EW157" s="289">
        <v>2287300.6</v>
      </c>
      <c r="EX157" s="289">
        <v>2306841.2599999998</v>
      </c>
      <c r="EY157" s="289">
        <v>0</v>
      </c>
      <c r="EZ157" s="289">
        <v>238274.75</v>
      </c>
      <c r="FA157" s="289">
        <v>312398.38</v>
      </c>
      <c r="FB157" s="289">
        <v>1478743.33</v>
      </c>
      <c r="FC157" s="289">
        <v>55000</v>
      </c>
      <c r="FD157" s="289">
        <v>1349619.7</v>
      </c>
      <c r="FE157" s="289">
        <v>0</v>
      </c>
      <c r="FF157" s="289">
        <v>0</v>
      </c>
      <c r="FG157" s="289">
        <v>0</v>
      </c>
      <c r="FH157" s="289">
        <v>47724.200000000004</v>
      </c>
      <c r="FI157" s="289">
        <v>1240.8399999999999</v>
      </c>
      <c r="FJ157" s="289">
        <v>46483.360000000001</v>
      </c>
      <c r="FK157" s="289">
        <v>0</v>
      </c>
    </row>
    <row r="158" spans="1:167" x14ac:dyDescent="0.15">
      <c r="A158" s="287">
        <v>2618</v>
      </c>
      <c r="B158" s="287" t="s">
        <v>621</v>
      </c>
      <c r="C158" s="289">
        <v>3145.65</v>
      </c>
      <c r="D158" s="289">
        <v>3266237</v>
      </c>
      <c r="E158" s="289">
        <v>19956.13</v>
      </c>
      <c r="F158" s="289">
        <v>45568.92</v>
      </c>
      <c r="G158" s="289">
        <v>33460.18</v>
      </c>
      <c r="H158" s="289">
        <v>2867.54</v>
      </c>
      <c r="I158" s="289">
        <v>95483.99</v>
      </c>
      <c r="J158" s="289">
        <v>0</v>
      </c>
      <c r="K158" s="289">
        <v>33195</v>
      </c>
      <c r="L158" s="289">
        <v>0</v>
      </c>
      <c r="M158" s="289">
        <v>0</v>
      </c>
      <c r="N158" s="289">
        <v>0</v>
      </c>
      <c r="O158" s="289">
        <v>0</v>
      </c>
      <c r="P158" s="289">
        <v>10810.68</v>
      </c>
      <c r="Q158" s="289">
        <v>0</v>
      </c>
      <c r="R158" s="289">
        <v>0</v>
      </c>
      <c r="S158" s="289">
        <v>0</v>
      </c>
      <c r="T158" s="289">
        <v>0</v>
      </c>
      <c r="U158" s="289">
        <v>306103.25</v>
      </c>
      <c r="V158" s="289">
        <v>2792610</v>
      </c>
      <c r="W158" s="289">
        <v>30564.14</v>
      </c>
      <c r="X158" s="289">
        <v>0</v>
      </c>
      <c r="Y158" s="289">
        <v>195450.79</v>
      </c>
      <c r="Z158" s="289">
        <v>28637.54</v>
      </c>
      <c r="AA158" s="289">
        <v>185139</v>
      </c>
      <c r="AB158" s="289">
        <v>0</v>
      </c>
      <c r="AC158" s="289">
        <v>0</v>
      </c>
      <c r="AD158" s="289">
        <v>35256</v>
      </c>
      <c r="AE158" s="289">
        <v>120142.05</v>
      </c>
      <c r="AF158" s="289">
        <v>0</v>
      </c>
      <c r="AG158" s="289">
        <v>0</v>
      </c>
      <c r="AH158" s="289">
        <v>14277.66</v>
      </c>
      <c r="AI158" s="289">
        <v>24806</v>
      </c>
      <c r="AJ158" s="289">
        <v>0</v>
      </c>
      <c r="AK158" s="289">
        <v>7000</v>
      </c>
      <c r="AL158" s="289">
        <v>0</v>
      </c>
      <c r="AM158" s="289">
        <v>18396</v>
      </c>
      <c r="AN158" s="289">
        <v>58295.05</v>
      </c>
      <c r="AO158" s="289">
        <v>0</v>
      </c>
      <c r="AP158" s="289">
        <v>2807.71</v>
      </c>
      <c r="AQ158" s="289">
        <v>1519512.52</v>
      </c>
      <c r="AR158" s="289">
        <v>1555512.19</v>
      </c>
      <c r="AS158" s="289">
        <v>221187.38</v>
      </c>
      <c r="AT158" s="289">
        <v>155806.35</v>
      </c>
      <c r="AU158" s="289">
        <v>119364.67</v>
      </c>
      <c r="AV158" s="289">
        <v>0</v>
      </c>
      <c r="AW158" s="289">
        <v>80074.47</v>
      </c>
      <c r="AX158" s="289">
        <v>140000.83000000002</v>
      </c>
      <c r="AY158" s="289">
        <v>351790.75</v>
      </c>
      <c r="AZ158" s="289">
        <v>330007.11</v>
      </c>
      <c r="BA158" s="289">
        <v>1618045.8</v>
      </c>
      <c r="BB158" s="289">
        <v>326115.86</v>
      </c>
      <c r="BC158" s="289">
        <v>94748.26</v>
      </c>
      <c r="BD158" s="289">
        <v>0</v>
      </c>
      <c r="BE158" s="289">
        <v>155018.55000000002</v>
      </c>
      <c r="BF158" s="289">
        <v>540977.64</v>
      </c>
      <c r="BG158" s="289">
        <v>45871.29</v>
      </c>
      <c r="BH158" s="289">
        <v>18683.25</v>
      </c>
      <c r="BI158" s="289">
        <v>0</v>
      </c>
      <c r="BJ158" s="289">
        <v>0</v>
      </c>
      <c r="BK158" s="289">
        <v>0</v>
      </c>
      <c r="BL158" s="289">
        <v>0</v>
      </c>
      <c r="BM158" s="289">
        <v>275000</v>
      </c>
      <c r="BN158" s="289">
        <v>0</v>
      </c>
      <c r="BO158" s="289">
        <v>0</v>
      </c>
      <c r="BP158" s="289">
        <v>0</v>
      </c>
      <c r="BQ158" s="289">
        <v>3211295.05</v>
      </c>
      <c r="BR158" s="289">
        <v>3543788.41</v>
      </c>
      <c r="BS158" s="289">
        <v>3486295.05</v>
      </c>
      <c r="BT158" s="289">
        <v>3543788.41</v>
      </c>
      <c r="BU158" s="289">
        <v>0</v>
      </c>
      <c r="BV158" s="289">
        <v>0</v>
      </c>
      <c r="BW158" s="289">
        <v>534330.76</v>
      </c>
      <c r="BX158" s="289">
        <v>0</v>
      </c>
      <c r="BY158" s="289">
        <v>0</v>
      </c>
      <c r="BZ158" s="289">
        <v>0</v>
      </c>
      <c r="CA158" s="289">
        <v>0</v>
      </c>
      <c r="CB158" s="289">
        <v>0</v>
      </c>
      <c r="CC158" s="289">
        <v>0</v>
      </c>
      <c r="CD158" s="289">
        <v>0</v>
      </c>
      <c r="CE158" s="289">
        <v>0</v>
      </c>
      <c r="CF158" s="289">
        <v>0</v>
      </c>
      <c r="CG158" s="289">
        <v>0</v>
      </c>
      <c r="CH158" s="289">
        <v>3823</v>
      </c>
      <c r="CI158" s="289">
        <v>0</v>
      </c>
      <c r="CJ158" s="289">
        <v>0</v>
      </c>
      <c r="CK158" s="289">
        <v>0</v>
      </c>
      <c r="CL158" s="289">
        <v>0</v>
      </c>
      <c r="CM158" s="289">
        <v>145561</v>
      </c>
      <c r="CN158" s="289">
        <v>0</v>
      </c>
      <c r="CO158" s="289">
        <v>0</v>
      </c>
      <c r="CP158" s="289">
        <v>0</v>
      </c>
      <c r="CQ158" s="289">
        <v>0</v>
      </c>
      <c r="CR158" s="289">
        <v>0</v>
      </c>
      <c r="CS158" s="289">
        <v>0</v>
      </c>
      <c r="CT158" s="289">
        <v>132436</v>
      </c>
      <c r="CU158" s="289">
        <v>0</v>
      </c>
      <c r="CV158" s="289">
        <v>0</v>
      </c>
      <c r="CW158" s="289">
        <v>0</v>
      </c>
      <c r="CX158" s="289">
        <v>7927.25</v>
      </c>
      <c r="CY158" s="289">
        <v>0</v>
      </c>
      <c r="CZ158" s="289">
        <v>0</v>
      </c>
      <c r="DA158" s="289">
        <v>0</v>
      </c>
      <c r="DB158" s="289">
        <v>0</v>
      </c>
      <c r="DC158" s="289">
        <v>0</v>
      </c>
      <c r="DD158" s="289">
        <v>0</v>
      </c>
      <c r="DE158" s="289">
        <v>0</v>
      </c>
      <c r="DF158" s="289">
        <v>0</v>
      </c>
      <c r="DG158" s="289">
        <v>0</v>
      </c>
      <c r="DH158" s="289">
        <v>0</v>
      </c>
      <c r="DI158" s="289">
        <v>595343.57000000007</v>
      </c>
      <c r="DJ158" s="289">
        <v>0</v>
      </c>
      <c r="DK158" s="289">
        <v>0</v>
      </c>
      <c r="DL158" s="289">
        <v>71125.16</v>
      </c>
      <c r="DM158" s="289">
        <v>149435.25</v>
      </c>
      <c r="DN158" s="289">
        <v>0</v>
      </c>
      <c r="DO158" s="289">
        <v>0</v>
      </c>
      <c r="DP158" s="289">
        <v>223.03</v>
      </c>
      <c r="DQ158" s="289">
        <v>0</v>
      </c>
      <c r="DR158" s="289">
        <v>0</v>
      </c>
      <c r="DS158" s="289">
        <v>0</v>
      </c>
      <c r="DT158" s="289">
        <v>0</v>
      </c>
      <c r="DU158" s="289">
        <v>0</v>
      </c>
      <c r="DV158" s="289">
        <v>7951</v>
      </c>
      <c r="DW158" s="289">
        <v>0</v>
      </c>
      <c r="DX158" s="289">
        <v>1298963.32</v>
      </c>
      <c r="DY158" s="289">
        <v>1243907.56</v>
      </c>
      <c r="DZ158" s="289">
        <v>31300.22</v>
      </c>
      <c r="EA158" s="289">
        <v>300</v>
      </c>
      <c r="EB158" s="289">
        <v>86055.98</v>
      </c>
      <c r="EC158" s="289">
        <v>0</v>
      </c>
      <c r="ED158" s="289">
        <v>1930774.81</v>
      </c>
      <c r="EE158" s="289">
        <v>1978404.78</v>
      </c>
      <c r="EF158" s="289">
        <v>47629.97</v>
      </c>
      <c r="EG158" s="289">
        <v>0</v>
      </c>
      <c r="EH158" s="289">
        <v>0</v>
      </c>
      <c r="EI158" s="289">
        <v>0</v>
      </c>
      <c r="EJ158" s="289">
        <v>0</v>
      </c>
      <c r="EK158" s="289">
        <v>0</v>
      </c>
      <c r="EL158" s="289">
        <v>0</v>
      </c>
      <c r="EM158" s="289">
        <v>2343240.09</v>
      </c>
      <c r="EN158" s="289">
        <v>3145.65</v>
      </c>
      <c r="EO158" s="289">
        <v>0</v>
      </c>
      <c r="EP158" s="289">
        <v>0</v>
      </c>
      <c r="EQ158" s="289">
        <v>0</v>
      </c>
      <c r="ER158" s="289">
        <v>0</v>
      </c>
      <c r="ES158" s="289">
        <v>0</v>
      </c>
      <c r="ET158" s="289">
        <v>3145.65</v>
      </c>
      <c r="EU158" s="289">
        <v>16733.45</v>
      </c>
      <c r="EV158" s="289">
        <v>0</v>
      </c>
      <c r="EW158" s="289">
        <v>304468.53999999998</v>
      </c>
      <c r="EX158" s="289">
        <v>321201.99</v>
      </c>
      <c r="EY158" s="289">
        <v>0</v>
      </c>
      <c r="EZ158" s="289">
        <v>62695.340000000004</v>
      </c>
      <c r="FA158" s="289">
        <v>36567.68</v>
      </c>
      <c r="FB158" s="289">
        <v>80660.17</v>
      </c>
      <c r="FC158" s="289">
        <v>2630.03</v>
      </c>
      <c r="FD158" s="289">
        <v>104157.8</v>
      </c>
      <c r="FE158" s="289">
        <v>0</v>
      </c>
      <c r="FF158" s="289">
        <v>0</v>
      </c>
      <c r="FG158" s="289">
        <v>0</v>
      </c>
      <c r="FH158" s="289">
        <v>0</v>
      </c>
      <c r="FI158" s="289">
        <v>0</v>
      </c>
      <c r="FJ158" s="289">
        <v>0</v>
      </c>
      <c r="FK158" s="289">
        <v>0</v>
      </c>
    </row>
    <row r="159" spans="1:167" x14ac:dyDescent="0.15">
      <c r="A159" s="287">
        <v>2625</v>
      </c>
      <c r="B159" s="287" t="s">
        <v>622</v>
      </c>
      <c r="C159" s="289">
        <v>0</v>
      </c>
      <c r="D159" s="289">
        <v>2985951</v>
      </c>
      <c r="E159" s="289">
        <v>0</v>
      </c>
      <c r="F159" s="289">
        <v>1990.4</v>
      </c>
      <c r="G159" s="289">
        <v>9374.25</v>
      </c>
      <c r="H159" s="289">
        <v>3381.92</v>
      </c>
      <c r="I159" s="289">
        <v>62025.950000000004</v>
      </c>
      <c r="J159" s="289">
        <v>0</v>
      </c>
      <c r="K159" s="289">
        <v>267708.22000000003</v>
      </c>
      <c r="L159" s="289">
        <v>0</v>
      </c>
      <c r="M159" s="289">
        <v>0</v>
      </c>
      <c r="N159" s="289">
        <v>0</v>
      </c>
      <c r="O159" s="289">
        <v>0</v>
      </c>
      <c r="P159" s="289">
        <v>8514</v>
      </c>
      <c r="Q159" s="289">
        <v>0</v>
      </c>
      <c r="R159" s="289">
        <v>0</v>
      </c>
      <c r="S159" s="289">
        <v>0</v>
      </c>
      <c r="T159" s="289">
        <v>0</v>
      </c>
      <c r="U159" s="289">
        <v>98997.85</v>
      </c>
      <c r="V159" s="289">
        <v>1673855</v>
      </c>
      <c r="W159" s="289">
        <v>3280</v>
      </c>
      <c r="X159" s="289">
        <v>0</v>
      </c>
      <c r="Y159" s="289">
        <v>0</v>
      </c>
      <c r="Z159" s="289">
        <v>0</v>
      </c>
      <c r="AA159" s="289">
        <v>138885</v>
      </c>
      <c r="AB159" s="289">
        <v>0</v>
      </c>
      <c r="AC159" s="289">
        <v>0</v>
      </c>
      <c r="AD159" s="289">
        <v>12898.130000000001</v>
      </c>
      <c r="AE159" s="289">
        <v>60060.340000000004</v>
      </c>
      <c r="AF159" s="289">
        <v>0</v>
      </c>
      <c r="AG159" s="289">
        <v>0</v>
      </c>
      <c r="AH159" s="289">
        <v>13060.08</v>
      </c>
      <c r="AI159" s="289">
        <v>28717</v>
      </c>
      <c r="AJ159" s="289">
        <v>0</v>
      </c>
      <c r="AK159" s="289">
        <v>0</v>
      </c>
      <c r="AL159" s="289">
        <v>0</v>
      </c>
      <c r="AM159" s="289">
        <v>0</v>
      </c>
      <c r="AN159" s="289">
        <v>2358.88</v>
      </c>
      <c r="AO159" s="289">
        <v>22862.95</v>
      </c>
      <c r="AP159" s="289">
        <v>10958.09</v>
      </c>
      <c r="AQ159" s="289">
        <v>1061419.31</v>
      </c>
      <c r="AR159" s="289">
        <v>771806.89</v>
      </c>
      <c r="AS159" s="289">
        <v>257532.51</v>
      </c>
      <c r="AT159" s="289">
        <v>129395.86</v>
      </c>
      <c r="AU159" s="289">
        <v>123168.06</v>
      </c>
      <c r="AV159" s="289">
        <v>0</v>
      </c>
      <c r="AW159" s="289">
        <v>113485.29000000001</v>
      </c>
      <c r="AX159" s="289">
        <v>87481.86</v>
      </c>
      <c r="AY159" s="289">
        <v>251640.80000000002</v>
      </c>
      <c r="AZ159" s="289">
        <v>369856.10000000003</v>
      </c>
      <c r="BA159" s="289">
        <v>1061945</v>
      </c>
      <c r="BB159" s="289">
        <v>150739.01999999999</v>
      </c>
      <c r="BC159" s="289">
        <v>36632</v>
      </c>
      <c r="BD159" s="289">
        <v>62483.54</v>
      </c>
      <c r="BE159" s="289">
        <v>142369.89000000001</v>
      </c>
      <c r="BF159" s="289">
        <v>380846.66000000003</v>
      </c>
      <c r="BG159" s="289">
        <v>385558.64</v>
      </c>
      <c r="BH159" s="289">
        <v>0</v>
      </c>
      <c r="BI159" s="289">
        <v>0</v>
      </c>
      <c r="BJ159" s="289">
        <v>0</v>
      </c>
      <c r="BK159" s="289">
        <v>0</v>
      </c>
      <c r="BL159" s="289">
        <v>0</v>
      </c>
      <c r="BM159" s="289">
        <v>0</v>
      </c>
      <c r="BN159" s="289">
        <v>0</v>
      </c>
      <c r="BO159" s="289">
        <v>1314220.55</v>
      </c>
      <c r="BP159" s="289">
        <v>1332738.18</v>
      </c>
      <c r="BQ159" s="289">
        <v>0</v>
      </c>
      <c r="BR159" s="289">
        <v>0</v>
      </c>
      <c r="BS159" s="289">
        <v>1314220.55</v>
      </c>
      <c r="BT159" s="289">
        <v>1332738.18</v>
      </c>
      <c r="BU159" s="289">
        <v>0</v>
      </c>
      <c r="BV159" s="289">
        <v>0</v>
      </c>
      <c r="BW159" s="289">
        <v>370785.14</v>
      </c>
      <c r="BX159" s="289">
        <v>0</v>
      </c>
      <c r="BY159" s="289">
        <v>0</v>
      </c>
      <c r="BZ159" s="289">
        <v>0</v>
      </c>
      <c r="CA159" s="289">
        <v>0</v>
      </c>
      <c r="CB159" s="289">
        <v>0</v>
      </c>
      <c r="CC159" s="289">
        <v>0</v>
      </c>
      <c r="CD159" s="289">
        <v>0</v>
      </c>
      <c r="CE159" s="289">
        <v>14341</v>
      </c>
      <c r="CF159" s="289">
        <v>0</v>
      </c>
      <c r="CG159" s="289">
        <v>0</v>
      </c>
      <c r="CH159" s="289">
        <v>985.18000000000006</v>
      </c>
      <c r="CI159" s="289">
        <v>0</v>
      </c>
      <c r="CJ159" s="289">
        <v>0</v>
      </c>
      <c r="CK159" s="289">
        <v>0</v>
      </c>
      <c r="CL159" s="289">
        <v>0</v>
      </c>
      <c r="CM159" s="289">
        <v>137858</v>
      </c>
      <c r="CN159" s="289">
        <v>0</v>
      </c>
      <c r="CO159" s="289">
        <v>0</v>
      </c>
      <c r="CP159" s="289">
        <v>0</v>
      </c>
      <c r="CQ159" s="289">
        <v>0</v>
      </c>
      <c r="CR159" s="289">
        <v>0</v>
      </c>
      <c r="CS159" s="289">
        <v>0</v>
      </c>
      <c r="CT159" s="289">
        <v>72581.7</v>
      </c>
      <c r="CU159" s="289">
        <v>0</v>
      </c>
      <c r="CV159" s="289">
        <v>0</v>
      </c>
      <c r="CW159" s="289">
        <v>0</v>
      </c>
      <c r="CX159" s="289">
        <v>15514.45</v>
      </c>
      <c r="CY159" s="289">
        <v>0</v>
      </c>
      <c r="CZ159" s="289">
        <v>0</v>
      </c>
      <c r="DA159" s="289">
        <v>0</v>
      </c>
      <c r="DB159" s="289">
        <v>0</v>
      </c>
      <c r="DC159" s="289">
        <v>0</v>
      </c>
      <c r="DD159" s="289">
        <v>0</v>
      </c>
      <c r="DE159" s="289">
        <v>0</v>
      </c>
      <c r="DF159" s="289">
        <v>0</v>
      </c>
      <c r="DG159" s="289">
        <v>0</v>
      </c>
      <c r="DH159" s="289">
        <v>0</v>
      </c>
      <c r="DI159" s="289">
        <v>415143.65</v>
      </c>
      <c r="DJ159" s="289">
        <v>0</v>
      </c>
      <c r="DK159" s="289">
        <v>0</v>
      </c>
      <c r="DL159" s="289">
        <v>88752.02</v>
      </c>
      <c r="DM159" s="289">
        <v>108011.12</v>
      </c>
      <c r="DN159" s="289">
        <v>0</v>
      </c>
      <c r="DO159" s="289">
        <v>0</v>
      </c>
      <c r="DP159" s="289">
        <v>10</v>
      </c>
      <c r="DQ159" s="289">
        <v>0</v>
      </c>
      <c r="DR159" s="289">
        <v>0</v>
      </c>
      <c r="DS159" s="289">
        <v>0</v>
      </c>
      <c r="DT159" s="289">
        <v>0</v>
      </c>
      <c r="DU159" s="289">
        <v>0</v>
      </c>
      <c r="DV159" s="289">
        <v>148.68</v>
      </c>
      <c r="DW159" s="289">
        <v>0</v>
      </c>
      <c r="DX159" s="289">
        <v>0</v>
      </c>
      <c r="DY159" s="289">
        <v>0</v>
      </c>
      <c r="DZ159" s="289">
        <v>0</v>
      </c>
      <c r="EA159" s="289">
        <v>0</v>
      </c>
      <c r="EB159" s="289">
        <v>0</v>
      </c>
      <c r="EC159" s="289">
        <v>0</v>
      </c>
      <c r="ED159" s="289">
        <v>3881.79</v>
      </c>
      <c r="EE159" s="289">
        <v>3882.23</v>
      </c>
      <c r="EF159" s="289">
        <v>33382.520000000004</v>
      </c>
      <c r="EG159" s="289">
        <v>10061.52</v>
      </c>
      <c r="EH159" s="289">
        <v>0</v>
      </c>
      <c r="EI159" s="289">
        <v>0</v>
      </c>
      <c r="EJ159" s="289">
        <v>0</v>
      </c>
      <c r="EK159" s="289">
        <v>23320.560000000001</v>
      </c>
      <c r="EL159" s="289">
        <v>0</v>
      </c>
      <c r="EM159" s="289">
        <v>406715.62</v>
      </c>
      <c r="EN159" s="289">
        <v>58160.39</v>
      </c>
      <c r="EO159" s="289">
        <v>86722.07</v>
      </c>
      <c r="EP159" s="289">
        <v>161400.18</v>
      </c>
      <c r="EQ159" s="289">
        <v>0</v>
      </c>
      <c r="ER159" s="289">
        <v>132838.5</v>
      </c>
      <c r="ES159" s="289">
        <v>0</v>
      </c>
      <c r="ET159" s="289">
        <v>0</v>
      </c>
      <c r="EU159" s="289">
        <v>37354.590000000004</v>
      </c>
      <c r="EV159" s="289">
        <v>37526.129999999997</v>
      </c>
      <c r="EW159" s="289">
        <v>186570.09</v>
      </c>
      <c r="EX159" s="289">
        <v>186398.55000000002</v>
      </c>
      <c r="EY159" s="289">
        <v>0</v>
      </c>
      <c r="EZ159" s="289">
        <v>63965.73</v>
      </c>
      <c r="FA159" s="289">
        <v>87922.25</v>
      </c>
      <c r="FB159" s="289">
        <v>77385.5</v>
      </c>
      <c r="FC159" s="289">
        <v>0</v>
      </c>
      <c r="FD159" s="289">
        <v>53428.98</v>
      </c>
      <c r="FE159" s="289">
        <v>0</v>
      </c>
      <c r="FF159" s="289">
        <v>0</v>
      </c>
      <c r="FG159" s="289">
        <v>0</v>
      </c>
      <c r="FH159" s="289">
        <v>0</v>
      </c>
      <c r="FI159" s="289">
        <v>0</v>
      </c>
      <c r="FJ159" s="289">
        <v>0</v>
      </c>
      <c r="FK159" s="289">
        <v>0</v>
      </c>
    </row>
    <row r="160" spans="1:167" x14ac:dyDescent="0.15">
      <c r="A160" s="287">
        <v>2632</v>
      </c>
      <c r="B160" s="287" t="s">
        <v>623</v>
      </c>
      <c r="C160" s="289">
        <v>37456.07</v>
      </c>
      <c r="D160" s="289">
        <v>1355897</v>
      </c>
      <c r="E160" s="289">
        <v>555.93000000000006</v>
      </c>
      <c r="F160" s="289">
        <v>615.45000000000005</v>
      </c>
      <c r="G160" s="289">
        <v>36395.14</v>
      </c>
      <c r="H160" s="289">
        <v>3468.1</v>
      </c>
      <c r="I160" s="289">
        <v>27948.11</v>
      </c>
      <c r="J160" s="289">
        <v>0</v>
      </c>
      <c r="K160" s="289">
        <v>136603.88</v>
      </c>
      <c r="L160" s="289">
        <v>0</v>
      </c>
      <c r="M160" s="289">
        <v>0</v>
      </c>
      <c r="N160" s="289">
        <v>0</v>
      </c>
      <c r="O160" s="289">
        <v>0</v>
      </c>
      <c r="P160" s="289">
        <v>5815.12</v>
      </c>
      <c r="Q160" s="289">
        <v>0</v>
      </c>
      <c r="R160" s="289">
        <v>0</v>
      </c>
      <c r="S160" s="289">
        <v>0</v>
      </c>
      <c r="T160" s="289">
        <v>0</v>
      </c>
      <c r="U160" s="289">
        <v>129487.25</v>
      </c>
      <c r="V160" s="289">
        <v>2613402</v>
      </c>
      <c r="W160" s="289">
        <v>3440</v>
      </c>
      <c r="X160" s="289">
        <v>0</v>
      </c>
      <c r="Y160" s="289">
        <v>154188.96</v>
      </c>
      <c r="Z160" s="289">
        <v>3089.61</v>
      </c>
      <c r="AA160" s="289">
        <v>116877</v>
      </c>
      <c r="AB160" s="289">
        <v>0</v>
      </c>
      <c r="AC160" s="289">
        <v>0</v>
      </c>
      <c r="AD160" s="289">
        <v>39738.31</v>
      </c>
      <c r="AE160" s="289">
        <v>61684.89</v>
      </c>
      <c r="AF160" s="289">
        <v>0</v>
      </c>
      <c r="AG160" s="289">
        <v>0</v>
      </c>
      <c r="AH160" s="289">
        <v>6690.4400000000005</v>
      </c>
      <c r="AI160" s="289">
        <v>43849.94</v>
      </c>
      <c r="AJ160" s="289">
        <v>0</v>
      </c>
      <c r="AK160" s="289">
        <v>0</v>
      </c>
      <c r="AL160" s="289">
        <v>0</v>
      </c>
      <c r="AM160" s="289">
        <v>5750.37</v>
      </c>
      <c r="AN160" s="289">
        <v>14077.68</v>
      </c>
      <c r="AO160" s="289">
        <v>0</v>
      </c>
      <c r="AP160" s="289">
        <v>3201.39</v>
      </c>
      <c r="AQ160" s="289">
        <v>618528.23</v>
      </c>
      <c r="AR160" s="289">
        <v>954879.87</v>
      </c>
      <c r="AS160" s="289">
        <v>140786.09</v>
      </c>
      <c r="AT160" s="289">
        <v>127034.7</v>
      </c>
      <c r="AU160" s="289">
        <v>148394.51999999999</v>
      </c>
      <c r="AV160" s="289">
        <v>32920.35</v>
      </c>
      <c r="AW160" s="289">
        <v>69762.11</v>
      </c>
      <c r="AX160" s="289">
        <v>233770.52000000002</v>
      </c>
      <c r="AY160" s="289">
        <v>124487.54000000001</v>
      </c>
      <c r="AZ160" s="289">
        <v>287510.10000000003</v>
      </c>
      <c r="BA160" s="289">
        <v>819457.56</v>
      </c>
      <c r="BB160" s="289">
        <v>134363.65</v>
      </c>
      <c r="BC160" s="289">
        <v>51073</v>
      </c>
      <c r="BD160" s="289">
        <v>79970.16</v>
      </c>
      <c r="BE160" s="289">
        <v>97338.74</v>
      </c>
      <c r="BF160" s="289">
        <v>351901.34</v>
      </c>
      <c r="BG160" s="289">
        <v>337046.69</v>
      </c>
      <c r="BH160" s="289">
        <v>0</v>
      </c>
      <c r="BI160" s="289">
        <v>0</v>
      </c>
      <c r="BJ160" s="289">
        <v>0</v>
      </c>
      <c r="BK160" s="289">
        <v>0</v>
      </c>
      <c r="BL160" s="289">
        <v>0</v>
      </c>
      <c r="BM160" s="289">
        <v>0</v>
      </c>
      <c r="BN160" s="289">
        <v>0</v>
      </c>
      <c r="BO160" s="289">
        <v>0</v>
      </c>
      <c r="BP160" s="289">
        <v>0</v>
      </c>
      <c r="BQ160" s="289">
        <v>659766.78</v>
      </c>
      <c r="BR160" s="289">
        <v>850774.25</v>
      </c>
      <c r="BS160" s="289">
        <v>659766.78</v>
      </c>
      <c r="BT160" s="289">
        <v>850774.25</v>
      </c>
      <c r="BU160" s="289">
        <v>0</v>
      </c>
      <c r="BV160" s="289">
        <v>0</v>
      </c>
      <c r="BW160" s="289">
        <v>351901.34</v>
      </c>
      <c r="BX160" s="289">
        <v>0</v>
      </c>
      <c r="BY160" s="289">
        <v>0</v>
      </c>
      <c r="BZ160" s="289">
        <v>0</v>
      </c>
      <c r="CA160" s="289">
        <v>0</v>
      </c>
      <c r="CB160" s="289">
        <v>0</v>
      </c>
      <c r="CC160" s="289">
        <v>0</v>
      </c>
      <c r="CD160" s="289">
        <v>0</v>
      </c>
      <c r="CE160" s="289">
        <v>0</v>
      </c>
      <c r="CF160" s="289">
        <v>0</v>
      </c>
      <c r="CG160" s="289">
        <v>0</v>
      </c>
      <c r="CH160" s="289">
        <v>5923.25</v>
      </c>
      <c r="CI160" s="289">
        <v>0</v>
      </c>
      <c r="CJ160" s="289">
        <v>0</v>
      </c>
      <c r="CK160" s="289">
        <v>0</v>
      </c>
      <c r="CL160" s="289">
        <v>0</v>
      </c>
      <c r="CM160" s="289">
        <v>107118</v>
      </c>
      <c r="CN160" s="289">
        <v>0</v>
      </c>
      <c r="CO160" s="289">
        <v>0</v>
      </c>
      <c r="CP160" s="289">
        <v>0</v>
      </c>
      <c r="CQ160" s="289">
        <v>0</v>
      </c>
      <c r="CR160" s="289">
        <v>0</v>
      </c>
      <c r="CS160" s="289">
        <v>0</v>
      </c>
      <c r="CT160" s="289">
        <v>52155</v>
      </c>
      <c r="CU160" s="289">
        <v>0</v>
      </c>
      <c r="CV160" s="289">
        <v>0</v>
      </c>
      <c r="CW160" s="289">
        <v>0</v>
      </c>
      <c r="CX160" s="289">
        <v>24152.74</v>
      </c>
      <c r="CY160" s="289">
        <v>0</v>
      </c>
      <c r="CZ160" s="289">
        <v>0</v>
      </c>
      <c r="DA160" s="289">
        <v>0</v>
      </c>
      <c r="DB160" s="289">
        <v>0</v>
      </c>
      <c r="DC160" s="289">
        <v>0</v>
      </c>
      <c r="DD160" s="289">
        <v>0</v>
      </c>
      <c r="DE160" s="289">
        <v>0</v>
      </c>
      <c r="DF160" s="289">
        <v>0</v>
      </c>
      <c r="DG160" s="289">
        <v>0</v>
      </c>
      <c r="DH160" s="289">
        <v>0</v>
      </c>
      <c r="DI160" s="289">
        <v>395436.19</v>
      </c>
      <c r="DJ160" s="289">
        <v>0</v>
      </c>
      <c r="DK160" s="289">
        <v>0</v>
      </c>
      <c r="DL160" s="289">
        <v>25988.400000000001</v>
      </c>
      <c r="DM160" s="289">
        <v>73652.95</v>
      </c>
      <c r="DN160" s="289">
        <v>0</v>
      </c>
      <c r="DO160" s="289">
        <v>0</v>
      </c>
      <c r="DP160" s="289">
        <v>10392.530000000001</v>
      </c>
      <c r="DQ160" s="289">
        <v>0</v>
      </c>
      <c r="DR160" s="289">
        <v>0</v>
      </c>
      <c r="DS160" s="289">
        <v>0</v>
      </c>
      <c r="DT160" s="289">
        <v>0</v>
      </c>
      <c r="DU160" s="289">
        <v>0</v>
      </c>
      <c r="DV160" s="289">
        <v>35780.26</v>
      </c>
      <c r="DW160" s="289">
        <v>0</v>
      </c>
      <c r="DX160" s="289">
        <v>0</v>
      </c>
      <c r="DY160" s="289">
        <v>0</v>
      </c>
      <c r="DZ160" s="289">
        <v>0</v>
      </c>
      <c r="EA160" s="289">
        <v>0</v>
      </c>
      <c r="EB160" s="289">
        <v>0</v>
      </c>
      <c r="EC160" s="289">
        <v>0</v>
      </c>
      <c r="ED160" s="289">
        <v>37412.500000000007</v>
      </c>
      <c r="EE160" s="289">
        <v>0.9</v>
      </c>
      <c r="EF160" s="289">
        <v>710589.48</v>
      </c>
      <c r="EG160" s="289">
        <v>650000</v>
      </c>
      <c r="EH160" s="289">
        <v>0</v>
      </c>
      <c r="EI160" s="289">
        <v>0</v>
      </c>
      <c r="EJ160" s="289">
        <v>0</v>
      </c>
      <c r="EK160" s="289">
        <v>60545.01</v>
      </c>
      <c r="EL160" s="289">
        <v>37456.07</v>
      </c>
      <c r="EM160" s="289">
        <v>281675.08999999997</v>
      </c>
      <c r="EN160" s="289">
        <v>0</v>
      </c>
      <c r="EO160" s="289">
        <v>-385740</v>
      </c>
      <c r="EP160" s="289">
        <v>0</v>
      </c>
      <c r="EQ160" s="289">
        <v>0</v>
      </c>
      <c r="ER160" s="289">
        <v>385740</v>
      </c>
      <c r="ES160" s="289">
        <v>0</v>
      </c>
      <c r="ET160" s="289">
        <v>0</v>
      </c>
      <c r="EU160" s="289">
        <v>50194.32</v>
      </c>
      <c r="EV160" s="289">
        <v>70565.509999999995</v>
      </c>
      <c r="EW160" s="289">
        <v>209000.56</v>
      </c>
      <c r="EX160" s="289">
        <v>188629.37</v>
      </c>
      <c r="EY160" s="289">
        <v>0</v>
      </c>
      <c r="EZ160" s="289">
        <v>0</v>
      </c>
      <c r="FA160" s="289">
        <v>0</v>
      </c>
      <c r="FB160" s="289">
        <v>0</v>
      </c>
      <c r="FC160" s="289">
        <v>0</v>
      </c>
      <c r="FD160" s="289">
        <v>0</v>
      </c>
      <c r="FE160" s="289">
        <v>0</v>
      </c>
      <c r="FF160" s="289">
        <v>0</v>
      </c>
      <c r="FG160" s="289">
        <v>0</v>
      </c>
      <c r="FH160" s="289">
        <v>0</v>
      </c>
      <c r="FI160" s="289">
        <v>0</v>
      </c>
      <c r="FJ160" s="289">
        <v>0</v>
      </c>
      <c r="FK160" s="289">
        <v>0</v>
      </c>
    </row>
    <row r="161" spans="1:167" x14ac:dyDescent="0.15">
      <c r="A161" s="287">
        <v>2639</v>
      </c>
      <c r="B161" s="287" t="s">
        <v>624</v>
      </c>
      <c r="C161" s="289">
        <v>0</v>
      </c>
      <c r="D161" s="289">
        <v>3446612</v>
      </c>
      <c r="E161" s="289">
        <v>0</v>
      </c>
      <c r="F161" s="289">
        <v>9015.23</v>
      </c>
      <c r="G161" s="289">
        <v>22018.58</v>
      </c>
      <c r="H161" s="289">
        <v>9065.34</v>
      </c>
      <c r="I161" s="289">
        <v>21216.23</v>
      </c>
      <c r="J161" s="289">
        <v>10158.85</v>
      </c>
      <c r="K161" s="289">
        <v>355330.28</v>
      </c>
      <c r="L161" s="289">
        <v>0</v>
      </c>
      <c r="M161" s="289">
        <v>0</v>
      </c>
      <c r="N161" s="289">
        <v>0</v>
      </c>
      <c r="O161" s="289">
        <v>0</v>
      </c>
      <c r="P161" s="289">
        <v>1457.29</v>
      </c>
      <c r="Q161" s="289">
        <v>0</v>
      </c>
      <c r="R161" s="289">
        <v>0</v>
      </c>
      <c r="S161" s="289">
        <v>0</v>
      </c>
      <c r="T161" s="289">
        <v>0</v>
      </c>
      <c r="U161" s="289">
        <v>157065.22</v>
      </c>
      <c r="V161" s="289">
        <v>3175609</v>
      </c>
      <c r="W161" s="289">
        <v>5280</v>
      </c>
      <c r="X161" s="289">
        <v>0</v>
      </c>
      <c r="Y161" s="289">
        <v>0</v>
      </c>
      <c r="Z161" s="289">
        <v>48831.3</v>
      </c>
      <c r="AA161" s="289">
        <v>210389</v>
      </c>
      <c r="AB161" s="289">
        <v>0</v>
      </c>
      <c r="AC161" s="289">
        <v>0</v>
      </c>
      <c r="AD161" s="289">
        <v>22259</v>
      </c>
      <c r="AE161" s="289">
        <v>93929.47</v>
      </c>
      <c r="AF161" s="289">
        <v>0</v>
      </c>
      <c r="AG161" s="289">
        <v>0</v>
      </c>
      <c r="AH161" s="289">
        <v>2416.65</v>
      </c>
      <c r="AI161" s="289">
        <v>0</v>
      </c>
      <c r="AJ161" s="289">
        <v>0</v>
      </c>
      <c r="AK161" s="289">
        <v>0</v>
      </c>
      <c r="AL161" s="289">
        <v>0</v>
      </c>
      <c r="AM161" s="289">
        <v>0</v>
      </c>
      <c r="AN161" s="289">
        <v>5276.25</v>
      </c>
      <c r="AO161" s="289">
        <v>0</v>
      </c>
      <c r="AP161" s="289">
        <v>6915.24</v>
      </c>
      <c r="AQ161" s="289">
        <v>1700468.83</v>
      </c>
      <c r="AR161" s="289">
        <v>1312466.71</v>
      </c>
      <c r="AS161" s="289">
        <v>250823.82</v>
      </c>
      <c r="AT161" s="289">
        <v>216923.66</v>
      </c>
      <c r="AU161" s="289">
        <v>211002.81</v>
      </c>
      <c r="AV161" s="289">
        <v>45002.05</v>
      </c>
      <c r="AW161" s="289">
        <v>201799.9</v>
      </c>
      <c r="AX161" s="289">
        <v>192297.44</v>
      </c>
      <c r="AY161" s="289">
        <v>367792.60000000003</v>
      </c>
      <c r="AZ161" s="289">
        <v>304511.53000000003</v>
      </c>
      <c r="BA161" s="289">
        <v>1276457.17</v>
      </c>
      <c r="BB161" s="289">
        <v>330378.37</v>
      </c>
      <c r="BC161" s="289">
        <v>77080.400000000009</v>
      </c>
      <c r="BD161" s="289">
        <v>78984.350000000006</v>
      </c>
      <c r="BE161" s="289">
        <v>0</v>
      </c>
      <c r="BF161" s="289">
        <v>456208.96</v>
      </c>
      <c r="BG161" s="289">
        <v>334139.83</v>
      </c>
      <c r="BH161" s="289">
        <v>0</v>
      </c>
      <c r="BI161" s="289">
        <v>0</v>
      </c>
      <c r="BJ161" s="289">
        <v>0</v>
      </c>
      <c r="BK161" s="289">
        <v>0</v>
      </c>
      <c r="BL161" s="289">
        <v>0</v>
      </c>
      <c r="BM161" s="289">
        <v>0</v>
      </c>
      <c r="BN161" s="289">
        <v>0</v>
      </c>
      <c r="BO161" s="289">
        <v>2390834.64</v>
      </c>
      <c r="BP161" s="289">
        <v>2637341.14</v>
      </c>
      <c r="BQ161" s="289">
        <v>0</v>
      </c>
      <c r="BR161" s="289">
        <v>0</v>
      </c>
      <c r="BS161" s="289">
        <v>2390834.64</v>
      </c>
      <c r="BT161" s="289">
        <v>2637341.14</v>
      </c>
      <c r="BU161" s="289">
        <v>0</v>
      </c>
      <c r="BV161" s="289">
        <v>0</v>
      </c>
      <c r="BW161" s="289">
        <v>453708.96</v>
      </c>
      <c r="BX161" s="289">
        <v>0</v>
      </c>
      <c r="BY161" s="289">
        <v>0</v>
      </c>
      <c r="BZ161" s="289">
        <v>0</v>
      </c>
      <c r="CA161" s="289">
        <v>0</v>
      </c>
      <c r="CB161" s="289">
        <v>44833.82</v>
      </c>
      <c r="CC161" s="289">
        <v>0</v>
      </c>
      <c r="CD161" s="289">
        <v>0</v>
      </c>
      <c r="CE161" s="289">
        <v>0</v>
      </c>
      <c r="CF161" s="289">
        <v>0</v>
      </c>
      <c r="CG161" s="289">
        <v>0</v>
      </c>
      <c r="CH161" s="289">
        <v>15821.960000000001</v>
      </c>
      <c r="CI161" s="289">
        <v>0</v>
      </c>
      <c r="CJ161" s="289">
        <v>0</v>
      </c>
      <c r="CK161" s="289">
        <v>0</v>
      </c>
      <c r="CL161" s="289">
        <v>0</v>
      </c>
      <c r="CM161" s="289">
        <v>118217</v>
      </c>
      <c r="CN161" s="289">
        <v>0</v>
      </c>
      <c r="CO161" s="289">
        <v>0</v>
      </c>
      <c r="CP161" s="289">
        <v>0</v>
      </c>
      <c r="CQ161" s="289">
        <v>0</v>
      </c>
      <c r="CR161" s="289">
        <v>0</v>
      </c>
      <c r="CS161" s="289">
        <v>0</v>
      </c>
      <c r="CT161" s="289">
        <v>151014.41</v>
      </c>
      <c r="CU161" s="289">
        <v>0</v>
      </c>
      <c r="CV161" s="289">
        <v>0</v>
      </c>
      <c r="CW161" s="289">
        <v>0</v>
      </c>
      <c r="CX161" s="289">
        <v>59601.590000000004</v>
      </c>
      <c r="CY161" s="289">
        <v>0</v>
      </c>
      <c r="CZ161" s="289">
        <v>0</v>
      </c>
      <c r="DA161" s="289">
        <v>0</v>
      </c>
      <c r="DB161" s="289">
        <v>0</v>
      </c>
      <c r="DC161" s="289">
        <v>4743.55</v>
      </c>
      <c r="DD161" s="289">
        <v>0</v>
      </c>
      <c r="DE161" s="289">
        <v>0</v>
      </c>
      <c r="DF161" s="289">
        <v>0</v>
      </c>
      <c r="DG161" s="289">
        <v>0</v>
      </c>
      <c r="DH161" s="289">
        <v>0</v>
      </c>
      <c r="DI161" s="289">
        <v>416218.74</v>
      </c>
      <c r="DJ161" s="289">
        <v>0</v>
      </c>
      <c r="DK161" s="289">
        <v>0</v>
      </c>
      <c r="DL161" s="289">
        <v>114135.52</v>
      </c>
      <c r="DM161" s="289">
        <v>61411.57</v>
      </c>
      <c r="DN161" s="289">
        <v>0</v>
      </c>
      <c r="DO161" s="289">
        <v>0</v>
      </c>
      <c r="DP161" s="289">
        <v>42756.22</v>
      </c>
      <c r="DQ161" s="289">
        <v>4692.25</v>
      </c>
      <c r="DR161" s="289">
        <v>0</v>
      </c>
      <c r="DS161" s="289">
        <v>0</v>
      </c>
      <c r="DT161" s="289">
        <v>0</v>
      </c>
      <c r="DU161" s="289">
        <v>0</v>
      </c>
      <c r="DV161" s="289">
        <v>208726.99</v>
      </c>
      <c r="DW161" s="289">
        <v>0</v>
      </c>
      <c r="DX161" s="289">
        <v>1286871.46</v>
      </c>
      <c r="DY161" s="289">
        <v>1257035.21</v>
      </c>
      <c r="DZ161" s="289">
        <v>20163.75</v>
      </c>
      <c r="EA161" s="289">
        <v>0</v>
      </c>
      <c r="EB161" s="289">
        <v>0</v>
      </c>
      <c r="EC161" s="289">
        <v>50000</v>
      </c>
      <c r="ED161" s="289">
        <v>39823.629999999997</v>
      </c>
      <c r="EE161" s="289">
        <v>38415.370000000003</v>
      </c>
      <c r="EF161" s="289">
        <v>585174.24</v>
      </c>
      <c r="EG161" s="289">
        <v>586582.5</v>
      </c>
      <c r="EH161" s="289">
        <v>0</v>
      </c>
      <c r="EI161" s="289">
        <v>0</v>
      </c>
      <c r="EJ161" s="289">
        <v>0</v>
      </c>
      <c r="EK161" s="289">
        <v>0</v>
      </c>
      <c r="EL161" s="289">
        <v>0</v>
      </c>
      <c r="EM161" s="289">
        <v>2332175.2000000002</v>
      </c>
      <c r="EN161" s="289">
        <v>2500.14</v>
      </c>
      <c r="EO161" s="289">
        <v>5000.41</v>
      </c>
      <c r="EP161" s="289">
        <v>80612.77</v>
      </c>
      <c r="EQ161" s="289">
        <v>0</v>
      </c>
      <c r="ER161" s="289">
        <v>78112.5</v>
      </c>
      <c r="ES161" s="289">
        <v>0</v>
      </c>
      <c r="ET161" s="289">
        <v>0</v>
      </c>
      <c r="EU161" s="289">
        <v>57998.29</v>
      </c>
      <c r="EV161" s="289">
        <v>61860.770000000004</v>
      </c>
      <c r="EW161" s="289">
        <v>333093.97000000003</v>
      </c>
      <c r="EX161" s="289">
        <v>329231.49</v>
      </c>
      <c r="EY161" s="289">
        <v>0</v>
      </c>
      <c r="EZ161" s="289">
        <v>6773.76</v>
      </c>
      <c r="FA161" s="289">
        <v>21227.8</v>
      </c>
      <c r="FB161" s="289">
        <v>308547.01</v>
      </c>
      <c r="FC161" s="289">
        <v>5731.54</v>
      </c>
      <c r="FD161" s="289">
        <v>288361.43</v>
      </c>
      <c r="FE161" s="289">
        <v>0</v>
      </c>
      <c r="FF161" s="289">
        <v>0</v>
      </c>
      <c r="FG161" s="289">
        <v>0</v>
      </c>
      <c r="FH161" s="289">
        <v>0</v>
      </c>
      <c r="FI161" s="289">
        <v>0</v>
      </c>
      <c r="FJ161" s="289">
        <v>0</v>
      </c>
      <c r="FK161" s="289">
        <v>0</v>
      </c>
    </row>
    <row r="162" spans="1:167" x14ac:dyDescent="0.15">
      <c r="A162" s="287">
        <v>2646</v>
      </c>
      <c r="B162" s="287" t="s">
        <v>625</v>
      </c>
      <c r="C162" s="289">
        <v>3419.26</v>
      </c>
      <c r="D162" s="289">
        <v>2157386.6800000002</v>
      </c>
      <c r="E162" s="289">
        <v>1056</v>
      </c>
      <c r="F162" s="289">
        <v>8702.7100000000009</v>
      </c>
      <c r="G162" s="289">
        <v>24155.350000000002</v>
      </c>
      <c r="H162" s="289">
        <v>2768.84</v>
      </c>
      <c r="I162" s="289">
        <v>61308.41</v>
      </c>
      <c r="J162" s="289">
        <v>0</v>
      </c>
      <c r="K162" s="289">
        <v>206173.11000000002</v>
      </c>
      <c r="L162" s="289">
        <v>0</v>
      </c>
      <c r="M162" s="289">
        <v>270</v>
      </c>
      <c r="N162" s="289">
        <v>0</v>
      </c>
      <c r="O162" s="289">
        <v>0</v>
      </c>
      <c r="P162" s="289">
        <v>5261.52</v>
      </c>
      <c r="Q162" s="289">
        <v>0</v>
      </c>
      <c r="R162" s="289">
        <v>0</v>
      </c>
      <c r="S162" s="289">
        <v>0</v>
      </c>
      <c r="T162" s="289">
        <v>0</v>
      </c>
      <c r="U162" s="289">
        <v>185101.53</v>
      </c>
      <c r="V162" s="289">
        <v>5790340</v>
      </c>
      <c r="W162" s="289">
        <v>3812.91</v>
      </c>
      <c r="X162" s="289">
        <v>0</v>
      </c>
      <c r="Y162" s="289">
        <v>0</v>
      </c>
      <c r="Z162" s="289">
        <v>1604.06</v>
      </c>
      <c r="AA162" s="289">
        <v>4285</v>
      </c>
      <c r="AB162" s="289">
        <v>0</v>
      </c>
      <c r="AC162" s="289">
        <v>0</v>
      </c>
      <c r="AD162" s="289">
        <v>29627.24</v>
      </c>
      <c r="AE162" s="289">
        <v>123409.91</v>
      </c>
      <c r="AF162" s="289">
        <v>0</v>
      </c>
      <c r="AG162" s="289">
        <v>0</v>
      </c>
      <c r="AH162" s="289">
        <v>22691.41</v>
      </c>
      <c r="AI162" s="289">
        <v>0</v>
      </c>
      <c r="AJ162" s="289">
        <v>0</v>
      </c>
      <c r="AK162" s="289">
        <v>0</v>
      </c>
      <c r="AL162" s="289">
        <v>0</v>
      </c>
      <c r="AM162" s="289">
        <v>107813.53</v>
      </c>
      <c r="AN162" s="289">
        <v>6681.08</v>
      </c>
      <c r="AO162" s="289">
        <v>0</v>
      </c>
      <c r="AP162" s="289">
        <v>0</v>
      </c>
      <c r="AQ162" s="289">
        <v>2612458.98</v>
      </c>
      <c r="AR162" s="289">
        <v>1032329.9</v>
      </c>
      <c r="AS162" s="289">
        <v>261712.13</v>
      </c>
      <c r="AT162" s="289">
        <v>281858.12</v>
      </c>
      <c r="AU162" s="289">
        <v>199927.78</v>
      </c>
      <c r="AV162" s="289">
        <v>0</v>
      </c>
      <c r="AW162" s="289">
        <v>219862.79</v>
      </c>
      <c r="AX162" s="289">
        <v>410178.65</v>
      </c>
      <c r="AY162" s="289">
        <v>234722.33000000002</v>
      </c>
      <c r="AZ162" s="289">
        <v>436453.22000000003</v>
      </c>
      <c r="BA162" s="289">
        <v>1621259.75</v>
      </c>
      <c r="BB162" s="289">
        <v>21949.37</v>
      </c>
      <c r="BC162" s="289">
        <v>149631.59</v>
      </c>
      <c r="BD162" s="289">
        <v>2218.71</v>
      </c>
      <c r="BE162" s="289">
        <v>59111.74</v>
      </c>
      <c r="BF162" s="289">
        <v>1033370.09</v>
      </c>
      <c r="BG162" s="289">
        <v>343697.76</v>
      </c>
      <c r="BH162" s="289">
        <v>10408.290000000001</v>
      </c>
      <c r="BI162" s="289">
        <v>61519.08</v>
      </c>
      <c r="BJ162" s="289">
        <v>0</v>
      </c>
      <c r="BK162" s="289">
        <v>0</v>
      </c>
      <c r="BL162" s="289">
        <v>0</v>
      </c>
      <c r="BM162" s="289">
        <v>0</v>
      </c>
      <c r="BN162" s="289">
        <v>0</v>
      </c>
      <c r="BO162" s="289">
        <v>0</v>
      </c>
      <c r="BP162" s="289">
        <v>100000</v>
      </c>
      <c r="BQ162" s="289">
        <v>1391788.69</v>
      </c>
      <c r="BR162" s="289">
        <v>1168025.1200000001</v>
      </c>
      <c r="BS162" s="289">
        <v>1453307.77</v>
      </c>
      <c r="BT162" s="289">
        <v>1268025.1200000001</v>
      </c>
      <c r="BU162" s="289">
        <v>0</v>
      </c>
      <c r="BV162" s="289">
        <v>0</v>
      </c>
      <c r="BW162" s="289">
        <v>1009420.83</v>
      </c>
      <c r="BX162" s="289">
        <v>0</v>
      </c>
      <c r="BY162" s="289">
        <v>0</v>
      </c>
      <c r="BZ162" s="289">
        <v>0</v>
      </c>
      <c r="CA162" s="289">
        <v>0</v>
      </c>
      <c r="CB162" s="289">
        <v>11636</v>
      </c>
      <c r="CC162" s="289">
        <v>14003.75</v>
      </c>
      <c r="CD162" s="289">
        <v>0</v>
      </c>
      <c r="CE162" s="289">
        <v>0</v>
      </c>
      <c r="CF162" s="289">
        <v>0</v>
      </c>
      <c r="CG162" s="289">
        <v>0</v>
      </c>
      <c r="CH162" s="289">
        <v>141.20000000000002</v>
      </c>
      <c r="CI162" s="289">
        <v>0</v>
      </c>
      <c r="CJ162" s="289">
        <v>0</v>
      </c>
      <c r="CK162" s="289">
        <v>0</v>
      </c>
      <c r="CL162" s="289">
        <v>0</v>
      </c>
      <c r="CM162" s="289">
        <v>351744</v>
      </c>
      <c r="CN162" s="289">
        <v>0</v>
      </c>
      <c r="CO162" s="289">
        <v>0</v>
      </c>
      <c r="CP162" s="289">
        <v>0</v>
      </c>
      <c r="CQ162" s="289">
        <v>0</v>
      </c>
      <c r="CR162" s="289">
        <v>0</v>
      </c>
      <c r="CS162" s="289">
        <v>0</v>
      </c>
      <c r="CT162" s="289">
        <v>155414.81</v>
      </c>
      <c r="CU162" s="289">
        <v>0</v>
      </c>
      <c r="CV162" s="289">
        <v>0</v>
      </c>
      <c r="CW162" s="289">
        <v>0</v>
      </c>
      <c r="CX162" s="289">
        <v>24987.24</v>
      </c>
      <c r="CY162" s="289">
        <v>0</v>
      </c>
      <c r="CZ162" s="289">
        <v>0</v>
      </c>
      <c r="DA162" s="289">
        <v>0</v>
      </c>
      <c r="DB162" s="289">
        <v>0</v>
      </c>
      <c r="DC162" s="289">
        <v>0</v>
      </c>
      <c r="DD162" s="289">
        <v>0</v>
      </c>
      <c r="DE162" s="289">
        <v>0</v>
      </c>
      <c r="DF162" s="289">
        <v>0</v>
      </c>
      <c r="DG162" s="289">
        <v>0</v>
      </c>
      <c r="DH162" s="289">
        <v>0</v>
      </c>
      <c r="DI162" s="289">
        <v>1135933.06</v>
      </c>
      <c r="DJ162" s="289">
        <v>0</v>
      </c>
      <c r="DK162" s="289">
        <v>0</v>
      </c>
      <c r="DL162" s="289">
        <v>187947.46</v>
      </c>
      <c r="DM162" s="289">
        <v>57897.340000000004</v>
      </c>
      <c r="DN162" s="289">
        <v>0</v>
      </c>
      <c r="DO162" s="289">
        <v>0</v>
      </c>
      <c r="DP162" s="289">
        <v>50971.05</v>
      </c>
      <c r="DQ162" s="289">
        <v>0</v>
      </c>
      <c r="DR162" s="289">
        <v>0</v>
      </c>
      <c r="DS162" s="289">
        <v>0</v>
      </c>
      <c r="DT162" s="289">
        <v>8820.33</v>
      </c>
      <c r="DU162" s="289">
        <v>0</v>
      </c>
      <c r="DV162" s="289">
        <v>125778.59</v>
      </c>
      <c r="DW162" s="289">
        <v>0</v>
      </c>
      <c r="DX162" s="289">
        <v>35986.18</v>
      </c>
      <c r="DY162" s="289">
        <v>15216.51</v>
      </c>
      <c r="DZ162" s="289">
        <v>17990.77</v>
      </c>
      <c r="EA162" s="289">
        <v>16544.46</v>
      </c>
      <c r="EB162" s="289">
        <v>22215.98</v>
      </c>
      <c r="EC162" s="289">
        <v>0</v>
      </c>
      <c r="ED162" s="289">
        <v>0</v>
      </c>
      <c r="EE162" s="289">
        <v>4992.68</v>
      </c>
      <c r="EF162" s="289">
        <v>174236.65</v>
      </c>
      <c r="EG162" s="289">
        <v>169243.97</v>
      </c>
      <c r="EH162" s="289">
        <v>0</v>
      </c>
      <c r="EI162" s="289">
        <v>0</v>
      </c>
      <c r="EJ162" s="289">
        <v>0</v>
      </c>
      <c r="EK162" s="289">
        <v>0</v>
      </c>
      <c r="EL162" s="289">
        <v>0</v>
      </c>
      <c r="EM162" s="289">
        <v>1075000</v>
      </c>
      <c r="EN162" s="289">
        <v>0</v>
      </c>
      <c r="EO162" s="289">
        <v>1000</v>
      </c>
      <c r="EP162" s="289">
        <v>1000</v>
      </c>
      <c r="EQ162" s="289">
        <v>0</v>
      </c>
      <c r="ER162" s="289">
        <v>0</v>
      </c>
      <c r="ES162" s="289">
        <v>0</v>
      </c>
      <c r="ET162" s="289">
        <v>0</v>
      </c>
      <c r="EU162" s="289">
        <v>3923.52</v>
      </c>
      <c r="EV162" s="289">
        <v>5739.9400000000005</v>
      </c>
      <c r="EW162" s="289">
        <v>362376.45</v>
      </c>
      <c r="EX162" s="289">
        <v>360560.03</v>
      </c>
      <c r="EY162" s="289">
        <v>0</v>
      </c>
      <c r="EZ162" s="289">
        <v>30271.8</v>
      </c>
      <c r="FA162" s="289">
        <v>33129.370000000003</v>
      </c>
      <c r="FB162" s="289">
        <v>23969</v>
      </c>
      <c r="FC162" s="289">
        <v>5306.68</v>
      </c>
      <c r="FD162" s="289">
        <v>15804.75</v>
      </c>
      <c r="FE162" s="289">
        <v>0</v>
      </c>
      <c r="FF162" s="289">
        <v>0</v>
      </c>
      <c r="FG162" s="289">
        <v>0</v>
      </c>
      <c r="FH162" s="289">
        <v>37997.65</v>
      </c>
      <c r="FI162" s="289">
        <v>21109.23</v>
      </c>
      <c r="FJ162" s="289">
        <v>13469.16</v>
      </c>
      <c r="FK162" s="289">
        <v>3419.26</v>
      </c>
    </row>
    <row r="163" spans="1:167" x14ac:dyDescent="0.15">
      <c r="A163" s="287">
        <v>2660</v>
      </c>
      <c r="B163" s="287" t="s">
        <v>626</v>
      </c>
      <c r="C163" s="289">
        <v>113790.61</v>
      </c>
      <c r="D163" s="289">
        <v>1127523.5</v>
      </c>
      <c r="E163" s="289">
        <v>0</v>
      </c>
      <c r="F163" s="289">
        <v>303.63</v>
      </c>
      <c r="G163" s="289">
        <v>47544.520000000004</v>
      </c>
      <c r="H163" s="289">
        <v>1426.68</v>
      </c>
      <c r="I163" s="289">
        <v>45794.36</v>
      </c>
      <c r="J163" s="289">
        <v>0</v>
      </c>
      <c r="K163" s="289">
        <v>759292.03</v>
      </c>
      <c r="L163" s="289">
        <v>0</v>
      </c>
      <c r="M163" s="289">
        <v>0</v>
      </c>
      <c r="N163" s="289">
        <v>0</v>
      </c>
      <c r="O163" s="289">
        <v>0</v>
      </c>
      <c r="P163" s="289">
        <v>2392.71</v>
      </c>
      <c r="Q163" s="289">
        <v>0</v>
      </c>
      <c r="R163" s="289">
        <v>0</v>
      </c>
      <c r="S163" s="289">
        <v>0</v>
      </c>
      <c r="T163" s="289">
        <v>0</v>
      </c>
      <c r="U163" s="289">
        <v>99117.2</v>
      </c>
      <c r="V163" s="289">
        <v>2464023</v>
      </c>
      <c r="W163" s="289">
        <v>4042.58</v>
      </c>
      <c r="X163" s="289">
        <v>0</v>
      </c>
      <c r="Y163" s="289">
        <v>0</v>
      </c>
      <c r="Z163" s="289">
        <v>0</v>
      </c>
      <c r="AA163" s="289">
        <v>102937</v>
      </c>
      <c r="AB163" s="289">
        <v>0</v>
      </c>
      <c r="AC163" s="289">
        <v>0</v>
      </c>
      <c r="AD163" s="289">
        <v>13101.06</v>
      </c>
      <c r="AE163" s="289">
        <v>56443.94</v>
      </c>
      <c r="AF163" s="289">
        <v>0</v>
      </c>
      <c r="AG163" s="289">
        <v>0</v>
      </c>
      <c r="AH163" s="289">
        <v>19685.82</v>
      </c>
      <c r="AI163" s="289">
        <v>48013.74</v>
      </c>
      <c r="AJ163" s="289">
        <v>0</v>
      </c>
      <c r="AK163" s="289">
        <v>1496.9</v>
      </c>
      <c r="AL163" s="289">
        <v>0</v>
      </c>
      <c r="AM163" s="289">
        <v>4307.78</v>
      </c>
      <c r="AN163" s="289">
        <v>0</v>
      </c>
      <c r="AO163" s="289">
        <v>0</v>
      </c>
      <c r="AP163" s="289">
        <v>0</v>
      </c>
      <c r="AQ163" s="289">
        <v>965780.6</v>
      </c>
      <c r="AR163" s="289">
        <v>1078560.32</v>
      </c>
      <c r="AS163" s="289">
        <v>222835.28</v>
      </c>
      <c r="AT163" s="289">
        <v>144976.13</v>
      </c>
      <c r="AU163" s="289">
        <v>187381.77</v>
      </c>
      <c r="AV163" s="289">
        <v>0</v>
      </c>
      <c r="AW163" s="289">
        <v>102800.38</v>
      </c>
      <c r="AX163" s="289">
        <v>161822.03</v>
      </c>
      <c r="AY163" s="289">
        <v>215523.44</v>
      </c>
      <c r="AZ163" s="289">
        <v>222115.76</v>
      </c>
      <c r="BA163" s="289">
        <v>945506.78</v>
      </c>
      <c r="BB163" s="289">
        <v>132887.13</v>
      </c>
      <c r="BC163" s="289">
        <v>67791</v>
      </c>
      <c r="BD163" s="289">
        <v>0</v>
      </c>
      <c r="BE163" s="289">
        <v>21000</v>
      </c>
      <c r="BF163" s="289">
        <v>307603.3</v>
      </c>
      <c r="BG163" s="289">
        <v>181567.26</v>
      </c>
      <c r="BH163" s="289">
        <v>0</v>
      </c>
      <c r="BI163" s="289">
        <v>0</v>
      </c>
      <c r="BJ163" s="289">
        <v>0</v>
      </c>
      <c r="BK163" s="289">
        <v>0</v>
      </c>
      <c r="BL163" s="289">
        <v>0</v>
      </c>
      <c r="BM163" s="289">
        <v>0</v>
      </c>
      <c r="BN163" s="289">
        <v>0</v>
      </c>
      <c r="BO163" s="289">
        <v>1476607.71</v>
      </c>
      <c r="BP163" s="289">
        <v>0</v>
      </c>
      <c r="BQ163" s="289">
        <v>0</v>
      </c>
      <c r="BR163" s="289">
        <v>1429693.59</v>
      </c>
      <c r="BS163" s="289">
        <v>1476607.71</v>
      </c>
      <c r="BT163" s="289">
        <v>1429693.59</v>
      </c>
      <c r="BU163" s="289">
        <v>0</v>
      </c>
      <c r="BV163" s="289">
        <v>0</v>
      </c>
      <c r="BW163" s="289">
        <v>307603.3</v>
      </c>
      <c r="BX163" s="289">
        <v>0</v>
      </c>
      <c r="BY163" s="289">
        <v>0</v>
      </c>
      <c r="BZ163" s="289">
        <v>0</v>
      </c>
      <c r="CA163" s="289">
        <v>0</v>
      </c>
      <c r="CB163" s="289">
        <v>0</v>
      </c>
      <c r="CC163" s="289">
        <v>0</v>
      </c>
      <c r="CD163" s="289">
        <v>6099.4000000000005</v>
      </c>
      <c r="CE163" s="289">
        <v>0</v>
      </c>
      <c r="CF163" s="289">
        <v>0</v>
      </c>
      <c r="CG163" s="289">
        <v>0</v>
      </c>
      <c r="CH163" s="289">
        <v>0</v>
      </c>
      <c r="CI163" s="289">
        <v>0</v>
      </c>
      <c r="CJ163" s="289">
        <v>0</v>
      </c>
      <c r="CK163" s="289">
        <v>0</v>
      </c>
      <c r="CL163" s="289">
        <v>0</v>
      </c>
      <c r="CM163" s="289">
        <v>130321</v>
      </c>
      <c r="CN163" s="289">
        <v>0</v>
      </c>
      <c r="CO163" s="289">
        <v>0</v>
      </c>
      <c r="CP163" s="289">
        <v>0</v>
      </c>
      <c r="CQ163" s="289">
        <v>0</v>
      </c>
      <c r="CR163" s="289">
        <v>0</v>
      </c>
      <c r="CS163" s="289">
        <v>0</v>
      </c>
      <c r="CT163" s="289">
        <v>72070.3</v>
      </c>
      <c r="CU163" s="289">
        <v>0</v>
      </c>
      <c r="CV163" s="289">
        <v>0</v>
      </c>
      <c r="CW163" s="289">
        <v>0</v>
      </c>
      <c r="CX163" s="289">
        <v>11834.99</v>
      </c>
      <c r="CY163" s="289">
        <v>0</v>
      </c>
      <c r="CZ163" s="289">
        <v>0</v>
      </c>
      <c r="DA163" s="289">
        <v>0</v>
      </c>
      <c r="DB163" s="289">
        <v>0</v>
      </c>
      <c r="DC163" s="289">
        <v>0</v>
      </c>
      <c r="DD163" s="289">
        <v>0</v>
      </c>
      <c r="DE163" s="289">
        <v>0</v>
      </c>
      <c r="DF163" s="289">
        <v>2422.13</v>
      </c>
      <c r="DG163" s="289">
        <v>0</v>
      </c>
      <c r="DH163" s="289">
        <v>0</v>
      </c>
      <c r="DI163" s="289">
        <v>410624.21</v>
      </c>
      <c r="DJ163" s="289">
        <v>0</v>
      </c>
      <c r="DK163" s="289">
        <v>0</v>
      </c>
      <c r="DL163" s="289">
        <v>58183.91</v>
      </c>
      <c r="DM163" s="289">
        <v>28196.510000000002</v>
      </c>
      <c r="DN163" s="289">
        <v>0</v>
      </c>
      <c r="DO163" s="289">
        <v>0</v>
      </c>
      <c r="DP163" s="289">
        <v>0</v>
      </c>
      <c r="DQ163" s="289">
        <v>0</v>
      </c>
      <c r="DR163" s="289">
        <v>0</v>
      </c>
      <c r="DS163" s="289">
        <v>0</v>
      </c>
      <c r="DT163" s="289">
        <v>0</v>
      </c>
      <c r="DU163" s="289">
        <v>0</v>
      </c>
      <c r="DV163" s="289">
        <v>28502.23</v>
      </c>
      <c r="DW163" s="289">
        <v>0</v>
      </c>
      <c r="DX163" s="289">
        <v>8347.5</v>
      </c>
      <c r="DY163" s="289">
        <v>7782.66</v>
      </c>
      <c r="DZ163" s="289">
        <v>0</v>
      </c>
      <c r="EA163" s="289">
        <v>564.84</v>
      </c>
      <c r="EB163" s="289">
        <v>0</v>
      </c>
      <c r="EC163" s="289">
        <v>0</v>
      </c>
      <c r="ED163" s="289">
        <v>67946.84</v>
      </c>
      <c r="EE163" s="289">
        <v>66137.89</v>
      </c>
      <c r="EF163" s="289">
        <v>258855.12</v>
      </c>
      <c r="EG163" s="289">
        <v>260664.07</v>
      </c>
      <c r="EH163" s="289">
        <v>0</v>
      </c>
      <c r="EI163" s="289">
        <v>0</v>
      </c>
      <c r="EJ163" s="289">
        <v>0</v>
      </c>
      <c r="EK163" s="289">
        <v>0</v>
      </c>
      <c r="EL163" s="289">
        <v>0</v>
      </c>
      <c r="EM163" s="289">
        <v>3725000</v>
      </c>
      <c r="EN163" s="289">
        <v>113771.61</v>
      </c>
      <c r="EO163" s="289">
        <v>0</v>
      </c>
      <c r="EP163" s="289">
        <v>19</v>
      </c>
      <c r="EQ163" s="289">
        <v>0</v>
      </c>
      <c r="ER163" s="289">
        <v>0</v>
      </c>
      <c r="ES163" s="289">
        <v>0</v>
      </c>
      <c r="ET163" s="289">
        <v>113790.61</v>
      </c>
      <c r="EU163" s="289">
        <v>61084.86</v>
      </c>
      <c r="EV163" s="289">
        <v>38675.61</v>
      </c>
      <c r="EW163" s="289">
        <v>186871.77</v>
      </c>
      <c r="EX163" s="289">
        <v>209281.02000000002</v>
      </c>
      <c r="EY163" s="289">
        <v>0</v>
      </c>
      <c r="EZ163" s="289">
        <v>0</v>
      </c>
      <c r="FA163" s="289">
        <v>0</v>
      </c>
      <c r="FB163" s="289">
        <v>0</v>
      </c>
      <c r="FC163" s="289">
        <v>0</v>
      </c>
      <c r="FD163" s="289">
        <v>0</v>
      </c>
      <c r="FE163" s="289">
        <v>0</v>
      </c>
      <c r="FF163" s="289">
        <v>0</v>
      </c>
      <c r="FG163" s="289">
        <v>0</v>
      </c>
      <c r="FH163" s="289">
        <v>0</v>
      </c>
      <c r="FI163" s="289">
        <v>0</v>
      </c>
      <c r="FJ163" s="289">
        <v>0</v>
      </c>
      <c r="FK163" s="289">
        <v>0</v>
      </c>
    </row>
    <row r="164" spans="1:167" x14ac:dyDescent="0.15">
      <c r="A164" s="287">
        <v>2695</v>
      </c>
      <c r="B164" s="287" t="s">
        <v>627</v>
      </c>
      <c r="C164" s="289">
        <v>0</v>
      </c>
      <c r="D164" s="289">
        <v>26587516.02</v>
      </c>
      <c r="E164" s="289">
        <v>159926</v>
      </c>
      <c r="F164" s="289">
        <v>0</v>
      </c>
      <c r="G164" s="289">
        <v>169698.12</v>
      </c>
      <c r="H164" s="289">
        <v>4964.54</v>
      </c>
      <c r="I164" s="289">
        <v>1037602.75</v>
      </c>
      <c r="J164" s="289">
        <v>5858.92</v>
      </c>
      <c r="K164" s="289">
        <v>3035238.35</v>
      </c>
      <c r="L164" s="289">
        <v>0</v>
      </c>
      <c r="M164" s="289">
        <v>719</v>
      </c>
      <c r="N164" s="289">
        <v>0</v>
      </c>
      <c r="O164" s="289">
        <v>0</v>
      </c>
      <c r="P164" s="289">
        <v>2472.75</v>
      </c>
      <c r="Q164" s="289">
        <v>0</v>
      </c>
      <c r="R164" s="289">
        <v>0</v>
      </c>
      <c r="S164" s="289">
        <v>0</v>
      </c>
      <c r="T164" s="289">
        <v>0</v>
      </c>
      <c r="U164" s="289">
        <v>2003047.53</v>
      </c>
      <c r="V164" s="289">
        <v>67426253</v>
      </c>
      <c r="W164" s="289">
        <v>106601.32</v>
      </c>
      <c r="X164" s="289">
        <v>294882</v>
      </c>
      <c r="Y164" s="289">
        <v>816549.98</v>
      </c>
      <c r="Z164" s="289">
        <v>793.96</v>
      </c>
      <c r="AA164" s="289">
        <v>153178.63</v>
      </c>
      <c r="AB164" s="289">
        <v>78141.460000000006</v>
      </c>
      <c r="AC164" s="289">
        <v>0</v>
      </c>
      <c r="AD164" s="289">
        <v>1078283.46</v>
      </c>
      <c r="AE164" s="289">
        <v>2432973.0499999998</v>
      </c>
      <c r="AF164" s="289">
        <v>0</v>
      </c>
      <c r="AG164" s="289">
        <v>0</v>
      </c>
      <c r="AH164" s="289">
        <v>359507.14</v>
      </c>
      <c r="AI164" s="289">
        <v>0</v>
      </c>
      <c r="AJ164" s="289">
        <v>0</v>
      </c>
      <c r="AK164" s="289">
        <v>108550</v>
      </c>
      <c r="AL164" s="289">
        <v>0</v>
      </c>
      <c r="AM164" s="289">
        <v>0</v>
      </c>
      <c r="AN164" s="289">
        <v>417323.25</v>
      </c>
      <c r="AO164" s="289">
        <v>0</v>
      </c>
      <c r="AP164" s="289">
        <v>103640.21</v>
      </c>
      <c r="AQ164" s="289">
        <v>23848593.129999999</v>
      </c>
      <c r="AR164" s="289">
        <v>17539366.559999999</v>
      </c>
      <c r="AS164" s="289">
        <v>3252511.52</v>
      </c>
      <c r="AT164" s="289">
        <v>3064129.86</v>
      </c>
      <c r="AU164" s="289">
        <v>1378251.42</v>
      </c>
      <c r="AV164" s="289">
        <v>4681581.04</v>
      </c>
      <c r="AW164" s="289">
        <v>4367407.25</v>
      </c>
      <c r="AX164" s="289">
        <v>4160410.58</v>
      </c>
      <c r="AY164" s="289">
        <v>1497159.31</v>
      </c>
      <c r="AZ164" s="289">
        <v>4799729.32</v>
      </c>
      <c r="BA164" s="289">
        <v>14229330.970000001</v>
      </c>
      <c r="BB164" s="289">
        <v>5489134.0899999999</v>
      </c>
      <c r="BC164" s="289">
        <v>837425.94000000006</v>
      </c>
      <c r="BD164" s="289">
        <v>0</v>
      </c>
      <c r="BE164" s="289">
        <v>5823</v>
      </c>
      <c r="BF164" s="289">
        <v>11809391.09</v>
      </c>
      <c r="BG164" s="289">
        <v>3731743.5100000002</v>
      </c>
      <c r="BH164" s="289">
        <v>368537.72000000003</v>
      </c>
      <c r="BI164" s="289">
        <v>197776.67</v>
      </c>
      <c r="BJ164" s="289">
        <v>519798.60000000003</v>
      </c>
      <c r="BK164" s="289">
        <v>0</v>
      </c>
      <c r="BL164" s="289">
        <v>0</v>
      </c>
      <c r="BM164" s="289">
        <v>100000</v>
      </c>
      <c r="BN164" s="289">
        <v>100000</v>
      </c>
      <c r="BO164" s="289">
        <v>1282797.57</v>
      </c>
      <c r="BP164" s="289">
        <v>1229917.98</v>
      </c>
      <c r="BQ164" s="289">
        <v>19756661.09</v>
      </c>
      <c r="BR164" s="289">
        <v>20810713.879999999</v>
      </c>
      <c r="BS164" s="289">
        <v>21337235.329999998</v>
      </c>
      <c r="BT164" s="289">
        <v>22660430.460000001</v>
      </c>
      <c r="BU164" s="289">
        <v>0</v>
      </c>
      <c r="BV164" s="289">
        <v>0</v>
      </c>
      <c r="BW164" s="289">
        <v>11059391.09</v>
      </c>
      <c r="BX164" s="289">
        <v>0</v>
      </c>
      <c r="BY164" s="289">
        <v>0</v>
      </c>
      <c r="BZ164" s="289">
        <v>0</v>
      </c>
      <c r="CA164" s="289">
        <v>0</v>
      </c>
      <c r="CB164" s="289">
        <v>1875</v>
      </c>
      <c r="CC164" s="289">
        <v>3307.5</v>
      </c>
      <c r="CD164" s="289">
        <v>0</v>
      </c>
      <c r="CE164" s="289">
        <v>450</v>
      </c>
      <c r="CF164" s="289">
        <v>0</v>
      </c>
      <c r="CG164" s="289">
        <v>0</v>
      </c>
      <c r="CH164" s="289">
        <v>150</v>
      </c>
      <c r="CI164" s="289">
        <v>0</v>
      </c>
      <c r="CJ164" s="289">
        <v>0</v>
      </c>
      <c r="CK164" s="289">
        <v>0</v>
      </c>
      <c r="CL164" s="289">
        <v>0</v>
      </c>
      <c r="CM164" s="289">
        <v>4161335</v>
      </c>
      <c r="CN164" s="289">
        <v>31517</v>
      </c>
      <c r="CO164" s="289">
        <v>0</v>
      </c>
      <c r="CP164" s="289">
        <v>18536</v>
      </c>
      <c r="CQ164" s="289">
        <v>0</v>
      </c>
      <c r="CR164" s="289">
        <v>0</v>
      </c>
      <c r="CS164" s="289">
        <v>21436</v>
      </c>
      <c r="CT164" s="289">
        <v>1626487.18</v>
      </c>
      <c r="CU164" s="289">
        <v>0</v>
      </c>
      <c r="CV164" s="289">
        <v>0</v>
      </c>
      <c r="CW164" s="289">
        <v>0</v>
      </c>
      <c r="CX164" s="289">
        <v>479704.57</v>
      </c>
      <c r="CY164" s="289">
        <v>0</v>
      </c>
      <c r="CZ164" s="289">
        <v>0</v>
      </c>
      <c r="DA164" s="289">
        <v>0</v>
      </c>
      <c r="DB164" s="289">
        <v>0</v>
      </c>
      <c r="DC164" s="289">
        <v>0</v>
      </c>
      <c r="DD164" s="289">
        <v>4778.75</v>
      </c>
      <c r="DE164" s="289">
        <v>0</v>
      </c>
      <c r="DF164" s="289">
        <v>0</v>
      </c>
      <c r="DG164" s="289">
        <v>2798.68</v>
      </c>
      <c r="DH164" s="289">
        <v>0</v>
      </c>
      <c r="DI164" s="289">
        <v>12645771.23</v>
      </c>
      <c r="DJ164" s="289">
        <v>0</v>
      </c>
      <c r="DK164" s="289">
        <v>145239.98000000001</v>
      </c>
      <c r="DL164" s="289">
        <v>2357253.73</v>
      </c>
      <c r="DM164" s="289">
        <v>472876.71</v>
      </c>
      <c r="DN164" s="289">
        <v>22391.09</v>
      </c>
      <c r="DO164" s="289">
        <v>0</v>
      </c>
      <c r="DP164" s="289">
        <v>1340015.3</v>
      </c>
      <c r="DQ164" s="289">
        <v>86672.19</v>
      </c>
      <c r="DR164" s="289">
        <v>0</v>
      </c>
      <c r="DS164" s="289">
        <v>0</v>
      </c>
      <c r="DT164" s="289">
        <v>0</v>
      </c>
      <c r="DU164" s="289">
        <v>0</v>
      </c>
      <c r="DV164" s="289">
        <v>338953.75</v>
      </c>
      <c r="DW164" s="289">
        <v>0</v>
      </c>
      <c r="DX164" s="289">
        <v>73743.31</v>
      </c>
      <c r="DY164" s="289">
        <v>320594.87</v>
      </c>
      <c r="DZ164" s="289">
        <v>597949.99</v>
      </c>
      <c r="EA164" s="289">
        <v>238301.66</v>
      </c>
      <c r="EB164" s="289">
        <v>112796.77</v>
      </c>
      <c r="EC164" s="289">
        <v>0</v>
      </c>
      <c r="ED164" s="289">
        <v>1499565.29</v>
      </c>
      <c r="EE164" s="289">
        <v>1396207.09</v>
      </c>
      <c r="EF164" s="289">
        <v>9398954.3399999999</v>
      </c>
      <c r="EG164" s="289">
        <v>8226650.04</v>
      </c>
      <c r="EH164" s="289">
        <v>0</v>
      </c>
      <c r="EI164" s="289">
        <v>0</v>
      </c>
      <c r="EJ164" s="289">
        <v>0</v>
      </c>
      <c r="EK164" s="289">
        <v>1275662.5</v>
      </c>
      <c r="EL164" s="289">
        <v>0</v>
      </c>
      <c r="EM164" s="289">
        <v>65265000</v>
      </c>
      <c r="EN164" s="289">
        <v>20000</v>
      </c>
      <c r="EO164" s="289">
        <v>770004.87</v>
      </c>
      <c r="EP164" s="289">
        <v>750004.87</v>
      </c>
      <c r="EQ164" s="289">
        <v>0</v>
      </c>
      <c r="ER164" s="289">
        <v>0</v>
      </c>
      <c r="ES164" s="289">
        <v>0</v>
      </c>
      <c r="ET164" s="289">
        <v>0</v>
      </c>
      <c r="EU164" s="289">
        <v>1267384.23</v>
      </c>
      <c r="EV164" s="289">
        <v>1599002.67</v>
      </c>
      <c r="EW164" s="289">
        <v>5003208.58</v>
      </c>
      <c r="EX164" s="289">
        <v>4671590.1399999997</v>
      </c>
      <c r="EY164" s="289">
        <v>0</v>
      </c>
      <c r="EZ164" s="289">
        <v>0</v>
      </c>
      <c r="FA164" s="289">
        <v>16950.2</v>
      </c>
      <c r="FB164" s="289">
        <v>78018.5</v>
      </c>
      <c r="FC164" s="289">
        <v>0</v>
      </c>
      <c r="FD164" s="289">
        <v>61068.3</v>
      </c>
      <c r="FE164" s="289">
        <v>0</v>
      </c>
      <c r="FF164" s="289">
        <v>0</v>
      </c>
      <c r="FG164" s="289">
        <v>0</v>
      </c>
      <c r="FH164" s="289">
        <v>0</v>
      </c>
      <c r="FI164" s="289">
        <v>0</v>
      </c>
      <c r="FJ164" s="289">
        <v>0</v>
      </c>
      <c r="FK164" s="289">
        <v>0</v>
      </c>
    </row>
    <row r="165" spans="1:167" x14ac:dyDescent="0.15">
      <c r="A165" s="287">
        <v>2702</v>
      </c>
      <c r="B165" s="287" t="s">
        <v>628</v>
      </c>
      <c r="C165" s="289">
        <v>2432.75</v>
      </c>
      <c r="D165" s="289">
        <v>7106544.29</v>
      </c>
      <c r="E165" s="289">
        <v>0</v>
      </c>
      <c r="F165" s="289">
        <v>0</v>
      </c>
      <c r="G165" s="289">
        <v>20800.7</v>
      </c>
      <c r="H165" s="289">
        <v>4724.12</v>
      </c>
      <c r="I165" s="289">
        <v>80308.400000000009</v>
      </c>
      <c r="J165" s="289">
        <v>7678</v>
      </c>
      <c r="K165" s="289">
        <v>814011.52</v>
      </c>
      <c r="L165" s="289">
        <v>0</v>
      </c>
      <c r="M165" s="289">
        <v>0</v>
      </c>
      <c r="N165" s="289">
        <v>0</v>
      </c>
      <c r="O165" s="289">
        <v>0</v>
      </c>
      <c r="P165" s="289">
        <v>0</v>
      </c>
      <c r="Q165" s="289">
        <v>0</v>
      </c>
      <c r="R165" s="289">
        <v>0</v>
      </c>
      <c r="S165" s="289">
        <v>0</v>
      </c>
      <c r="T165" s="289">
        <v>2940</v>
      </c>
      <c r="U165" s="289">
        <v>453524.2</v>
      </c>
      <c r="V165" s="289">
        <v>12185939</v>
      </c>
      <c r="W165" s="289">
        <v>33646.17</v>
      </c>
      <c r="X165" s="289">
        <v>1482</v>
      </c>
      <c r="Y165" s="289">
        <v>0</v>
      </c>
      <c r="Z165" s="289">
        <v>50162.46</v>
      </c>
      <c r="AA165" s="289">
        <v>20977</v>
      </c>
      <c r="AB165" s="289">
        <v>0</v>
      </c>
      <c r="AC165" s="289">
        <v>0</v>
      </c>
      <c r="AD165" s="289">
        <v>112855.84</v>
      </c>
      <c r="AE165" s="289">
        <v>269606</v>
      </c>
      <c r="AF165" s="289">
        <v>0</v>
      </c>
      <c r="AG165" s="289">
        <v>0</v>
      </c>
      <c r="AH165" s="289">
        <v>30548.03</v>
      </c>
      <c r="AI165" s="289">
        <v>0</v>
      </c>
      <c r="AJ165" s="289">
        <v>0</v>
      </c>
      <c r="AK165" s="289">
        <v>779.74</v>
      </c>
      <c r="AL165" s="289">
        <v>0</v>
      </c>
      <c r="AM165" s="289">
        <v>0</v>
      </c>
      <c r="AN165" s="289">
        <v>72895.400000000009</v>
      </c>
      <c r="AO165" s="289">
        <v>0</v>
      </c>
      <c r="AP165" s="289">
        <v>17651.88</v>
      </c>
      <c r="AQ165" s="289">
        <v>4609967.76</v>
      </c>
      <c r="AR165" s="289">
        <v>4237593.5599999996</v>
      </c>
      <c r="AS165" s="289">
        <v>865404.49</v>
      </c>
      <c r="AT165" s="289">
        <v>623128.02</v>
      </c>
      <c r="AU165" s="289">
        <v>307905.47000000003</v>
      </c>
      <c r="AV165" s="289">
        <v>17836.13</v>
      </c>
      <c r="AW165" s="289">
        <v>482670.54000000004</v>
      </c>
      <c r="AX165" s="289">
        <v>743722.82000000007</v>
      </c>
      <c r="AY165" s="289">
        <v>342428.49</v>
      </c>
      <c r="AZ165" s="289">
        <v>1317170.54</v>
      </c>
      <c r="BA165" s="289">
        <v>3687062.94</v>
      </c>
      <c r="BB165" s="289">
        <v>471003.62</v>
      </c>
      <c r="BC165" s="289">
        <v>191608.44</v>
      </c>
      <c r="BD165" s="289">
        <v>0</v>
      </c>
      <c r="BE165" s="289">
        <v>19677.59</v>
      </c>
      <c r="BF165" s="289">
        <v>1967381.6300000001</v>
      </c>
      <c r="BG165" s="289">
        <v>1216849.68</v>
      </c>
      <c r="BH165" s="289">
        <v>141.4</v>
      </c>
      <c r="BI165" s="289">
        <v>33062.28</v>
      </c>
      <c r="BJ165" s="289">
        <v>27459.760000000002</v>
      </c>
      <c r="BK165" s="289">
        <v>0</v>
      </c>
      <c r="BL165" s="289">
        <v>0</v>
      </c>
      <c r="BM165" s="289">
        <v>0</v>
      </c>
      <c r="BN165" s="289">
        <v>0</v>
      </c>
      <c r="BO165" s="289">
        <v>0</v>
      </c>
      <c r="BP165" s="289">
        <v>0</v>
      </c>
      <c r="BQ165" s="289">
        <v>3674595.84</v>
      </c>
      <c r="BR165" s="289">
        <v>3868152.74</v>
      </c>
      <c r="BS165" s="289">
        <v>3707658.12</v>
      </c>
      <c r="BT165" s="289">
        <v>3895612.5</v>
      </c>
      <c r="BU165" s="289">
        <v>0</v>
      </c>
      <c r="BV165" s="289">
        <v>0</v>
      </c>
      <c r="BW165" s="289">
        <v>1967381.6300000001</v>
      </c>
      <c r="BX165" s="289">
        <v>0</v>
      </c>
      <c r="BY165" s="289">
        <v>0</v>
      </c>
      <c r="BZ165" s="289">
        <v>0</v>
      </c>
      <c r="CA165" s="289">
        <v>0</v>
      </c>
      <c r="CB165" s="289">
        <v>0</v>
      </c>
      <c r="CC165" s="289">
        <v>0</v>
      </c>
      <c r="CD165" s="289">
        <v>0</v>
      </c>
      <c r="CE165" s="289">
        <v>0</v>
      </c>
      <c r="CF165" s="289">
        <v>0</v>
      </c>
      <c r="CG165" s="289">
        <v>0</v>
      </c>
      <c r="CH165" s="289">
        <v>0</v>
      </c>
      <c r="CI165" s="289">
        <v>0</v>
      </c>
      <c r="CJ165" s="289">
        <v>0</v>
      </c>
      <c r="CK165" s="289">
        <v>0</v>
      </c>
      <c r="CL165" s="289">
        <v>0</v>
      </c>
      <c r="CM165" s="289">
        <v>695275</v>
      </c>
      <c r="CN165" s="289">
        <v>848</v>
      </c>
      <c r="CO165" s="289">
        <v>0</v>
      </c>
      <c r="CP165" s="289">
        <v>0</v>
      </c>
      <c r="CQ165" s="289">
        <v>0</v>
      </c>
      <c r="CR165" s="289">
        <v>0</v>
      </c>
      <c r="CS165" s="289">
        <v>577</v>
      </c>
      <c r="CT165" s="289">
        <v>399401.71</v>
      </c>
      <c r="CU165" s="289">
        <v>0</v>
      </c>
      <c r="CV165" s="289">
        <v>0</v>
      </c>
      <c r="CW165" s="289">
        <v>0</v>
      </c>
      <c r="CX165" s="289">
        <v>41987.13</v>
      </c>
      <c r="CY165" s="289">
        <v>0</v>
      </c>
      <c r="CZ165" s="289">
        <v>0</v>
      </c>
      <c r="DA165" s="289">
        <v>0</v>
      </c>
      <c r="DB165" s="289">
        <v>0</v>
      </c>
      <c r="DC165" s="289">
        <v>0</v>
      </c>
      <c r="DD165" s="289">
        <v>0</v>
      </c>
      <c r="DE165" s="289">
        <v>0</v>
      </c>
      <c r="DF165" s="289">
        <v>0</v>
      </c>
      <c r="DG165" s="289">
        <v>0</v>
      </c>
      <c r="DH165" s="289">
        <v>0</v>
      </c>
      <c r="DI165" s="289">
        <v>2292059.7799999998</v>
      </c>
      <c r="DJ165" s="289">
        <v>0</v>
      </c>
      <c r="DK165" s="289">
        <v>0</v>
      </c>
      <c r="DL165" s="289">
        <v>395016.99</v>
      </c>
      <c r="DM165" s="289">
        <v>211467.67</v>
      </c>
      <c r="DN165" s="289">
        <v>0</v>
      </c>
      <c r="DO165" s="289">
        <v>0</v>
      </c>
      <c r="DP165" s="289">
        <v>131557.37</v>
      </c>
      <c r="DQ165" s="289">
        <v>944.85</v>
      </c>
      <c r="DR165" s="289">
        <v>0</v>
      </c>
      <c r="DS165" s="289">
        <v>0</v>
      </c>
      <c r="DT165" s="289">
        <v>0</v>
      </c>
      <c r="DU165" s="289">
        <v>0</v>
      </c>
      <c r="DV165" s="289">
        <v>74423.81</v>
      </c>
      <c r="DW165" s="289">
        <v>0</v>
      </c>
      <c r="DX165" s="289">
        <v>69800.09</v>
      </c>
      <c r="DY165" s="289">
        <v>92771.23000000001</v>
      </c>
      <c r="DZ165" s="289">
        <v>356627.92000000004</v>
      </c>
      <c r="EA165" s="289">
        <v>247837.89</v>
      </c>
      <c r="EB165" s="289">
        <v>85818.89</v>
      </c>
      <c r="EC165" s="289">
        <v>0</v>
      </c>
      <c r="ED165" s="289">
        <v>648569.09</v>
      </c>
      <c r="EE165" s="289">
        <v>579039.54</v>
      </c>
      <c r="EF165" s="289">
        <v>3707381.83</v>
      </c>
      <c r="EG165" s="289">
        <v>3576715.15</v>
      </c>
      <c r="EH165" s="289">
        <v>4921.7300000000005</v>
      </c>
      <c r="EI165" s="289">
        <v>0</v>
      </c>
      <c r="EJ165" s="289">
        <v>0</v>
      </c>
      <c r="EK165" s="289">
        <v>195274.5</v>
      </c>
      <c r="EL165" s="289">
        <v>0</v>
      </c>
      <c r="EM165" s="289">
        <v>38510000</v>
      </c>
      <c r="EN165" s="289">
        <v>3705.4700000000003</v>
      </c>
      <c r="EO165" s="289">
        <v>3753.05</v>
      </c>
      <c r="EP165" s="289">
        <v>47.58</v>
      </c>
      <c r="EQ165" s="289">
        <v>0</v>
      </c>
      <c r="ER165" s="289">
        <v>0</v>
      </c>
      <c r="ES165" s="289">
        <v>0</v>
      </c>
      <c r="ET165" s="289">
        <v>0</v>
      </c>
      <c r="EU165" s="289">
        <v>288172.67</v>
      </c>
      <c r="EV165" s="289">
        <v>373988.2</v>
      </c>
      <c r="EW165" s="289">
        <v>1260913.3999999999</v>
      </c>
      <c r="EX165" s="289">
        <v>1175097.8700000001</v>
      </c>
      <c r="EY165" s="289">
        <v>0</v>
      </c>
      <c r="EZ165" s="289">
        <v>117921.03</v>
      </c>
      <c r="FA165" s="289">
        <v>84552.66</v>
      </c>
      <c r="FB165" s="289">
        <v>25446.66</v>
      </c>
      <c r="FC165" s="289">
        <v>0</v>
      </c>
      <c r="FD165" s="289">
        <v>58815.03</v>
      </c>
      <c r="FE165" s="289">
        <v>0</v>
      </c>
      <c r="FF165" s="289">
        <v>0</v>
      </c>
      <c r="FG165" s="289">
        <v>0</v>
      </c>
      <c r="FH165" s="289">
        <v>52132.29</v>
      </c>
      <c r="FI165" s="289">
        <v>11152.35</v>
      </c>
      <c r="FJ165" s="289">
        <v>13144.98</v>
      </c>
      <c r="FK165" s="289">
        <v>27834.959999999999</v>
      </c>
    </row>
    <row r="166" spans="1:167" x14ac:dyDescent="0.15">
      <c r="A166" s="287">
        <v>2730</v>
      </c>
      <c r="B166" s="287" t="s">
        <v>629</v>
      </c>
      <c r="C166" s="289">
        <v>0</v>
      </c>
      <c r="D166" s="289">
        <v>3444707.85</v>
      </c>
      <c r="E166" s="289">
        <v>638.26</v>
      </c>
      <c r="F166" s="289">
        <v>22159.100000000002</v>
      </c>
      <c r="G166" s="289">
        <v>29082.78</v>
      </c>
      <c r="H166" s="289">
        <v>2175.04</v>
      </c>
      <c r="I166" s="289">
        <v>29186.010000000002</v>
      </c>
      <c r="J166" s="289">
        <v>0</v>
      </c>
      <c r="K166" s="289">
        <v>395332.60000000003</v>
      </c>
      <c r="L166" s="289">
        <v>0</v>
      </c>
      <c r="M166" s="289">
        <v>0</v>
      </c>
      <c r="N166" s="289">
        <v>0</v>
      </c>
      <c r="O166" s="289">
        <v>0</v>
      </c>
      <c r="P166" s="289">
        <v>0</v>
      </c>
      <c r="Q166" s="289">
        <v>0</v>
      </c>
      <c r="R166" s="289">
        <v>0</v>
      </c>
      <c r="S166" s="289">
        <v>0</v>
      </c>
      <c r="T166" s="289">
        <v>0</v>
      </c>
      <c r="U166" s="289">
        <v>152290.81</v>
      </c>
      <c r="V166" s="289">
        <v>3973536</v>
      </c>
      <c r="W166" s="289">
        <v>7135.16</v>
      </c>
      <c r="X166" s="289">
        <v>0</v>
      </c>
      <c r="Y166" s="289">
        <v>0</v>
      </c>
      <c r="Z166" s="289">
        <v>0</v>
      </c>
      <c r="AA166" s="289">
        <v>104681</v>
      </c>
      <c r="AB166" s="289">
        <v>44251</v>
      </c>
      <c r="AC166" s="289">
        <v>0</v>
      </c>
      <c r="AD166" s="289">
        <v>13704</v>
      </c>
      <c r="AE166" s="289">
        <v>113283</v>
      </c>
      <c r="AF166" s="289">
        <v>0</v>
      </c>
      <c r="AG166" s="289">
        <v>0</v>
      </c>
      <c r="AH166" s="289">
        <v>6672.1100000000006</v>
      </c>
      <c r="AI166" s="289">
        <v>0</v>
      </c>
      <c r="AJ166" s="289">
        <v>0</v>
      </c>
      <c r="AK166" s="289">
        <v>0</v>
      </c>
      <c r="AL166" s="289">
        <v>0</v>
      </c>
      <c r="AM166" s="289">
        <v>33570.9</v>
      </c>
      <c r="AN166" s="289">
        <v>9704.1</v>
      </c>
      <c r="AO166" s="289">
        <v>0</v>
      </c>
      <c r="AP166" s="289">
        <v>10695.69</v>
      </c>
      <c r="AQ166" s="289">
        <v>1646440.85</v>
      </c>
      <c r="AR166" s="289">
        <v>1583685.03</v>
      </c>
      <c r="AS166" s="289">
        <v>453275.48</v>
      </c>
      <c r="AT166" s="289">
        <v>121929.40000000001</v>
      </c>
      <c r="AU166" s="289">
        <v>191254.7</v>
      </c>
      <c r="AV166" s="289">
        <v>28769.96</v>
      </c>
      <c r="AW166" s="289">
        <v>102466.35</v>
      </c>
      <c r="AX166" s="289">
        <v>349667.97000000003</v>
      </c>
      <c r="AY166" s="289">
        <v>274267.53000000003</v>
      </c>
      <c r="AZ166" s="289">
        <v>311298.2</v>
      </c>
      <c r="BA166" s="289">
        <v>1158058.3999999999</v>
      </c>
      <c r="BB166" s="289">
        <v>45396.3</v>
      </c>
      <c r="BC166" s="289">
        <v>110792.68000000001</v>
      </c>
      <c r="BD166" s="289">
        <v>0</v>
      </c>
      <c r="BE166" s="289">
        <v>54269.79</v>
      </c>
      <c r="BF166" s="289">
        <v>725045.20000000007</v>
      </c>
      <c r="BG166" s="289">
        <v>812366.99</v>
      </c>
      <c r="BH166" s="289">
        <v>65022.01</v>
      </c>
      <c r="BI166" s="289">
        <v>0</v>
      </c>
      <c r="BJ166" s="289">
        <v>0</v>
      </c>
      <c r="BK166" s="289">
        <v>0</v>
      </c>
      <c r="BL166" s="289">
        <v>0</v>
      </c>
      <c r="BM166" s="289">
        <v>0</v>
      </c>
      <c r="BN166" s="289">
        <v>0</v>
      </c>
      <c r="BO166" s="289">
        <v>0</v>
      </c>
      <c r="BP166" s="289">
        <v>0</v>
      </c>
      <c r="BQ166" s="289">
        <v>1949353.22</v>
      </c>
      <c r="BR166" s="289">
        <v>2308151.79</v>
      </c>
      <c r="BS166" s="289">
        <v>1949353.22</v>
      </c>
      <c r="BT166" s="289">
        <v>2308151.79</v>
      </c>
      <c r="BU166" s="289">
        <v>0</v>
      </c>
      <c r="BV166" s="289">
        <v>0</v>
      </c>
      <c r="BW166" s="289">
        <v>725045.20000000007</v>
      </c>
      <c r="BX166" s="289">
        <v>0</v>
      </c>
      <c r="BY166" s="289">
        <v>0</v>
      </c>
      <c r="BZ166" s="289">
        <v>0</v>
      </c>
      <c r="CA166" s="289">
        <v>0</v>
      </c>
      <c r="CB166" s="289">
        <v>0</v>
      </c>
      <c r="CC166" s="289">
        <v>5489.92</v>
      </c>
      <c r="CD166" s="289">
        <v>0</v>
      </c>
      <c r="CE166" s="289">
        <v>0</v>
      </c>
      <c r="CF166" s="289">
        <v>0</v>
      </c>
      <c r="CG166" s="289">
        <v>0</v>
      </c>
      <c r="CH166" s="289">
        <v>0</v>
      </c>
      <c r="CI166" s="289">
        <v>0</v>
      </c>
      <c r="CJ166" s="289">
        <v>0</v>
      </c>
      <c r="CK166" s="289">
        <v>0</v>
      </c>
      <c r="CL166" s="289">
        <v>0</v>
      </c>
      <c r="CM166" s="289">
        <v>266782</v>
      </c>
      <c r="CN166" s="289">
        <v>0</v>
      </c>
      <c r="CO166" s="289">
        <v>0</v>
      </c>
      <c r="CP166" s="289">
        <v>0</v>
      </c>
      <c r="CQ166" s="289">
        <v>0</v>
      </c>
      <c r="CR166" s="289">
        <v>0</v>
      </c>
      <c r="CS166" s="289">
        <v>0</v>
      </c>
      <c r="CT166" s="289">
        <v>130756.68000000001</v>
      </c>
      <c r="CU166" s="289">
        <v>0</v>
      </c>
      <c r="CV166" s="289">
        <v>0</v>
      </c>
      <c r="CW166" s="289">
        <v>0</v>
      </c>
      <c r="CX166" s="289">
        <v>44574.76</v>
      </c>
      <c r="CY166" s="289">
        <v>0</v>
      </c>
      <c r="CZ166" s="289">
        <v>0</v>
      </c>
      <c r="DA166" s="289">
        <v>0</v>
      </c>
      <c r="DB166" s="289">
        <v>0</v>
      </c>
      <c r="DC166" s="289">
        <v>0</v>
      </c>
      <c r="DD166" s="289">
        <v>0</v>
      </c>
      <c r="DE166" s="289">
        <v>0</v>
      </c>
      <c r="DF166" s="289">
        <v>0</v>
      </c>
      <c r="DG166" s="289">
        <v>0</v>
      </c>
      <c r="DH166" s="289">
        <v>0</v>
      </c>
      <c r="DI166" s="289">
        <v>804687.75</v>
      </c>
      <c r="DJ166" s="289">
        <v>0</v>
      </c>
      <c r="DK166" s="289">
        <v>0</v>
      </c>
      <c r="DL166" s="289">
        <v>161496.25</v>
      </c>
      <c r="DM166" s="289">
        <v>93527.39</v>
      </c>
      <c r="DN166" s="289">
        <v>0</v>
      </c>
      <c r="DO166" s="289">
        <v>0</v>
      </c>
      <c r="DP166" s="289">
        <v>47715.03</v>
      </c>
      <c r="DQ166" s="289">
        <v>5000</v>
      </c>
      <c r="DR166" s="289">
        <v>0</v>
      </c>
      <c r="DS166" s="289">
        <v>0</v>
      </c>
      <c r="DT166" s="289">
        <v>0</v>
      </c>
      <c r="DU166" s="289">
        <v>0</v>
      </c>
      <c r="DV166" s="289">
        <v>60222.14</v>
      </c>
      <c r="DW166" s="289">
        <v>0</v>
      </c>
      <c r="DX166" s="289">
        <v>66251.350000000006</v>
      </c>
      <c r="DY166" s="289">
        <v>138730.54999999999</v>
      </c>
      <c r="DZ166" s="289">
        <v>241026.95</v>
      </c>
      <c r="EA166" s="289">
        <v>25856.84</v>
      </c>
      <c r="EB166" s="289">
        <v>142690.91</v>
      </c>
      <c r="EC166" s="289">
        <v>0</v>
      </c>
      <c r="ED166" s="289">
        <v>885128.28</v>
      </c>
      <c r="EE166" s="289">
        <v>426293.66000000003</v>
      </c>
      <c r="EF166" s="289">
        <v>1022447.88</v>
      </c>
      <c r="EG166" s="289">
        <v>1256593.2</v>
      </c>
      <c r="EH166" s="289">
        <v>224689.30000000002</v>
      </c>
      <c r="EI166" s="289">
        <v>0</v>
      </c>
      <c r="EJ166" s="289">
        <v>0</v>
      </c>
      <c r="EK166" s="289">
        <v>0</v>
      </c>
      <c r="EL166" s="289">
        <v>0</v>
      </c>
      <c r="EM166" s="289">
        <v>17995000</v>
      </c>
      <c r="EN166" s="289">
        <v>15096549.58</v>
      </c>
      <c r="EO166" s="289">
        <v>-378350.93</v>
      </c>
      <c r="EP166" s="289">
        <v>26562.02</v>
      </c>
      <c r="EQ166" s="289">
        <v>0</v>
      </c>
      <c r="ER166" s="289">
        <v>15501462.529999999</v>
      </c>
      <c r="ES166" s="289">
        <v>0</v>
      </c>
      <c r="ET166" s="289">
        <v>0</v>
      </c>
      <c r="EU166" s="289">
        <v>0</v>
      </c>
      <c r="EV166" s="289">
        <v>8098.88</v>
      </c>
      <c r="EW166" s="289">
        <v>261291.57</v>
      </c>
      <c r="EX166" s="289">
        <v>253138.99000000002</v>
      </c>
      <c r="EY166" s="289">
        <v>53.7</v>
      </c>
      <c r="EZ166" s="289">
        <v>116430.14</v>
      </c>
      <c r="FA166" s="289">
        <v>129046.88</v>
      </c>
      <c r="FB166" s="289">
        <v>42891.4</v>
      </c>
      <c r="FC166" s="289">
        <v>0</v>
      </c>
      <c r="FD166" s="289">
        <v>30274.66</v>
      </c>
      <c r="FE166" s="289">
        <v>0</v>
      </c>
      <c r="FF166" s="289">
        <v>0</v>
      </c>
      <c r="FG166" s="289">
        <v>0</v>
      </c>
      <c r="FH166" s="289">
        <v>0</v>
      </c>
      <c r="FI166" s="289">
        <v>0</v>
      </c>
      <c r="FJ166" s="289">
        <v>0</v>
      </c>
      <c r="FK166" s="289">
        <v>0</v>
      </c>
    </row>
    <row r="167" spans="1:167" x14ac:dyDescent="0.15">
      <c r="A167" s="287">
        <v>2737</v>
      </c>
      <c r="B167" s="287" t="s">
        <v>630</v>
      </c>
      <c r="C167" s="289">
        <v>0</v>
      </c>
      <c r="D167" s="289">
        <v>757086</v>
      </c>
      <c r="E167" s="289">
        <v>1692.28</v>
      </c>
      <c r="F167" s="289">
        <v>0</v>
      </c>
      <c r="G167" s="289">
        <v>9958</v>
      </c>
      <c r="H167" s="289">
        <v>175.70000000000002</v>
      </c>
      <c r="I167" s="289">
        <v>27389.82</v>
      </c>
      <c r="J167" s="289">
        <v>0</v>
      </c>
      <c r="K167" s="289">
        <v>593838.99</v>
      </c>
      <c r="L167" s="289">
        <v>0</v>
      </c>
      <c r="M167" s="289">
        <v>0</v>
      </c>
      <c r="N167" s="289">
        <v>0</v>
      </c>
      <c r="O167" s="289">
        <v>0</v>
      </c>
      <c r="P167" s="289">
        <v>0</v>
      </c>
      <c r="Q167" s="289">
        <v>0</v>
      </c>
      <c r="R167" s="289">
        <v>0</v>
      </c>
      <c r="S167" s="289">
        <v>0</v>
      </c>
      <c r="T167" s="289">
        <v>0</v>
      </c>
      <c r="U167" s="289">
        <v>55471.78</v>
      </c>
      <c r="V167" s="289">
        <v>1739476</v>
      </c>
      <c r="W167" s="289">
        <v>3642.58</v>
      </c>
      <c r="X167" s="289">
        <v>0</v>
      </c>
      <c r="Y167" s="289">
        <v>0</v>
      </c>
      <c r="Z167" s="289">
        <v>0</v>
      </c>
      <c r="AA167" s="289">
        <v>82870</v>
      </c>
      <c r="AB167" s="289">
        <v>0</v>
      </c>
      <c r="AC167" s="289">
        <v>0</v>
      </c>
      <c r="AD167" s="289">
        <v>3000</v>
      </c>
      <c r="AE167" s="289">
        <v>33027</v>
      </c>
      <c r="AF167" s="289">
        <v>0</v>
      </c>
      <c r="AG167" s="289">
        <v>0</v>
      </c>
      <c r="AH167" s="289">
        <v>15498.91</v>
      </c>
      <c r="AI167" s="289">
        <v>34107</v>
      </c>
      <c r="AJ167" s="289">
        <v>0</v>
      </c>
      <c r="AK167" s="289">
        <v>0</v>
      </c>
      <c r="AL167" s="289">
        <v>0</v>
      </c>
      <c r="AM167" s="289">
        <v>0</v>
      </c>
      <c r="AN167" s="289">
        <v>12939.24</v>
      </c>
      <c r="AO167" s="289">
        <v>0</v>
      </c>
      <c r="AP167" s="289">
        <v>0</v>
      </c>
      <c r="AQ167" s="289">
        <v>615077.86</v>
      </c>
      <c r="AR167" s="289">
        <v>896328.12</v>
      </c>
      <c r="AS167" s="289">
        <v>221788.28</v>
      </c>
      <c r="AT167" s="289">
        <v>111116.16</v>
      </c>
      <c r="AU167" s="289">
        <v>89154.790000000008</v>
      </c>
      <c r="AV167" s="289">
        <v>0</v>
      </c>
      <c r="AW167" s="289">
        <v>78659.990000000005</v>
      </c>
      <c r="AX167" s="289">
        <v>117143.27</v>
      </c>
      <c r="AY167" s="289">
        <v>172389.15</v>
      </c>
      <c r="AZ167" s="289">
        <v>77013.13</v>
      </c>
      <c r="BA167" s="289">
        <v>543634.14</v>
      </c>
      <c r="BB167" s="289">
        <v>130047.8</v>
      </c>
      <c r="BC167" s="289">
        <v>41819.18</v>
      </c>
      <c r="BD167" s="289">
        <v>5947.6</v>
      </c>
      <c r="BE167" s="289">
        <v>9676.11</v>
      </c>
      <c r="BF167" s="289">
        <v>248011.62</v>
      </c>
      <c r="BG167" s="289">
        <v>171354.68</v>
      </c>
      <c r="BH167" s="289">
        <v>0</v>
      </c>
      <c r="BI167" s="289">
        <v>0</v>
      </c>
      <c r="BJ167" s="289">
        <v>0</v>
      </c>
      <c r="BK167" s="289">
        <v>0</v>
      </c>
      <c r="BL167" s="289">
        <v>0</v>
      </c>
      <c r="BM167" s="289">
        <v>0</v>
      </c>
      <c r="BN167" s="289">
        <v>0</v>
      </c>
      <c r="BO167" s="289">
        <v>0</v>
      </c>
      <c r="BP167" s="289">
        <v>0</v>
      </c>
      <c r="BQ167" s="289">
        <v>535158.93000000005</v>
      </c>
      <c r="BR167" s="289">
        <v>376170.35000000003</v>
      </c>
      <c r="BS167" s="289">
        <v>535158.93000000005</v>
      </c>
      <c r="BT167" s="289">
        <v>376170.35000000003</v>
      </c>
      <c r="BU167" s="289">
        <v>0</v>
      </c>
      <c r="BV167" s="289">
        <v>0</v>
      </c>
      <c r="BW167" s="289">
        <v>248011.62</v>
      </c>
      <c r="BX167" s="289">
        <v>0</v>
      </c>
      <c r="BY167" s="289">
        <v>0</v>
      </c>
      <c r="BZ167" s="289">
        <v>0</v>
      </c>
      <c r="CA167" s="289">
        <v>0</v>
      </c>
      <c r="CB167" s="289">
        <v>0</v>
      </c>
      <c r="CC167" s="289">
        <v>15054</v>
      </c>
      <c r="CD167" s="289">
        <v>0</v>
      </c>
      <c r="CE167" s="289">
        <v>0</v>
      </c>
      <c r="CF167" s="289">
        <v>0</v>
      </c>
      <c r="CG167" s="289">
        <v>0</v>
      </c>
      <c r="CH167" s="289">
        <v>7500</v>
      </c>
      <c r="CI167" s="289">
        <v>0</v>
      </c>
      <c r="CJ167" s="289">
        <v>0</v>
      </c>
      <c r="CK167" s="289">
        <v>0</v>
      </c>
      <c r="CL167" s="289">
        <v>0</v>
      </c>
      <c r="CM167" s="289">
        <v>89393</v>
      </c>
      <c r="CN167" s="289">
        <v>0</v>
      </c>
      <c r="CO167" s="289">
        <v>0</v>
      </c>
      <c r="CP167" s="289">
        <v>0</v>
      </c>
      <c r="CQ167" s="289">
        <v>0</v>
      </c>
      <c r="CR167" s="289">
        <v>0</v>
      </c>
      <c r="CS167" s="289">
        <v>0</v>
      </c>
      <c r="CT167" s="289">
        <v>62072.090000000004</v>
      </c>
      <c r="CU167" s="289">
        <v>0</v>
      </c>
      <c r="CV167" s="289">
        <v>0</v>
      </c>
      <c r="CW167" s="289">
        <v>0</v>
      </c>
      <c r="CX167" s="289">
        <v>5959.63</v>
      </c>
      <c r="CY167" s="289">
        <v>0</v>
      </c>
      <c r="CZ167" s="289">
        <v>0</v>
      </c>
      <c r="DA167" s="289">
        <v>0</v>
      </c>
      <c r="DB167" s="289">
        <v>0</v>
      </c>
      <c r="DC167" s="289">
        <v>0</v>
      </c>
      <c r="DD167" s="289">
        <v>0</v>
      </c>
      <c r="DE167" s="289">
        <v>0</v>
      </c>
      <c r="DF167" s="289">
        <v>0</v>
      </c>
      <c r="DG167" s="289">
        <v>0</v>
      </c>
      <c r="DH167" s="289">
        <v>0</v>
      </c>
      <c r="DI167" s="289">
        <v>302215.02</v>
      </c>
      <c r="DJ167" s="289">
        <v>0</v>
      </c>
      <c r="DK167" s="289">
        <v>0</v>
      </c>
      <c r="DL167" s="289">
        <v>30068.39</v>
      </c>
      <c r="DM167" s="289">
        <v>31791.43</v>
      </c>
      <c r="DN167" s="289">
        <v>0</v>
      </c>
      <c r="DO167" s="289">
        <v>0</v>
      </c>
      <c r="DP167" s="289">
        <v>9847.5</v>
      </c>
      <c r="DQ167" s="289">
        <v>0</v>
      </c>
      <c r="DR167" s="289">
        <v>0</v>
      </c>
      <c r="DS167" s="289">
        <v>0</v>
      </c>
      <c r="DT167" s="289">
        <v>0</v>
      </c>
      <c r="DU167" s="289">
        <v>0</v>
      </c>
      <c r="DV167" s="289">
        <v>54068</v>
      </c>
      <c r="DW167" s="289">
        <v>0</v>
      </c>
      <c r="DX167" s="289">
        <v>0</v>
      </c>
      <c r="DY167" s="289">
        <v>0</v>
      </c>
      <c r="DZ167" s="289">
        <v>0</v>
      </c>
      <c r="EA167" s="289">
        <v>0</v>
      </c>
      <c r="EB167" s="289">
        <v>0</v>
      </c>
      <c r="EC167" s="289">
        <v>0</v>
      </c>
      <c r="ED167" s="289">
        <v>18959.640000000003</v>
      </c>
      <c r="EE167" s="289">
        <v>13901.95</v>
      </c>
      <c r="EF167" s="289">
        <v>592512.78</v>
      </c>
      <c r="EG167" s="289">
        <v>497570.47000000003</v>
      </c>
      <c r="EH167" s="289">
        <v>100000</v>
      </c>
      <c r="EI167" s="289">
        <v>0</v>
      </c>
      <c r="EJ167" s="289">
        <v>0</v>
      </c>
      <c r="EK167" s="289">
        <v>0</v>
      </c>
      <c r="EL167" s="289">
        <v>0</v>
      </c>
      <c r="EM167" s="289">
        <v>1063309.8900000001</v>
      </c>
      <c r="EN167" s="289">
        <v>0</v>
      </c>
      <c r="EO167" s="289">
        <v>-9894.68</v>
      </c>
      <c r="EP167" s="289">
        <v>100000</v>
      </c>
      <c r="EQ167" s="289">
        <v>13624.35</v>
      </c>
      <c r="ER167" s="289">
        <v>96270.33</v>
      </c>
      <c r="ES167" s="289">
        <v>0</v>
      </c>
      <c r="ET167" s="289">
        <v>0</v>
      </c>
      <c r="EU167" s="289">
        <v>11784.16</v>
      </c>
      <c r="EV167" s="289">
        <v>10059.94</v>
      </c>
      <c r="EW167" s="289">
        <v>174261.04</v>
      </c>
      <c r="EX167" s="289">
        <v>175985.26</v>
      </c>
      <c r="EY167" s="289">
        <v>0</v>
      </c>
      <c r="EZ167" s="289">
        <v>8218.52</v>
      </c>
      <c r="FA167" s="289">
        <v>11207.43</v>
      </c>
      <c r="FB167" s="289">
        <v>30187</v>
      </c>
      <c r="FC167" s="289">
        <v>3729.1800000000003</v>
      </c>
      <c r="FD167" s="289">
        <v>23468.91</v>
      </c>
      <c r="FE167" s="289">
        <v>0</v>
      </c>
      <c r="FF167" s="289">
        <v>0</v>
      </c>
      <c r="FG167" s="289">
        <v>0</v>
      </c>
      <c r="FH167" s="289">
        <v>0</v>
      </c>
      <c r="FI167" s="289">
        <v>0</v>
      </c>
      <c r="FJ167" s="289">
        <v>0</v>
      </c>
      <c r="FK167" s="289">
        <v>0</v>
      </c>
    </row>
    <row r="168" spans="1:167" x14ac:dyDescent="0.15">
      <c r="A168" s="287">
        <v>2758</v>
      </c>
      <c r="B168" s="287" t="s">
        <v>632</v>
      </c>
      <c r="C168" s="289">
        <v>0</v>
      </c>
      <c r="D168" s="289">
        <v>14658333</v>
      </c>
      <c r="E168" s="289">
        <v>230389.17</v>
      </c>
      <c r="F168" s="289">
        <v>30064.75</v>
      </c>
      <c r="G168" s="289">
        <v>78823.5</v>
      </c>
      <c r="H168" s="289">
        <v>4560.45</v>
      </c>
      <c r="I168" s="289">
        <v>328945.44</v>
      </c>
      <c r="J168" s="289">
        <v>0</v>
      </c>
      <c r="K168" s="289">
        <v>715174.66</v>
      </c>
      <c r="L168" s="289">
        <v>0</v>
      </c>
      <c r="M168" s="289">
        <v>0</v>
      </c>
      <c r="N168" s="289">
        <v>0</v>
      </c>
      <c r="O168" s="289">
        <v>0</v>
      </c>
      <c r="P168" s="289">
        <v>31500.15</v>
      </c>
      <c r="Q168" s="289">
        <v>0</v>
      </c>
      <c r="R168" s="289">
        <v>0</v>
      </c>
      <c r="S168" s="289">
        <v>0</v>
      </c>
      <c r="T168" s="289">
        <v>0</v>
      </c>
      <c r="U168" s="289">
        <v>896769.56</v>
      </c>
      <c r="V168" s="289">
        <v>26609832</v>
      </c>
      <c r="W168" s="289">
        <v>70720.06</v>
      </c>
      <c r="X168" s="289">
        <v>0</v>
      </c>
      <c r="Y168" s="289">
        <v>0</v>
      </c>
      <c r="Z168" s="289">
        <v>13361</v>
      </c>
      <c r="AA168" s="289">
        <v>96168</v>
      </c>
      <c r="AB168" s="289">
        <v>0</v>
      </c>
      <c r="AC168" s="289">
        <v>0</v>
      </c>
      <c r="AD168" s="289">
        <v>118615</v>
      </c>
      <c r="AE168" s="289">
        <v>331355</v>
      </c>
      <c r="AF168" s="289">
        <v>0</v>
      </c>
      <c r="AG168" s="289">
        <v>0</v>
      </c>
      <c r="AH168" s="289">
        <v>0</v>
      </c>
      <c r="AI168" s="289">
        <v>0</v>
      </c>
      <c r="AJ168" s="289">
        <v>0</v>
      </c>
      <c r="AK168" s="289">
        <v>0</v>
      </c>
      <c r="AL168" s="289">
        <v>304993.53999999998</v>
      </c>
      <c r="AM168" s="289">
        <v>17162.36</v>
      </c>
      <c r="AN168" s="289">
        <v>14066.95</v>
      </c>
      <c r="AO168" s="289">
        <v>0</v>
      </c>
      <c r="AP168" s="289">
        <v>0</v>
      </c>
      <c r="AQ168" s="289">
        <v>6952980.1799999997</v>
      </c>
      <c r="AR168" s="289">
        <v>8887985.9499999993</v>
      </c>
      <c r="AS168" s="289">
        <v>1246300.18</v>
      </c>
      <c r="AT168" s="289">
        <v>1117233.4099999999</v>
      </c>
      <c r="AU168" s="289">
        <v>438616.48</v>
      </c>
      <c r="AV168" s="289">
        <v>132746.41</v>
      </c>
      <c r="AW168" s="289">
        <v>1557922.15</v>
      </c>
      <c r="AX168" s="289">
        <v>1447989.69</v>
      </c>
      <c r="AY168" s="289">
        <v>637998.41</v>
      </c>
      <c r="AZ168" s="289">
        <v>1815501.1300000001</v>
      </c>
      <c r="BA168" s="289">
        <v>10273942.699999999</v>
      </c>
      <c r="BB168" s="289">
        <v>1562011.32</v>
      </c>
      <c r="BC168" s="289">
        <v>300126.94</v>
      </c>
      <c r="BD168" s="289">
        <v>66370.290000000008</v>
      </c>
      <c r="BE168" s="289">
        <v>60218.83</v>
      </c>
      <c r="BF168" s="289">
        <v>4635396.95</v>
      </c>
      <c r="BG168" s="289">
        <v>5037696.9800000004</v>
      </c>
      <c r="BH168" s="289">
        <v>29320.880000000001</v>
      </c>
      <c r="BI168" s="289">
        <v>402993</v>
      </c>
      <c r="BJ168" s="289">
        <v>402993</v>
      </c>
      <c r="BK168" s="289">
        <v>0</v>
      </c>
      <c r="BL168" s="289">
        <v>0</v>
      </c>
      <c r="BM168" s="289">
        <v>5116006.6500000004</v>
      </c>
      <c r="BN168" s="289">
        <v>3466482.36</v>
      </c>
      <c r="BO168" s="289">
        <v>0</v>
      </c>
      <c r="BP168" s="289">
        <v>0</v>
      </c>
      <c r="BQ168" s="289">
        <v>0</v>
      </c>
      <c r="BR168" s="289">
        <v>0</v>
      </c>
      <c r="BS168" s="289">
        <v>5518999.6500000004</v>
      </c>
      <c r="BT168" s="289">
        <v>3869475.36</v>
      </c>
      <c r="BU168" s="289">
        <v>0</v>
      </c>
      <c r="BV168" s="289">
        <v>0</v>
      </c>
      <c r="BW168" s="289">
        <v>4635396.95</v>
      </c>
      <c r="BX168" s="289">
        <v>0</v>
      </c>
      <c r="BY168" s="289">
        <v>0</v>
      </c>
      <c r="BZ168" s="289">
        <v>0</v>
      </c>
      <c r="CA168" s="289">
        <v>0</v>
      </c>
      <c r="CB168" s="289">
        <v>6006</v>
      </c>
      <c r="CC168" s="289">
        <v>41814.450000000004</v>
      </c>
      <c r="CD168" s="289">
        <v>0</v>
      </c>
      <c r="CE168" s="289">
        <v>0</v>
      </c>
      <c r="CF168" s="289">
        <v>0</v>
      </c>
      <c r="CG168" s="289">
        <v>0</v>
      </c>
      <c r="CH168" s="289">
        <v>8872.91</v>
      </c>
      <c r="CI168" s="289">
        <v>0</v>
      </c>
      <c r="CJ168" s="289">
        <v>0</v>
      </c>
      <c r="CK168" s="289">
        <v>0</v>
      </c>
      <c r="CL168" s="289">
        <v>0</v>
      </c>
      <c r="CM168" s="289">
        <v>1515453</v>
      </c>
      <c r="CN168" s="289">
        <v>0</v>
      </c>
      <c r="CO168" s="289">
        <v>0</v>
      </c>
      <c r="CP168" s="289">
        <v>0</v>
      </c>
      <c r="CQ168" s="289">
        <v>0</v>
      </c>
      <c r="CR168" s="289">
        <v>780</v>
      </c>
      <c r="CS168" s="289">
        <v>0</v>
      </c>
      <c r="CT168" s="289">
        <v>770911.97</v>
      </c>
      <c r="CU168" s="289">
        <v>0</v>
      </c>
      <c r="CV168" s="289">
        <v>0</v>
      </c>
      <c r="CW168" s="289">
        <v>0</v>
      </c>
      <c r="CX168" s="289">
        <v>52</v>
      </c>
      <c r="CY168" s="289">
        <v>0</v>
      </c>
      <c r="CZ168" s="289">
        <v>0</v>
      </c>
      <c r="DA168" s="289">
        <v>0</v>
      </c>
      <c r="DB168" s="289">
        <v>0</v>
      </c>
      <c r="DC168" s="289">
        <v>0</v>
      </c>
      <c r="DD168" s="289">
        <v>0</v>
      </c>
      <c r="DE168" s="289">
        <v>0</v>
      </c>
      <c r="DF168" s="289">
        <v>0</v>
      </c>
      <c r="DG168" s="289">
        <v>500</v>
      </c>
      <c r="DH168" s="289">
        <v>0</v>
      </c>
      <c r="DI168" s="289">
        <v>4928525.72</v>
      </c>
      <c r="DJ168" s="289">
        <v>0</v>
      </c>
      <c r="DK168" s="289">
        <v>0</v>
      </c>
      <c r="DL168" s="289">
        <v>728171.99</v>
      </c>
      <c r="DM168" s="289">
        <v>219136.63</v>
      </c>
      <c r="DN168" s="289">
        <v>0</v>
      </c>
      <c r="DO168" s="289">
        <v>0</v>
      </c>
      <c r="DP168" s="289">
        <v>537421.04</v>
      </c>
      <c r="DQ168" s="289">
        <v>51500</v>
      </c>
      <c r="DR168" s="289">
        <v>0</v>
      </c>
      <c r="DS168" s="289">
        <v>0</v>
      </c>
      <c r="DT168" s="289">
        <v>0</v>
      </c>
      <c r="DU168" s="289">
        <v>0</v>
      </c>
      <c r="DV168" s="289">
        <v>514031.9</v>
      </c>
      <c r="DW168" s="289">
        <v>0</v>
      </c>
      <c r="DX168" s="289">
        <v>418028.83</v>
      </c>
      <c r="DY168" s="289">
        <v>280048.69</v>
      </c>
      <c r="DZ168" s="289">
        <v>1173430.42</v>
      </c>
      <c r="EA168" s="289">
        <v>1184210.56</v>
      </c>
      <c r="EB168" s="289">
        <v>127200</v>
      </c>
      <c r="EC168" s="289">
        <v>0</v>
      </c>
      <c r="ED168" s="289">
        <v>240625.75</v>
      </c>
      <c r="EE168" s="289">
        <v>231248.44</v>
      </c>
      <c r="EF168" s="289">
        <v>3166115.6</v>
      </c>
      <c r="EG168" s="289">
        <v>2729091.4</v>
      </c>
      <c r="EH168" s="289">
        <v>0</v>
      </c>
      <c r="EI168" s="289">
        <v>0</v>
      </c>
      <c r="EJ168" s="289">
        <v>0</v>
      </c>
      <c r="EK168" s="289">
        <v>446401.5</v>
      </c>
      <c r="EL168" s="289">
        <v>0.01</v>
      </c>
      <c r="EM168" s="289">
        <v>8912357.6799999997</v>
      </c>
      <c r="EN168" s="289">
        <v>0</v>
      </c>
      <c r="EO168" s="289">
        <v>0</v>
      </c>
      <c r="EP168" s="289">
        <v>2950000</v>
      </c>
      <c r="EQ168" s="289">
        <v>0</v>
      </c>
      <c r="ER168" s="289">
        <v>2950000</v>
      </c>
      <c r="ES168" s="289">
        <v>0</v>
      </c>
      <c r="ET168" s="289">
        <v>0</v>
      </c>
      <c r="EU168" s="289">
        <v>0</v>
      </c>
      <c r="EV168" s="289">
        <v>0</v>
      </c>
      <c r="EW168" s="289">
        <v>1377771.32</v>
      </c>
      <c r="EX168" s="289">
        <v>1377771.32</v>
      </c>
      <c r="EY168" s="289">
        <v>0</v>
      </c>
      <c r="EZ168" s="289">
        <v>0</v>
      </c>
      <c r="FA168" s="289">
        <v>-2191.5500000000002</v>
      </c>
      <c r="FB168" s="289">
        <v>79373</v>
      </c>
      <c r="FC168" s="289">
        <v>81564.55</v>
      </c>
      <c r="FD168" s="289">
        <v>0</v>
      </c>
      <c r="FE168" s="289">
        <v>0</v>
      </c>
      <c r="FF168" s="289">
        <v>0</v>
      </c>
      <c r="FG168" s="289">
        <v>0</v>
      </c>
      <c r="FH168" s="289">
        <v>1112.6000000000001</v>
      </c>
      <c r="FI168" s="289">
        <v>0</v>
      </c>
      <c r="FJ168" s="289">
        <v>1112.6000000000001</v>
      </c>
      <c r="FK168" s="289">
        <v>0</v>
      </c>
    </row>
    <row r="169" spans="1:167" x14ac:dyDescent="0.15">
      <c r="A169" s="287">
        <v>2793</v>
      </c>
      <c r="B169" s="287" t="s">
        <v>633</v>
      </c>
      <c r="C169" s="289">
        <v>131231.32</v>
      </c>
      <c r="D169" s="289">
        <v>71222124.030000001</v>
      </c>
      <c r="E169" s="289">
        <v>0</v>
      </c>
      <c r="F169" s="289">
        <v>278329.27</v>
      </c>
      <c r="G169" s="289">
        <v>159164.61000000002</v>
      </c>
      <c r="H169" s="289">
        <v>46473.93</v>
      </c>
      <c r="I169" s="289">
        <v>1688058.96</v>
      </c>
      <c r="J169" s="289">
        <v>0</v>
      </c>
      <c r="K169" s="289">
        <v>487716.4</v>
      </c>
      <c r="L169" s="289">
        <v>0</v>
      </c>
      <c r="M169" s="289">
        <v>0</v>
      </c>
      <c r="N169" s="289">
        <v>0</v>
      </c>
      <c r="O169" s="289">
        <v>0</v>
      </c>
      <c r="P169" s="289">
        <v>0</v>
      </c>
      <c r="Q169" s="289">
        <v>0</v>
      </c>
      <c r="R169" s="289">
        <v>0</v>
      </c>
      <c r="S169" s="289">
        <v>0</v>
      </c>
      <c r="T169" s="289">
        <v>15000</v>
      </c>
      <c r="U169" s="289">
        <v>4623824.25</v>
      </c>
      <c r="V169" s="289">
        <v>154003234</v>
      </c>
      <c r="W169" s="289">
        <v>451786.12</v>
      </c>
      <c r="X169" s="289">
        <v>207240</v>
      </c>
      <c r="Y169" s="289">
        <v>0</v>
      </c>
      <c r="Z169" s="289">
        <v>40447.75</v>
      </c>
      <c r="AA169" s="289">
        <v>448820</v>
      </c>
      <c r="AB169" s="289">
        <v>207530.71</v>
      </c>
      <c r="AC169" s="289">
        <v>0</v>
      </c>
      <c r="AD169" s="289">
        <v>1892519.54</v>
      </c>
      <c r="AE169" s="289">
        <v>6255300.4100000001</v>
      </c>
      <c r="AF169" s="289">
        <v>0</v>
      </c>
      <c r="AG169" s="289">
        <v>0</v>
      </c>
      <c r="AH169" s="289">
        <v>1872274.54</v>
      </c>
      <c r="AI169" s="289">
        <v>132856.79999999999</v>
      </c>
      <c r="AJ169" s="289">
        <v>0</v>
      </c>
      <c r="AK169" s="289">
        <v>73379.490000000005</v>
      </c>
      <c r="AL169" s="289">
        <v>0</v>
      </c>
      <c r="AM169" s="289">
        <v>132365.83000000002</v>
      </c>
      <c r="AN169" s="289">
        <v>301050.22000000003</v>
      </c>
      <c r="AO169" s="289">
        <v>0</v>
      </c>
      <c r="AP169" s="289">
        <v>177385.06</v>
      </c>
      <c r="AQ169" s="289">
        <v>73109202.579999998</v>
      </c>
      <c r="AR169" s="289">
        <v>39283781.960000001</v>
      </c>
      <c r="AS169" s="289">
        <v>4785153.4800000004</v>
      </c>
      <c r="AT169" s="289">
        <v>4715677.2300000004</v>
      </c>
      <c r="AU169" s="289">
        <v>2573198.5699999998</v>
      </c>
      <c r="AV169" s="289">
        <v>911391.16</v>
      </c>
      <c r="AW169" s="289">
        <v>11379512.48</v>
      </c>
      <c r="AX169" s="289">
        <v>13143287.369999999</v>
      </c>
      <c r="AY169" s="289">
        <v>1192484.81</v>
      </c>
      <c r="AZ169" s="289">
        <v>15099880.689999999</v>
      </c>
      <c r="BA169" s="289">
        <v>32475532.52</v>
      </c>
      <c r="BB169" s="289">
        <v>7058393.4500000002</v>
      </c>
      <c r="BC169" s="289">
        <v>827744.31</v>
      </c>
      <c r="BD169" s="289">
        <v>214941.33000000002</v>
      </c>
      <c r="BE169" s="289">
        <v>62297.380000000005</v>
      </c>
      <c r="BF169" s="289">
        <v>32039874.640000001</v>
      </c>
      <c r="BG169" s="289">
        <v>3457370.56</v>
      </c>
      <c r="BH169" s="289">
        <v>183267.91</v>
      </c>
      <c r="BI169" s="289">
        <v>718355.01</v>
      </c>
      <c r="BJ169" s="289">
        <v>291523.16000000003</v>
      </c>
      <c r="BK169" s="289">
        <v>0</v>
      </c>
      <c r="BL169" s="289">
        <v>0</v>
      </c>
      <c r="BM169" s="289">
        <v>686537.86</v>
      </c>
      <c r="BN169" s="289">
        <v>1562535</v>
      </c>
      <c r="BO169" s="289">
        <v>1188192.97</v>
      </c>
      <c r="BP169" s="289">
        <v>1411377.76</v>
      </c>
      <c r="BQ169" s="289">
        <v>39629106.609999999</v>
      </c>
      <c r="BR169" s="289">
        <v>41291877.340000004</v>
      </c>
      <c r="BS169" s="289">
        <v>42222192.450000003</v>
      </c>
      <c r="BT169" s="289">
        <v>44557313.259999998</v>
      </c>
      <c r="BU169" s="289">
        <v>0</v>
      </c>
      <c r="BV169" s="289">
        <v>0</v>
      </c>
      <c r="BW169" s="289">
        <v>31539874.640000001</v>
      </c>
      <c r="BX169" s="289">
        <v>0</v>
      </c>
      <c r="BY169" s="289">
        <v>0</v>
      </c>
      <c r="BZ169" s="289">
        <v>0</v>
      </c>
      <c r="CA169" s="289">
        <v>10634</v>
      </c>
      <c r="CB169" s="289">
        <v>0</v>
      </c>
      <c r="CC169" s="289">
        <v>0</v>
      </c>
      <c r="CD169" s="289">
        <v>0</v>
      </c>
      <c r="CE169" s="289">
        <v>0</v>
      </c>
      <c r="CF169" s="289">
        <v>0</v>
      </c>
      <c r="CG169" s="289">
        <v>0</v>
      </c>
      <c r="CH169" s="289">
        <v>0</v>
      </c>
      <c r="CI169" s="289">
        <v>0</v>
      </c>
      <c r="CJ169" s="289">
        <v>0</v>
      </c>
      <c r="CK169" s="289">
        <v>0</v>
      </c>
      <c r="CL169" s="289">
        <v>0</v>
      </c>
      <c r="CM169" s="289">
        <v>10722471</v>
      </c>
      <c r="CN169" s="289">
        <v>158068</v>
      </c>
      <c r="CO169" s="289">
        <v>0</v>
      </c>
      <c r="CP169" s="289">
        <v>0</v>
      </c>
      <c r="CQ169" s="289">
        <v>0</v>
      </c>
      <c r="CR169" s="289">
        <v>0</v>
      </c>
      <c r="CS169" s="289">
        <v>107505</v>
      </c>
      <c r="CT169" s="289">
        <v>3914785.78</v>
      </c>
      <c r="CU169" s="289">
        <v>0</v>
      </c>
      <c r="CV169" s="289">
        <v>0</v>
      </c>
      <c r="CW169" s="289">
        <v>0</v>
      </c>
      <c r="CX169" s="289">
        <v>966048.53</v>
      </c>
      <c r="CY169" s="289">
        <v>0</v>
      </c>
      <c r="CZ169" s="289">
        <v>0</v>
      </c>
      <c r="DA169" s="289">
        <v>0</v>
      </c>
      <c r="DB169" s="289">
        <v>0</v>
      </c>
      <c r="DC169" s="289">
        <v>0</v>
      </c>
      <c r="DD169" s="289">
        <v>0</v>
      </c>
      <c r="DE169" s="289">
        <v>0</v>
      </c>
      <c r="DF169" s="289">
        <v>0</v>
      </c>
      <c r="DG169" s="289">
        <v>554.77</v>
      </c>
      <c r="DH169" s="289">
        <v>0</v>
      </c>
      <c r="DI169" s="289">
        <v>37355064.810000002</v>
      </c>
      <c r="DJ169" s="289">
        <v>0</v>
      </c>
      <c r="DK169" s="289">
        <v>89376.75</v>
      </c>
      <c r="DL169" s="289">
        <v>6112366.7199999997</v>
      </c>
      <c r="DM169" s="289">
        <v>1222085.8999999999</v>
      </c>
      <c r="DN169" s="289">
        <v>0</v>
      </c>
      <c r="DO169" s="289">
        <v>0</v>
      </c>
      <c r="DP169" s="289">
        <v>2469135.4700000002</v>
      </c>
      <c r="DQ169" s="289">
        <v>0</v>
      </c>
      <c r="DR169" s="289">
        <v>0</v>
      </c>
      <c r="DS169" s="289">
        <v>0</v>
      </c>
      <c r="DT169" s="289">
        <v>0</v>
      </c>
      <c r="DU169" s="289">
        <v>0</v>
      </c>
      <c r="DV169" s="289">
        <v>30109.03</v>
      </c>
      <c r="DW169" s="289">
        <v>9462.18</v>
      </c>
      <c r="DX169" s="289">
        <v>10346.56</v>
      </c>
      <c r="DY169" s="289">
        <v>266151.51</v>
      </c>
      <c r="DZ169" s="289">
        <v>2260786.5499999998</v>
      </c>
      <c r="EA169" s="289">
        <v>1108102.43</v>
      </c>
      <c r="EB169" s="289">
        <v>896879.17</v>
      </c>
      <c r="EC169" s="289">
        <v>0</v>
      </c>
      <c r="ED169" s="289">
        <v>2240383.3600000003</v>
      </c>
      <c r="EE169" s="289">
        <v>3378047.47</v>
      </c>
      <c r="EF169" s="289">
        <v>33940419.450000003</v>
      </c>
      <c r="EG169" s="289">
        <v>14953412.199999999</v>
      </c>
      <c r="EH169" s="289">
        <v>14984536.779999999</v>
      </c>
      <c r="EI169" s="289">
        <v>0</v>
      </c>
      <c r="EJ169" s="289">
        <v>357731.85000000003</v>
      </c>
      <c r="EK169" s="289">
        <v>2507074.5100000002</v>
      </c>
      <c r="EL169" s="289">
        <v>0</v>
      </c>
      <c r="EM169" s="289">
        <v>102380000</v>
      </c>
      <c r="EN169" s="289">
        <v>3464984.1</v>
      </c>
      <c r="EO169" s="289">
        <v>10811861.609999999</v>
      </c>
      <c r="EP169" s="289">
        <v>16882776.120000001</v>
      </c>
      <c r="EQ169" s="289">
        <v>0</v>
      </c>
      <c r="ER169" s="289">
        <v>9535898.6099999994</v>
      </c>
      <c r="ES169" s="289">
        <v>0</v>
      </c>
      <c r="ET169" s="289">
        <v>0</v>
      </c>
      <c r="EU169" s="289">
        <v>2579424.89</v>
      </c>
      <c r="EV169" s="289">
        <v>2904665.17</v>
      </c>
      <c r="EW169" s="289">
        <v>8656396.8800000008</v>
      </c>
      <c r="EX169" s="289">
        <v>8331150.5999999996</v>
      </c>
      <c r="EY169" s="289">
        <v>6</v>
      </c>
      <c r="EZ169" s="289">
        <v>2368848.19</v>
      </c>
      <c r="FA169" s="289">
        <v>2703262.97</v>
      </c>
      <c r="FB169" s="289">
        <v>1629430.86</v>
      </c>
      <c r="FC169" s="289">
        <v>426020.11</v>
      </c>
      <c r="FD169" s="289">
        <v>868995.97</v>
      </c>
      <c r="FE169" s="289">
        <v>0</v>
      </c>
      <c r="FF169" s="289">
        <v>0</v>
      </c>
      <c r="FG169" s="289">
        <v>0</v>
      </c>
      <c r="FH169" s="289">
        <v>0</v>
      </c>
      <c r="FI169" s="289">
        <v>0</v>
      </c>
      <c r="FJ169" s="289">
        <v>0</v>
      </c>
      <c r="FK169" s="289">
        <v>0</v>
      </c>
    </row>
    <row r="170" spans="1:167" x14ac:dyDescent="0.15">
      <c r="A170" s="287">
        <v>1376</v>
      </c>
      <c r="B170" s="287" t="s">
        <v>542</v>
      </c>
      <c r="C170" s="289">
        <v>0</v>
      </c>
      <c r="D170" s="289">
        <v>31012213</v>
      </c>
      <c r="E170" s="289">
        <v>1422.66</v>
      </c>
      <c r="F170" s="289">
        <v>0</v>
      </c>
      <c r="G170" s="289">
        <v>64656.41</v>
      </c>
      <c r="H170" s="289">
        <v>8143.28</v>
      </c>
      <c r="I170" s="289">
        <v>612395.97</v>
      </c>
      <c r="J170" s="289">
        <v>0</v>
      </c>
      <c r="K170" s="289">
        <v>3187722.88</v>
      </c>
      <c r="L170" s="289">
        <v>0</v>
      </c>
      <c r="M170" s="289">
        <v>0</v>
      </c>
      <c r="N170" s="289">
        <v>0</v>
      </c>
      <c r="O170" s="289">
        <v>0</v>
      </c>
      <c r="P170" s="289">
        <v>0</v>
      </c>
      <c r="Q170" s="289">
        <v>0</v>
      </c>
      <c r="R170" s="289">
        <v>0</v>
      </c>
      <c r="S170" s="289">
        <v>0</v>
      </c>
      <c r="T170" s="289">
        <v>5800</v>
      </c>
      <c r="U170" s="289">
        <v>841930.20000000007</v>
      </c>
      <c r="V170" s="289">
        <v>8041456</v>
      </c>
      <c r="W170" s="289">
        <v>48702.200000000004</v>
      </c>
      <c r="X170" s="289">
        <v>0</v>
      </c>
      <c r="Y170" s="289">
        <v>0</v>
      </c>
      <c r="Z170" s="289">
        <v>83174.87</v>
      </c>
      <c r="AA170" s="289">
        <v>97851</v>
      </c>
      <c r="AB170" s="289">
        <v>0</v>
      </c>
      <c r="AC170" s="289">
        <v>0</v>
      </c>
      <c r="AD170" s="289">
        <v>144234</v>
      </c>
      <c r="AE170" s="289">
        <v>183032.17</v>
      </c>
      <c r="AF170" s="289">
        <v>0</v>
      </c>
      <c r="AG170" s="289">
        <v>0</v>
      </c>
      <c r="AH170" s="289">
        <v>110784.89</v>
      </c>
      <c r="AI170" s="289">
        <v>0</v>
      </c>
      <c r="AJ170" s="289">
        <v>0</v>
      </c>
      <c r="AK170" s="289">
        <v>188050</v>
      </c>
      <c r="AL170" s="289">
        <v>0</v>
      </c>
      <c r="AM170" s="289">
        <v>0</v>
      </c>
      <c r="AN170" s="289">
        <v>52264.89</v>
      </c>
      <c r="AO170" s="289">
        <v>0</v>
      </c>
      <c r="AP170" s="289">
        <v>397537.26</v>
      </c>
      <c r="AQ170" s="289">
        <v>6606037.6200000001</v>
      </c>
      <c r="AR170" s="289">
        <v>12063024.41</v>
      </c>
      <c r="AS170" s="289">
        <v>914780.05</v>
      </c>
      <c r="AT170" s="289">
        <v>889204.41</v>
      </c>
      <c r="AU170" s="289">
        <v>581004.54</v>
      </c>
      <c r="AV170" s="289">
        <v>89168.1</v>
      </c>
      <c r="AW170" s="289">
        <v>1382998.39</v>
      </c>
      <c r="AX170" s="289">
        <v>1705230.32</v>
      </c>
      <c r="AY170" s="289">
        <v>466558.94</v>
      </c>
      <c r="AZ170" s="289">
        <v>2026404.65</v>
      </c>
      <c r="BA170" s="289">
        <v>8152807.7599999998</v>
      </c>
      <c r="BB170" s="289">
        <v>2327784</v>
      </c>
      <c r="BC170" s="289">
        <v>366844.33</v>
      </c>
      <c r="BD170" s="289">
        <v>0</v>
      </c>
      <c r="BE170" s="289">
        <v>1479607.72</v>
      </c>
      <c r="BF170" s="289">
        <v>4594248.0999999996</v>
      </c>
      <c r="BG170" s="289">
        <v>1269141.8800000001</v>
      </c>
      <c r="BH170" s="289">
        <v>25113.21</v>
      </c>
      <c r="BI170" s="289">
        <v>490979.46</v>
      </c>
      <c r="BJ170" s="289">
        <v>555915.4</v>
      </c>
      <c r="BK170" s="289">
        <v>0</v>
      </c>
      <c r="BL170" s="289">
        <v>0</v>
      </c>
      <c r="BM170" s="289">
        <v>5200000</v>
      </c>
      <c r="BN170" s="289">
        <v>5200000</v>
      </c>
      <c r="BO170" s="289">
        <v>0</v>
      </c>
      <c r="BP170" s="289">
        <v>0</v>
      </c>
      <c r="BQ170" s="289">
        <v>8613824.7200000007</v>
      </c>
      <c r="BR170" s="289">
        <v>8690302.0299999993</v>
      </c>
      <c r="BS170" s="289">
        <v>14304804.18</v>
      </c>
      <c r="BT170" s="289">
        <v>14446217.43</v>
      </c>
      <c r="BU170" s="289">
        <v>0</v>
      </c>
      <c r="BV170" s="289">
        <v>0</v>
      </c>
      <c r="BW170" s="289">
        <v>4594248.0999999996</v>
      </c>
      <c r="BX170" s="289">
        <v>0</v>
      </c>
      <c r="BY170" s="289">
        <v>0</v>
      </c>
      <c r="BZ170" s="289">
        <v>0</v>
      </c>
      <c r="CA170" s="289">
        <v>0</v>
      </c>
      <c r="CB170" s="289">
        <v>18442.79</v>
      </c>
      <c r="CC170" s="289">
        <v>0</v>
      </c>
      <c r="CD170" s="289">
        <v>0</v>
      </c>
      <c r="CE170" s="289">
        <v>0</v>
      </c>
      <c r="CF170" s="289">
        <v>0</v>
      </c>
      <c r="CG170" s="289">
        <v>0</v>
      </c>
      <c r="CH170" s="289">
        <v>7500</v>
      </c>
      <c r="CI170" s="289">
        <v>0</v>
      </c>
      <c r="CJ170" s="289">
        <v>0</v>
      </c>
      <c r="CK170" s="289">
        <v>0</v>
      </c>
      <c r="CL170" s="289">
        <v>0</v>
      </c>
      <c r="CM170" s="289">
        <v>1460834</v>
      </c>
      <c r="CN170" s="289">
        <v>47275</v>
      </c>
      <c r="CO170" s="289">
        <v>0</v>
      </c>
      <c r="CP170" s="289">
        <v>0</v>
      </c>
      <c r="CQ170" s="289">
        <v>0</v>
      </c>
      <c r="CR170" s="289">
        <v>0</v>
      </c>
      <c r="CS170" s="289">
        <v>32152</v>
      </c>
      <c r="CT170" s="289">
        <v>855808.16</v>
      </c>
      <c r="CU170" s="289">
        <v>0</v>
      </c>
      <c r="CV170" s="289">
        <v>0</v>
      </c>
      <c r="CW170" s="289">
        <v>0</v>
      </c>
      <c r="CX170" s="289">
        <v>175901.02</v>
      </c>
      <c r="CY170" s="289">
        <v>0</v>
      </c>
      <c r="CZ170" s="289">
        <v>0</v>
      </c>
      <c r="DA170" s="289">
        <v>0</v>
      </c>
      <c r="DB170" s="289">
        <v>0</v>
      </c>
      <c r="DC170" s="289">
        <v>0</v>
      </c>
      <c r="DD170" s="289">
        <v>130</v>
      </c>
      <c r="DE170" s="289">
        <v>0</v>
      </c>
      <c r="DF170" s="289">
        <v>0</v>
      </c>
      <c r="DG170" s="289">
        <v>0</v>
      </c>
      <c r="DH170" s="289">
        <v>0</v>
      </c>
      <c r="DI170" s="289">
        <v>5007059.16</v>
      </c>
      <c r="DJ170" s="289">
        <v>0</v>
      </c>
      <c r="DK170" s="289">
        <v>0</v>
      </c>
      <c r="DL170" s="289">
        <v>734928.25</v>
      </c>
      <c r="DM170" s="289">
        <v>402151.72000000003</v>
      </c>
      <c r="DN170" s="289">
        <v>0</v>
      </c>
      <c r="DO170" s="289">
        <v>0</v>
      </c>
      <c r="DP170" s="289">
        <v>486892.59</v>
      </c>
      <c r="DQ170" s="289">
        <v>6415.7300000000005</v>
      </c>
      <c r="DR170" s="289">
        <v>0</v>
      </c>
      <c r="DS170" s="289">
        <v>0</v>
      </c>
      <c r="DT170" s="289">
        <v>118192.77</v>
      </c>
      <c r="DU170" s="289">
        <v>0</v>
      </c>
      <c r="DV170" s="289">
        <v>436650.85000000003</v>
      </c>
      <c r="DW170" s="289">
        <v>0</v>
      </c>
      <c r="DX170" s="289">
        <v>398062.73</v>
      </c>
      <c r="DY170" s="289">
        <v>394784.41000000003</v>
      </c>
      <c r="DZ170" s="289">
        <v>39900</v>
      </c>
      <c r="EA170" s="289">
        <v>43178.32</v>
      </c>
      <c r="EB170" s="289">
        <v>0</v>
      </c>
      <c r="EC170" s="289">
        <v>0</v>
      </c>
      <c r="ED170" s="289">
        <v>1043314.3999999999</v>
      </c>
      <c r="EE170" s="289">
        <v>911311.29999999993</v>
      </c>
      <c r="EF170" s="289">
        <v>4206045.0199999996</v>
      </c>
      <c r="EG170" s="289">
        <v>4338048.12</v>
      </c>
      <c r="EH170" s="289">
        <v>0</v>
      </c>
      <c r="EI170" s="289">
        <v>0</v>
      </c>
      <c r="EJ170" s="289">
        <v>0</v>
      </c>
      <c r="EK170" s="289">
        <v>0</v>
      </c>
      <c r="EL170" s="289">
        <v>0</v>
      </c>
      <c r="EM170" s="289">
        <v>46540000</v>
      </c>
      <c r="EN170" s="289">
        <v>18335112.740000002</v>
      </c>
      <c r="EO170" s="289">
        <v>5520509.5</v>
      </c>
      <c r="EP170" s="289">
        <v>10384187.220000001</v>
      </c>
      <c r="EQ170" s="289">
        <v>0</v>
      </c>
      <c r="ER170" s="289">
        <v>23198790.460000001</v>
      </c>
      <c r="ES170" s="289">
        <v>0</v>
      </c>
      <c r="ET170" s="289">
        <v>0</v>
      </c>
      <c r="EU170" s="289">
        <v>228692.68</v>
      </c>
      <c r="EV170" s="289">
        <v>184717.26</v>
      </c>
      <c r="EW170" s="289">
        <v>1441775.15</v>
      </c>
      <c r="EX170" s="289">
        <v>1485750.57</v>
      </c>
      <c r="EY170" s="289">
        <v>0</v>
      </c>
      <c r="EZ170" s="289">
        <v>99913.56</v>
      </c>
      <c r="FA170" s="289">
        <v>177373.85</v>
      </c>
      <c r="FB170" s="289">
        <v>294125.39</v>
      </c>
      <c r="FC170" s="289">
        <v>2959.28</v>
      </c>
      <c r="FD170" s="289">
        <v>213705.82</v>
      </c>
      <c r="FE170" s="289">
        <v>0</v>
      </c>
      <c r="FF170" s="289">
        <v>0</v>
      </c>
      <c r="FG170" s="289">
        <v>0</v>
      </c>
      <c r="FH170" s="289">
        <v>0</v>
      </c>
      <c r="FI170" s="289">
        <v>0</v>
      </c>
      <c r="FJ170" s="289">
        <v>0</v>
      </c>
      <c r="FK170" s="289">
        <v>0</v>
      </c>
    </row>
    <row r="171" spans="1:167" x14ac:dyDescent="0.15">
      <c r="A171" s="287">
        <v>2800</v>
      </c>
      <c r="B171" s="287" t="s">
        <v>634</v>
      </c>
      <c r="C171" s="289">
        <v>0</v>
      </c>
      <c r="D171" s="289">
        <v>9387710.6500000004</v>
      </c>
      <c r="E171" s="289">
        <v>0</v>
      </c>
      <c r="F171" s="289">
        <v>1587.52</v>
      </c>
      <c r="G171" s="289">
        <v>47020.1</v>
      </c>
      <c r="H171" s="289">
        <v>8357.5</v>
      </c>
      <c r="I171" s="289">
        <v>127025.91</v>
      </c>
      <c r="J171" s="289">
        <v>0</v>
      </c>
      <c r="K171" s="289">
        <v>779189.76000000001</v>
      </c>
      <c r="L171" s="289">
        <v>0</v>
      </c>
      <c r="M171" s="289">
        <v>0</v>
      </c>
      <c r="N171" s="289">
        <v>0</v>
      </c>
      <c r="O171" s="289">
        <v>0</v>
      </c>
      <c r="P171" s="289">
        <v>3308.8</v>
      </c>
      <c r="Q171" s="289">
        <v>0</v>
      </c>
      <c r="R171" s="289">
        <v>0</v>
      </c>
      <c r="S171" s="289">
        <v>0</v>
      </c>
      <c r="T171" s="289">
        <v>0</v>
      </c>
      <c r="U171" s="289">
        <v>446091.26</v>
      </c>
      <c r="V171" s="289">
        <v>8256155</v>
      </c>
      <c r="W171" s="289">
        <v>18215.5</v>
      </c>
      <c r="X171" s="289">
        <v>0</v>
      </c>
      <c r="Y171" s="289">
        <v>0</v>
      </c>
      <c r="Z171" s="289">
        <v>30680.89</v>
      </c>
      <c r="AA171" s="289">
        <v>17177</v>
      </c>
      <c r="AB171" s="289">
        <v>0</v>
      </c>
      <c r="AC171" s="289">
        <v>0</v>
      </c>
      <c r="AD171" s="289">
        <v>76004.320000000007</v>
      </c>
      <c r="AE171" s="289">
        <v>155496.11000000002</v>
      </c>
      <c r="AF171" s="289">
        <v>0</v>
      </c>
      <c r="AG171" s="289">
        <v>0</v>
      </c>
      <c r="AH171" s="289">
        <v>41641.15</v>
      </c>
      <c r="AI171" s="289">
        <v>0</v>
      </c>
      <c r="AJ171" s="289">
        <v>0</v>
      </c>
      <c r="AK171" s="289">
        <v>51300</v>
      </c>
      <c r="AL171" s="289">
        <v>236272</v>
      </c>
      <c r="AM171" s="289">
        <v>19806.71</v>
      </c>
      <c r="AN171" s="289">
        <v>41248.959999999999</v>
      </c>
      <c r="AO171" s="289">
        <v>0</v>
      </c>
      <c r="AP171" s="289">
        <v>111468.26000000001</v>
      </c>
      <c r="AQ171" s="289">
        <v>3258617.71</v>
      </c>
      <c r="AR171" s="289">
        <v>3960739.53</v>
      </c>
      <c r="AS171" s="289">
        <v>770741.69000000006</v>
      </c>
      <c r="AT171" s="289">
        <v>462447.22000000003</v>
      </c>
      <c r="AU171" s="289">
        <v>359642.21</v>
      </c>
      <c r="AV171" s="289">
        <v>161894.04</v>
      </c>
      <c r="AW171" s="289">
        <v>375869.8</v>
      </c>
      <c r="AX171" s="289">
        <v>751275.31</v>
      </c>
      <c r="AY171" s="289">
        <v>465852.58</v>
      </c>
      <c r="AZ171" s="289">
        <v>1040705.38</v>
      </c>
      <c r="BA171" s="289">
        <v>3722665.47</v>
      </c>
      <c r="BB171" s="289">
        <v>667923.12</v>
      </c>
      <c r="BC171" s="289">
        <v>205270.17</v>
      </c>
      <c r="BD171" s="289">
        <v>303338.03999999998</v>
      </c>
      <c r="BE171" s="289">
        <v>282300.52</v>
      </c>
      <c r="BF171" s="289">
        <v>1584238.6</v>
      </c>
      <c r="BG171" s="289">
        <v>1225847.17</v>
      </c>
      <c r="BH171" s="289">
        <v>108</v>
      </c>
      <c r="BI171" s="289">
        <v>230972.88</v>
      </c>
      <c r="BJ171" s="289">
        <v>17288.420000000002</v>
      </c>
      <c r="BK171" s="289">
        <v>0</v>
      </c>
      <c r="BL171" s="289">
        <v>0</v>
      </c>
      <c r="BM171" s="289">
        <v>0</v>
      </c>
      <c r="BN171" s="289">
        <v>0</v>
      </c>
      <c r="BO171" s="289">
        <v>0</v>
      </c>
      <c r="BP171" s="289">
        <v>0</v>
      </c>
      <c r="BQ171" s="289">
        <v>3667859.82</v>
      </c>
      <c r="BR171" s="289">
        <v>4137825.12</v>
      </c>
      <c r="BS171" s="289">
        <v>3898832.7</v>
      </c>
      <c r="BT171" s="289">
        <v>4155113.54</v>
      </c>
      <c r="BU171" s="289">
        <v>0</v>
      </c>
      <c r="BV171" s="289">
        <v>0</v>
      </c>
      <c r="BW171" s="289">
        <v>1584238.6</v>
      </c>
      <c r="BX171" s="289">
        <v>0</v>
      </c>
      <c r="BY171" s="289">
        <v>1207</v>
      </c>
      <c r="BZ171" s="289">
        <v>0</v>
      </c>
      <c r="CA171" s="289">
        <v>0</v>
      </c>
      <c r="CB171" s="289">
        <v>0</v>
      </c>
      <c r="CC171" s="289">
        <v>0</v>
      </c>
      <c r="CD171" s="289">
        <v>0</v>
      </c>
      <c r="CE171" s="289">
        <v>0</v>
      </c>
      <c r="CF171" s="289">
        <v>0</v>
      </c>
      <c r="CG171" s="289">
        <v>0</v>
      </c>
      <c r="CH171" s="289">
        <v>4356.76</v>
      </c>
      <c r="CI171" s="289">
        <v>0</v>
      </c>
      <c r="CJ171" s="289">
        <v>0</v>
      </c>
      <c r="CK171" s="289">
        <v>0</v>
      </c>
      <c r="CL171" s="289">
        <v>0</v>
      </c>
      <c r="CM171" s="289">
        <v>578128</v>
      </c>
      <c r="CN171" s="289">
        <v>14545</v>
      </c>
      <c r="CO171" s="289">
        <v>0</v>
      </c>
      <c r="CP171" s="289">
        <v>0</v>
      </c>
      <c r="CQ171" s="289">
        <v>0</v>
      </c>
      <c r="CR171" s="289">
        <v>0</v>
      </c>
      <c r="CS171" s="289">
        <v>9893</v>
      </c>
      <c r="CT171" s="289">
        <v>501634.06</v>
      </c>
      <c r="CU171" s="289">
        <v>0</v>
      </c>
      <c r="CV171" s="289">
        <v>0</v>
      </c>
      <c r="CW171" s="289">
        <v>0</v>
      </c>
      <c r="CX171" s="289">
        <v>88089.81</v>
      </c>
      <c r="CY171" s="289">
        <v>0</v>
      </c>
      <c r="CZ171" s="289">
        <v>0</v>
      </c>
      <c r="DA171" s="289">
        <v>0</v>
      </c>
      <c r="DB171" s="289">
        <v>0</v>
      </c>
      <c r="DC171" s="289">
        <v>0</v>
      </c>
      <c r="DD171" s="289">
        <v>0</v>
      </c>
      <c r="DE171" s="289">
        <v>0</v>
      </c>
      <c r="DF171" s="289">
        <v>0</v>
      </c>
      <c r="DG171" s="289">
        <v>0</v>
      </c>
      <c r="DH171" s="289">
        <v>0</v>
      </c>
      <c r="DI171" s="289">
        <v>1939444.05</v>
      </c>
      <c r="DJ171" s="289">
        <v>0</v>
      </c>
      <c r="DK171" s="289">
        <v>0</v>
      </c>
      <c r="DL171" s="289">
        <v>298753.68</v>
      </c>
      <c r="DM171" s="289">
        <v>292324.52</v>
      </c>
      <c r="DN171" s="289">
        <v>0</v>
      </c>
      <c r="DO171" s="289">
        <v>0</v>
      </c>
      <c r="DP171" s="289">
        <v>101916.79000000001</v>
      </c>
      <c r="DQ171" s="289">
        <v>0</v>
      </c>
      <c r="DR171" s="289">
        <v>606.79</v>
      </c>
      <c r="DS171" s="289">
        <v>0</v>
      </c>
      <c r="DT171" s="289">
        <v>0</v>
      </c>
      <c r="DU171" s="289">
        <v>0</v>
      </c>
      <c r="DV171" s="289">
        <v>149046.39999999999</v>
      </c>
      <c r="DW171" s="289">
        <v>0</v>
      </c>
      <c r="DX171" s="289">
        <v>56651.32</v>
      </c>
      <c r="DY171" s="289">
        <v>65328.700000000004</v>
      </c>
      <c r="DZ171" s="289">
        <v>94024.97</v>
      </c>
      <c r="EA171" s="289">
        <v>85347.59</v>
      </c>
      <c r="EB171" s="289">
        <v>0</v>
      </c>
      <c r="EC171" s="289">
        <v>0</v>
      </c>
      <c r="ED171" s="289">
        <v>172800.59</v>
      </c>
      <c r="EE171" s="289">
        <v>150357.17000000001</v>
      </c>
      <c r="EF171" s="289">
        <v>1701854.08</v>
      </c>
      <c r="EG171" s="289">
        <v>1530550</v>
      </c>
      <c r="EH171" s="289">
        <v>0</v>
      </c>
      <c r="EI171" s="289">
        <v>0</v>
      </c>
      <c r="EJ171" s="289">
        <v>0</v>
      </c>
      <c r="EK171" s="289">
        <v>193747.5</v>
      </c>
      <c r="EL171" s="289">
        <v>0</v>
      </c>
      <c r="EM171" s="289">
        <v>4105000</v>
      </c>
      <c r="EN171" s="289">
        <v>0</v>
      </c>
      <c r="EO171" s="289">
        <v>0</v>
      </c>
      <c r="EP171" s="289">
        <v>0</v>
      </c>
      <c r="EQ171" s="289">
        <v>0</v>
      </c>
      <c r="ER171" s="289">
        <v>0</v>
      </c>
      <c r="ES171" s="289">
        <v>0</v>
      </c>
      <c r="ET171" s="289">
        <v>0</v>
      </c>
      <c r="EU171" s="289">
        <v>90326.11</v>
      </c>
      <c r="EV171" s="289">
        <v>143075.26</v>
      </c>
      <c r="EW171" s="289">
        <v>779555.16</v>
      </c>
      <c r="EX171" s="289">
        <v>726806.01</v>
      </c>
      <c r="EY171" s="289">
        <v>0</v>
      </c>
      <c r="EZ171" s="289">
        <v>6712.54</v>
      </c>
      <c r="FA171" s="289">
        <v>10070.99</v>
      </c>
      <c r="FB171" s="289">
        <v>51242.559999999998</v>
      </c>
      <c r="FC171" s="289">
        <v>13884.87</v>
      </c>
      <c r="FD171" s="289">
        <v>33999.24</v>
      </c>
      <c r="FE171" s="289">
        <v>0</v>
      </c>
      <c r="FF171" s="289">
        <v>0</v>
      </c>
      <c r="FG171" s="289">
        <v>0</v>
      </c>
      <c r="FH171" s="289">
        <v>0</v>
      </c>
      <c r="FI171" s="289">
        <v>0</v>
      </c>
      <c r="FJ171" s="289">
        <v>0</v>
      </c>
      <c r="FK171" s="289">
        <v>0</v>
      </c>
    </row>
    <row r="172" spans="1:167" x14ac:dyDescent="0.15">
      <c r="A172" s="287">
        <v>2814</v>
      </c>
      <c r="B172" s="287" t="s">
        <v>635</v>
      </c>
      <c r="C172" s="289">
        <v>0</v>
      </c>
      <c r="D172" s="289">
        <v>3754354.96</v>
      </c>
      <c r="E172" s="289">
        <v>45</v>
      </c>
      <c r="F172" s="289">
        <v>622</v>
      </c>
      <c r="G172" s="289">
        <v>27411.95</v>
      </c>
      <c r="H172" s="289">
        <v>2639.59</v>
      </c>
      <c r="I172" s="289">
        <v>108670.83</v>
      </c>
      <c r="J172" s="289">
        <v>0</v>
      </c>
      <c r="K172" s="289">
        <v>273895</v>
      </c>
      <c r="L172" s="289">
        <v>0</v>
      </c>
      <c r="M172" s="289">
        <v>0</v>
      </c>
      <c r="N172" s="289">
        <v>0</v>
      </c>
      <c r="O172" s="289">
        <v>0</v>
      </c>
      <c r="P172" s="289">
        <v>2843.38</v>
      </c>
      <c r="Q172" s="289">
        <v>0</v>
      </c>
      <c r="R172" s="289">
        <v>0</v>
      </c>
      <c r="S172" s="289">
        <v>0</v>
      </c>
      <c r="T172" s="289">
        <v>0</v>
      </c>
      <c r="U172" s="289">
        <v>243738.63</v>
      </c>
      <c r="V172" s="289">
        <v>5082160</v>
      </c>
      <c r="W172" s="289">
        <v>6800</v>
      </c>
      <c r="X172" s="289">
        <v>0</v>
      </c>
      <c r="Y172" s="289">
        <v>0</v>
      </c>
      <c r="Z172" s="289">
        <v>24656.13</v>
      </c>
      <c r="AA172" s="289">
        <v>4396</v>
      </c>
      <c r="AB172" s="289">
        <v>0</v>
      </c>
      <c r="AC172" s="289">
        <v>0</v>
      </c>
      <c r="AD172" s="289">
        <v>42065</v>
      </c>
      <c r="AE172" s="289">
        <v>124259.78</v>
      </c>
      <c r="AF172" s="289">
        <v>0</v>
      </c>
      <c r="AG172" s="289">
        <v>0</v>
      </c>
      <c r="AH172" s="289">
        <v>12092.1</v>
      </c>
      <c r="AI172" s="289">
        <v>0</v>
      </c>
      <c r="AJ172" s="289">
        <v>0</v>
      </c>
      <c r="AK172" s="289">
        <v>1300</v>
      </c>
      <c r="AL172" s="289">
        <v>0</v>
      </c>
      <c r="AM172" s="289">
        <v>0</v>
      </c>
      <c r="AN172" s="289">
        <v>18080.18</v>
      </c>
      <c r="AO172" s="289">
        <v>0</v>
      </c>
      <c r="AP172" s="289">
        <v>17412.72</v>
      </c>
      <c r="AQ172" s="289">
        <v>3566225.62</v>
      </c>
      <c r="AR172" s="289">
        <v>39541.660000000003</v>
      </c>
      <c r="AS172" s="289">
        <v>312741.85000000003</v>
      </c>
      <c r="AT172" s="289">
        <v>226929.03</v>
      </c>
      <c r="AU172" s="289">
        <v>184990.91</v>
      </c>
      <c r="AV172" s="289">
        <v>80790.19</v>
      </c>
      <c r="AW172" s="289">
        <v>207659.46</v>
      </c>
      <c r="AX172" s="289">
        <v>298467.73</v>
      </c>
      <c r="AY172" s="289">
        <v>269178.17</v>
      </c>
      <c r="AZ172" s="289">
        <v>621147.47</v>
      </c>
      <c r="BA172" s="289">
        <v>1807144.96</v>
      </c>
      <c r="BB172" s="289">
        <v>500389.71</v>
      </c>
      <c r="BC172" s="289">
        <v>99569.55</v>
      </c>
      <c r="BD172" s="289">
        <v>0</v>
      </c>
      <c r="BE172" s="289">
        <v>46679.3</v>
      </c>
      <c r="BF172" s="289">
        <v>1040086.3</v>
      </c>
      <c r="BG172" s="289">
        <v>391193.35000000003</v>
      </c>
      <c r="BH172" s="289">
        <v>21165.63</v>
      </c>
      <c r="BI172" s="289">
        <v>0</v>
      </c>
      <c r="BJ172" s="289">
        <v>0</v>
      </c>
      <c r="BK172" s="289">
        <v>0</v>
      </c>
      <c r="BL172" s="289">
        <v>0</v>
      </c>
      <c r="BM172" s="289">
        <v>0</v>
      </c>
      <c r="BN172" s="289">
        <v>0</v>
      </c>
      <c r="BO172" s="289">
        <v>0</v>
      </c>
      <c r="BP172" s="289">
        <v>0</v>
      </c>
      <c r="BQ172" s="289">
        <v>3038029.23</v>
      </c>
      <c r="BR172" s="289">
        <v>3071571.59</v>
      </c>
      <c r="BS172" s="289">
        <v>3038029.23</v>
      </c>
      <c r="BT172" s="289">
        <v>3071571.59</v>
      </c>
      <c r="BU172" s="289">
        <v>0</v>
      </c>
      <c r="BV172" s="289">
        <v>0</v>
      </c>
      <c r="BW172" s="289">
        <v>940895.11</v>
      </c>
      <c r="BX172" s="289">
        <v>0</v>
      </c>
      <c r="BY172" s="289">
        <v>0</v>
      </c>
      <c r="BZ172" s="289">
        <v>0</v>
      </c>
      <c r="CA172" s="289">
        <v>0</v>
      </c>
      <c r="CB172" s="289">
        <v>5965.16</v>
      </c>
      <c r="CC172" s="289">
        <v>28392.98</v>
      </c>
      <c r="CD172" s="289">
        <v>0</v>
      </c>
      <c r="CE172" s="289">
        <v>0</v>
      </c>
      <c r="CF172" s="289">
        <v>0</v>
      </c>
      <c r="CG172" s="289">
        <v>0</v>
      </c>
      <c r="CH172" s="289">
        <v>1855.17</v>
      </c>
      <c r="CI172" s="289">
        <v>0</v>
      </c>
      <c r="CJ172" s="289">
        <v>7500</v>
      </c>
      <c r="CK172" s="289">
        <v>0</v>
      </c>
      <c r="CL172" s="289">
        <v>0</v>
      </c>
      <c r="CM172" s="289">
        <v>356072</v>
      </c>
      <c r="CN172" s="289">
        <v>0</v>
      </c>
      <c r="CO172" s="289">
        <v>0</v>
      </c>
      <c r="CP172" s="289">
        <v>0</v>
      </c>
      <c r="CQ172" s="289">
        <v>0</v>
      </c>
      <c r="CR172" s="289">
        <v>0</v>
      </c>
      <c r="CS172" s="289">
        <v>0</v>
      </c>
      <c r="CT172" s="289">
        <v>210831.78</v>
      </c>
      <c r="CU172" s="289">
        <v>0</v>
      </c>
      <c r="CV172" s="289">
        <v>0</v>
      </c>
      <c r="CW172" s="289">
        <v>0</v>
      </c>
      <c r="CX172" s="289">
        <v>5749.08</v>
      </c>
      <c r="CY172" s="289">
        <v>0</v>
      </c>
      <c r="CZ172" s="289">
        <v>0</v>
      </c>
      <c r="DA172" s="289">
        <v>0</v>
      </c>
      <c r="DB172" s="289">
        <v>0</v>
      </c>
      <c r="DC172" s="289">
        <v>0</v>
      </c>
      <c r="DD172" s="289">
        <v>0</v>
      </c>
      <c r="DE172" s="289">
        <v>0</v>
      </c>
      <c r="DF172" s="289">
        <v>0</v>
      </c>
      <c r="DG172" s="289">
        <v>0</v>
      </c>
      <c r="DH172" s="289">
        <v>0</v>
      </c>
      <c r="DI172" s="289">
        <v>1144543.8899999999</v>
      </c>
      <c r="DJ172" s="289">
        <v>0</v>
      </c>
      <c r="DK172" s="289">
        <v>0</v>
      </c>
      <c r="DL172" s="289">
        <v>196768.82</v>
      </c>
      <c r="DM172" s="289">
        <v>113050.6</v>
      </c>
      <c r="DN172" s="289">
        <v>0</v>
      </c>
      <c r="DO172" s="289">
        <v>0</v>
      </c>
      <c r="DP172" s="289">
        <v>15925.800000000001</v>
      </c>
      <c r="DQ172" s="289">
        <v>2745.56</v>
      </c>
      <c r="DR172" s="289">
        <v>0</v>
      </c>
      <c r="DS172" s="289">
        <v>0</v>
      </c>
      <c r="DT172" s="289">
        <v>0</v>
      </c>
      <c r="DU172" s="289">
        <v>0</v>
      </c>
      <c r="DV172" s="289">
        <v>84226.61</v>
      </c>
      <c r="DW172" s="289">
        <v>0</v>
      </c>
      <c r="DX172" s="289">
        <v>16584.43</v>
      </c>
      <c r="DY172" s="289">
        <v>7478.83</v>
      </c>
      <c r="DZ172" s="289">
        <v>914</v>
      </c>
      <c r="EA172" s="289">
        <v>1156.4000000000001</v>
      </c>
      <c r="EB172" s="289">
        <v>8863.2000000000007</v>
      </c>
      <c r="EC172" s="289">
        <v>0</v>
      </c>
      <c r="ED172" s="289">
        <v>328014.09999999998</v>
      </c>
      <c r="EE172" s="289">
        <v>338382.94</v>
      </c>
      <c r="EF172" s="289">
        <v>2857078.53</v>
      </c>
      <c r="EG172" s="289">
        <v>2722354.69</v>
      </c>
      <c r="EH172" s="289">
        <v>0</v>
      </c>
      <c r="EI172" s="289">
        <v>0</v>
      </c>
      <c r="EJ172" s="289">
        <v>0</v>
      </c>
      <c r="EK172" s="289">
        <v>124355</v>
      </c>
      <c r="EL172" s="289">
        <v>0</v>
      </c>
      <c r="EM172" s="289">
        <v>15659882.560000001</v>
      </c>
      <c r="EN172" s="289">
        <v>9347089.4000000004</v>
      </c>
      <c r="EO172" s="289">
        <v>11550777.529999999</v>
      </c>
      <c r="EP172" s="289">
        <v>6780805.9400000004</v>
      </c>
      <c r="EQ172" s="289">
        <v>0</v>
      </c>
      <c r="ER172" s="289">
        <v>4577117.8099999996</v>
      </c>
      <c r="ES172" s="289">
        <v>0</v>
      </c>
      <c r="ET172" s="289">
        <v>0</v>
      </c>
      <c r="EU172" s="289">
        <v>19741.330000000002</v>
      </c>
      <c r="EV172" s="289">
        <v>59611.25</v>
      </c>
      <c r="EW172" s="289">
        <v>470643.72000000003</v>
      </c>
      <c r="EX172" s="289">
        <v>430773.8</v>
      </c>
      <c r="EY172" s="289">
        <v>0</v>
      </c>
      <c r="EZ172" s="289">
        <v>0</v>
      </c>
      <c r="FA172" s="289">
        <v>15508.36</v>
      </c>
      <c r="FB172" s="289">
        <v>95605</v>
      </c>
      <c r="FC172" s="289">
        <v>44760.57</v>
      </c>
      <c r="FD172" s="289">
        <v>35336.07</v>
      </c>
      <c r="FE172" s="289">
        <v>0</v>
      </c>
      <c r="FF172" s="289">
        <v>0</v>
      </c>
      <c r="FG172" s="289">
        <v>0</v>
      </c>
      <c r="FH172" s="289">
        <v>44191.19</v>
      </c>
      <c r="FI172" s="289">
        <v>44031.46</v>
      </c>
      <c r="FJ172" s="289">
        <v>159.72999999999999</v>
      </c>
      <c r="FK172" s="289">
        <v>0</v>
      </c>
    </row>
    <row r="173" spans="1:167" x14ac:dyDescent="0.15">
      <c r="A173" s="287">
        <v>5960</v>
      </c>
      <c r="B173" s="287" t="s">
        <v>832</v>
      </c>
      <c r="C173" s="289">
        <v>4442.3500000000004</v>
      </c>
      <c r="D173" s="289">
        <v>1498742.16</v>
      </c>
      <c r="E173" s="289">
        <v>0</v>
      </c>
      <c r="F173" s="289">
        <v>645</v>
      </c>
      <c r="G173" s="289">
        <v>21306.5</v>
      </c>
      <c r="H173" s="289">
        <v>3921.55</v>
      </c>
      <c r="I173" s="289">
        <v>63955</v>
      </c>
      <c r="J173" s="289">
        <v>0</v>
      </c>
      <c r="K173" s="289">
        <v>471077.23</v>
      </c>
      <c r="L173" s="289">
        <v>0</v>
      </c>
      <c r="M173" s="289">
        <v>0</v>
      </c>
      <c r="N173" s="289">
        <v>0</v>
      </c>
      <c r="O173" s="289">
        <v>0</v>
      </c>
      <c r="P173" s="289">
        <v>5750.64</v>
      </c>
      <c r="Q173" s="289">
        <v>0</v>
      </c>
      <c r="R173" s="289">
        <v>0</v>
      </c>
      <c r="S173" s="289">
        <v>0</v>
      </c>
      <c r="T173" s="289">
        <v>0</v>
      </c>
      <c r="U173" s="289">
        <v>132007.14000000001</v>
      </c>
      <c r="V173" s="289">
        <v>3057167</v>
      </c>
      <c r="W173" s="289">
        <v>6447.75</v>
      </c>
      <c r="X173" s="289">
        <v>0</v>
      </c>
      <c r="Y173" s="289">
        <v>152017.28</v>
      </c>
      <c r="Z173" s="289">
        <v>4065.4100000000003</v>
      </c>
      <c r="AA173" s="289">
        <v>151702.69</v>
      </c>
      <c r="AB173" s="289">
        <v>0</v>
      </c>
      <c r="AC173" s="289">
        <v>0</v>
      </c>
      <c r="AD173" s="289">
        <v>86525.1</v>
      </c>
      <c r="AE173" s="289">
        <v>183570.34</v>
      </c>
      <c r="AF173" s="289">
        <v>0</v>
      </c>
      <c r="AG173" s="289">
        <v>0</v>
      </c>
      <c r="AH173" s="289">
        <v>9657.11</v>
      </c>
      <c r="AI173" s="289">
        <v>13994.85</v>
      </c>
      <c r="AJ173" s="289">
        <v>0</v>
      </c>
      <c r="AK173" s="289">
        <v>340</v>
      </c>
      <c r="AL173" s="289">
        <v>0</v>
      </c>
      <c r="AM173" s="289">
        <v>252</v>
      </c>
      <c r="AN173" s="289">
        <v>92888.22</v>
      </c>
      <c r="AO173" s="289">
        <v>0</v>
      </c>
      <c r="AP173" s="289">
        <v>16266.720000000001</v>
      </c>
      <c r="AQ173" s="289">
        <v>1131691.1200000001</v>
      </c>
      <c r="AR173" s="289">
        <v>997301.28</v>
      </c>
      <c r="AS173" s="289">
        <v>222106.73</v>
      </c>
      <c r="AT173" s="289">
        <v>149145.80000000002</v>
      </c>
      <c r="AU173" s="289">
        <v>128537.73</v>
      </c>
      <c r="AV173" s="289">
        <v>1577.0900000000001</v>
      </c>
      <c r="AW173" s="289">
        <v>106135.6</v>
      </c>
      <c r="AX173" s="289">
        <v>201757.39</v>
      </c>
      <c r="AY173" s="289">
        <v>282506.05</v>
      </c>
      <c r="AZ173" s="289">
        <v>346846.42</v>
      </c>
      <c r="BA173" s="289">
        <v>1147399.29</v>
      </c>
      <c r="BB173" s="289">
        <v>347227.77</v>
      </c>
      <c r="BC173" s="289">
        <v>60416</v>
      </c>
      <c r="BD173" s="289">
        <v>0</v>
      </c>
      <c r="BE173" s="289">
        <v>6000</v>
      </c>
      <c r="BF173" s="289">
        <v>555820.85</v>
      </c>
      <c r="BG173" s="289">
        <v>288006.60000000003</v>
      </c>
      <c r="BH173" s="289">
        <v>3586.87</v>
      </c>
      <c r="BI173" s="289">
        <v>0</v>
      </c>
      <c r="BJ173" s="289">
        <v>0</v>
      </c>
      <c r="BK173" s="289">
        <v>0</v>
      </c>
      <c r="BL173" s="289">
        <v>0</v>
      </c>
      <c r="BM173" s="289">
        <v>0</v>
      </c>
      <c r="BN173" s="289">
        <v>0</v>
      </c>
      <c r="BO173" s="289">
        <v>1653992.1</v>
      </c>
      <c r="BP173" s="289">
        <v>1654671.55</v>
      </c>
      <c r="BQ173" s="289">
        <v>0</v>
      </c>
      <c r="BR173" s="289">
        <v>0</v>
      </c>
      <c r="BS173" s="289">
        <v>1653992.1</v>
      </c>
      <c r="BT173" s="289">
        <v>1654671.55</v>
      </c>
      <c r="BU173" s="289">
        <v>0</v>
      </c>
      <c r="BV173" s="289">
        <v>0</v>
      </c>
      <c r="BW173" s="289">
        <v>469247.05</v>
      </c>
      <c r="BX173" s="289">
        <v>0</v>
      </c>
      <c r="BY173" s="289">
        <v>0</v>
      </c>
      <c r="BZ173" s="289">
        <v>0</v>
      </c>
      <c r="CA173" s="289">
        <v>0</v>
      </c>
      <c r="CB173" s="289">
        <v>0</v>
      </c>
      <c r="CC173" s="289">
        <v>304.75</v>
      </c>
      <c r="CD173" s="289">
        <v>0</v>
      </c>
      <c r="CE173" s="289">
        <v>0</v>
      </c>
      <c r="CF173" s="289">
        <v>0</v>
      </c>
      <c r="CG173" s="289">
        <v>0</v>
      </c>
      <c r="CH173" s="289">
        <v>0</v>
      </c>
      <c r="CI173" s="289">
        <v>0</v>
      </c>
      <c r="CJ173" s="289">
        <v>0</v>
      </c>
      <c r="CK173" s="289">
        <v>0</v>
      </c>
      <c r="CL173" s="289">
        <v>0</v>
      </c>
      <c r="CM173" s="289">
        <v>162517</v>
      </c>
      <c r="CN173" s="289">
        <v>0</v>
      </c>
      <c r="CO173" s="289">
        <v>0</v>
      </c>
      <c r="CP173" s="289">
        <v>0</v>
      </c>
      <c r="CQ173" s="289">
        <v>0</v>
      </c>
      <c r="CR173" s="289">
        <v>0</v>
      </c>
      <c r="CS173" s="289">
        <v>0</v>
      </c>
      <c r="CT173" s="289">
        <v>49744.26</v>
      </c>
      <c r="CU173" s="289">
        <v>0</v>
      </c>
      <c r="CV173" s="289">
        <v>0</v>
      </c>
      <c r="CW173" s="289">
        <v>0</v>
      </c>
      <c r="CX173" s="289">
        <v>34676.14</v>
      </c>
      <c r="CY173" s="289">
        <v>0</v>
      </c>
      <c r="CZ173" s="289">
        <v>0</v>
      </c>
      <c r="DA173" s="289">
        <v>0</v>
      </c>
      <c r="DB173" s="289">
        <v>0</v>
      </c>
      <c r="DC173" s="289">
        <v>0</v>
      </c>
      <c r="DD173" s="289">
        <v>104</v>
      </c>
      <c r="DE173" s="289">
        <v>0</v>
      </c>
      <c r="DF173" s="289">
        <v>0</v>
      </c>
      <c r="DG173" s="289">
        <v>0</v>
      </c>
      <c r="DH173" s="289">
        <v>0</v>
      </c>
      <c r="DI173" s="289">
        <v>571234.20000000007</v>
      </c>
      <c r="DJ173" s="289">
        <v>0</v>
      </c>
      <c r="DK173" s="289">
        <v>0</v>
      </c>
      <c r="DL173" s="289">
        <v>85742.69</v>
      </c>
      <c r="DM173" s="289">
        <v>13888.37</v>
      </c>
      <c r="DN173" s="289">
        <v>0</v>
      </c>
      <c r="DO173" s="289">
        <v>0</v>
      </c>
      <c r="DP173" s="289">
        <v>27639.55</v>
      </c>
      <c r="DQ173" s="289">
        <v>335</v>
      </c>
      <c r="DR173" s="289">
        <v>0</v>
      </c>
      <c r="DS173" s="289">
        <v>0</v>
      </c>
      <c r="DT173" s="289">
        <v>6000</v>
      </c>
      <c r="DU173" s="289">
        <v>0</v>
      </c>
      <c r="DV173" s="289">
        <v>7311.04</v>
      </c>
      <c r="DW173" s="289">
        <v>0</v>
      </c>
      <c r="DX173" s="289">
        <v>395437.21</v>
      </c>
      <c r="DY173" s="289">
        <v>851635.67</v>
      </c>
      <c r="DZ173" s="289">
        <v>625094.07000000007</v>
      </c>
      <c r="EA173" s="289">
        <v>24326.2</v>
      </c>
      <c r="EB173" s="289">
        <v>144569.41</v>
      </c>
      <c r="EC173" s="289">
        <v>0</v>
      </c>
      <c r="ED173" s="289">
        <v>108536.70999999999</v>
      </c>
      <c r="EE173" s="289">
        <v>125479.11</v>
      </c>
      <c r="EF173" s="289">
        <v>511747.26</v>
      </c>
      <c r="EG173" s="289">
        <v>494804.86</v>
      </c>
      <c r="EH173" s="289">
        <v>0</v>
      </c>
      <c r="EI173" s="289">
        <v>0</v>
      </c>
      <c r="EJ173" s="289">
        <v>0</v>
      </c>
      <c r="EK173" s="289">
        <v>0</v>
      </c>
      <c r="EL173" s="289">
        <v>0</v>
      </c>
      <c r="EM173" s="289">
        <v>4881000</v>
      </c>
      <c r="EN173" s="289">
        <v>2304365.56</v>
      </c>
      <c r="EO173" s="289">
        <v>3258.33</v>
      </c>
      <c r="EP173" s="289">
        <v>1639.77</v>
      </c>
      <c r="EQ173" s="289">
        <v>0</v>
      </c>
      <c r="ER173" s="289">
        <v>2302747</v>
      </c>
      <c r="ES173" s="289">
        <v>0</v>
      </c>
      <c r="ET173" s="289">
        <v>0</v>
      </c>
      <c r="EU173" s="289">
        <v>55735.96</v>
      </c>
      <c r="EV173" s="289">
        <v>58680.51</v>
      </c>
      <c r="EW173" s="289">
        <v>311798.73</v>
      </c>
      <c r="EX173" s="289">
        <v>308749.38</v>
      </c>
      <c r="EY173" s="289">
        <v>104.8</v>
      </c>
      <c r="EZ173" s="289">
        <v>1145.0899999999999</v>
      </c>
      <c r="FA173" s="289">
        <v>1145.0899999999999</v>
      </c>
      <c r="FB173" s="289">
        <v>0</v>
      </c>
      <c r="FC173" s="289">
        <v>0</v>
      </c>
      <c r="FD173" s="289">
        <v>0</v>
      </c>
      <c r="FE173" s="289">
        <v>0</v>
      </c>
      <c r="FF173" s="289">
        <v>0</v>
      </c>
      <c r="FG173" s="289">
        <v>0</v>
      </c>
      <c r="FH173" s="289">
        <v>0</v>
      </c>
      <c r="FI173" s="289">
        <v>0</v>
      </c>
      <c r="FJ173" s="289">
        <v>0</v>
      </c>
      <c r="FK173" s="289">
        <v>0</v>
      </c>
    </row>
    <row r="174" spans="1:167" x14ac:dyDescent="0.15">
      <c r="A174" s="287">
        <v>2828</v>
      </c>
      <c r="B174" s="287" t="s">
        <v>636</v>
      </c>
      <c r="C174" s="289">
        <v>0</v>
      </c>
      <c r="D174" s="289">
        <v>5378026.2199999997</v>
      </c>
      <c r="E174" s="289">
        <v>4036.4100000000003</v>
      </c>
      <c r="F174" s="289">
        <v>13872.83</v>
      </c>
      <c r="G174" s="289">
        <v>52549.880000000005</v>
      </c>
      <c r="H174" s="289">
        <v>8229.42</v>
      </c>
      <c r="I174" s="289">
        <v>126006.83</v>
      </c>
      <c r="J174" s="289">
        <v>21809.78</v>
      </c>
      <c r="K174" s="289">
        <v>738797.8</v>
      </c>
      <c r="L174" s="289">
        <v>0</v>
      </c>
      <c r="M174" s="289">
        <v>0</v>
      </c>
      <c r="N174" s="289">
        <v>0</v>
      </c>
      <c r="O174" s="289">
        <v>0</v>
      </c>
      <c r="P174" s="289">
        <v>0</v>
      </c>
      <c r="Q174" s="289">
        <v>0</v>
      </c>
      <c r="R174" s="289">
        <v>0</v>
      </c>
      <c r="S174" s="289">
        <v>0</v>
      </c>
      <c r="T174" s="289">
        <v>0</v>
      </c>
      <c r="U174" s="289">
        <v>307552.42</v>
      </c>
      <c r="V174" s="289">
        <v>7240108</v>
      </c>
      <c r="W174" s="289">
        <v>14016.51</v>
      </c>
      <c r="X174" s="289">
        <v>0</v>
      </c>
      <c r="Y174" s="289">
        <v>0</v>
      </c>
      <c r="Z174" s="289">
        <v>1990.72</v>
      </c>
      <c r="AA174" s="289">
        <v>14869.84</v>
      </c>
      <c r="AB174" s="289">
        <v>0</v>
      </c>
      <c r="AC174" s="289">
        <v>0</v>
      </c>
      <c r="AD174" s="289">
        <v>74713.27</v>
      </c>
      <c r="AE174" s="289">
        <v>108486</v>
      </c>
      <c r="AF174" s="289">
        <v>0</v>
      </c>
      <c r="AG174" s="289">
        <v>0</v>
      </c>
      <c r="AH174" s="289">
        <v>56800.18</v>
      </c>
      <c r="AI174" s="289">
        <v>0</v>
      </c>
      <c r="AJ174" s="289">
        <v>0</v>
      </c>
      <c r="AK174" s="289">
        <v>280751.73</v>
      </c>
      <c r="AL174" s="289">
        <v>0</v>
      </c>
      <c r="AM174" s="289">
        <v>0</v>
      </c>
      <c r="AN174" s="289">
        <v>27557.190000000002</v>
      </c>
      <c r="AO174" s="289">
        <v>0</v>
      </c>
      <c r="AP174" s="289">
        <v>12421.08</v>
      </c>
      <c r="AQ174" s="289">
        <v>2197689.44</v>
      </c>
      <c r="AR174" s="289">
        <v>2998426.82</v>
      </c>
      <c r="AS174" s="289">
        <v>684328.31</v>
      </c>
      <c r="AT174" s="289">
        <v>334227.41000000003</v>
      </c>
      <c r="AU174" s="289">
        <v>283557.06</v>
      </c>
      <c r="AV174" s="289">
        <v>153544.78</v>
      </c>
      <c r="AW174" s="289">
        <v>409527.68</v>
      </c>
      <c r="AX174" s="289">
        <v>825594.41</v>
      </c>
      <c r="AY174" s="289">
        <v>348131.2</v>
      </c>
      <c r="AZ174" s="289">
        <v>726450.98</v>
      </c>
      <c r="BA174" s="289">
        <v>2667551.25</v>
      </c>
      <c r="BB174" s="289">
        <v>282271.97000000003</v>
      </c>
      <c r="BC174" s="289">
        <v>142260.55000000002</v>
      </c>
      <c r="BD174" s="289">
        <v>0</v>
      </c>
      <c r="BE174" s="289">
        <v>330100.63</v>
      </c>
      <c r="BF174" s="289">
        <v>1024586</v>
      </c>
      <c r="BG174" s="289">
        <v>879463.02</v>
      </c>
      <c r="BH174" s="289">
        <v>12881.460000000001</v>
      </c>
      <c r="BI174" s="289">
        <v>14224</v>
      </c>
      <c r="BJ174" s="289">
        <v>830.94</v>
      </c>
      <c r="BK174" s="289">
        <v>90479</v>
      </c>
      <c r="BL174" s="289">
        <v>90479</v>
      </c>
      <c r="BM174" s="289">
        <v>100000</v>
      </c>
      <c r="BN174" s="289">
        <v>222456</v>
      </c>
      <c r="BO174" s="289">
        <v>3805755.17</v>
      </c>
      <c r="BP174" s="289">
        <v>3878695.37</v>
      </c>
      <c r="BQ174" s="289">
        <v>0</v>
      </c>
      <c r="BR174" s="289">
        <v>0</v>
      </c>
      <c r="BS174" s="289">
        <v>4010458.17</v>
      </c>
      <c r="BT174" s="289">
        <v>4192461.31</v>
      </c>
      <c r="BU174" s="289">
        <v>0</v>
      </c>
      <c r="BV174" s="289">
        <v>0</v>
      </c>
      <c r="BW174" s="289">
        <v>1014586</v>
      </c>
      <c r="BX174" s="289">
        <v>0</v>
      </c>
      <c r="BY174" s="289">
        <v>0</v>
      </c>
      <c r="BZ174" s="289">
        <v>0</v>
      </c>
      <c r="CA174" s="289">
        <v>0</v>
      </c>
      <c r="CB174" s="289">
        <v>5152.25</v>
      </c>
      <c r="CC174" s="289">
        <v>32341.09</v>
      </c>
      <c r="CD174" s="289">
        <v>0</v>
      </c>
      <c r="CE174" s="289">
        <v>0</v>
      </c>
      <c r="CF174" s="289">
        <v>0</v>
      </c>
      <c r="CG174" s="289">
        <v>0</v>
      </c>
      <c r="CH174" s="289">
        <v>0</v>
      </c>
      <c r="CI174" s="289">
        <v>0</v>
      </c>
      <c r="CJ174" s="289">
        <v>0</v>
      </c>
      <c r="CK174" s="289">
        <v>0</v>
      </c>
      <c r="CL174" s="289">
        <v>0</v>
      </c>
      <c r="CM174" s="289">
        <v>396156</v>
      </c>
      <c r="CN174" s="289">
        <v>0</v>
      </c>
      <c r="CO174" s="289">
        <v>0</v>
      </c>
      <c r="CP174" s="289">
        <v>0</v>
      </c>
      <c r="CQ174" s="289">
        <v>0</v>
      </c>
      <c r="CR174" s="289">
        <v>0</v>
      </c>
      <c r="CS174" s="289">
        <v>0</v>
      </c>
      <c r="CT174" s="289">
        <v>253531.89</v>
      </c>
      <c r="CU174" s="289">
        <v>0</v>
      </c>
      <c r="CV174" s="289">
        <v>0</v>
      </c>
      <c r="CW174" s="289">
        <v>0</v>
      </c>
      <c r="CX174" s="289">
        <v>53468.35</v>
      </c>
      <c r="CY174" s="289">
        <v>0</v>
      </c>
      <c r="CZ174" s="289">
        <v>0</v>
      </c>
      <c r="DA174" s="289">
        <v>0</v>
      </c>
      <c r="DB174" s="289">
        <v>0</v>
      </c>
      <c r="DC174" s="289">
        <v>0</v>
      </c>
      <c r="DD174" s="289">
        <v>0</v>
      </c>
      <c r="DE174" s="289">
        <v>0</v>
      </c>
      <c r="DF174" s="289">
        <v>0</v>
      </c>
      <c r="DG174" s="289">
        <v>0</v>
      </c>
      <c r="DH174" s="289">
        <v>0</v>
      </c>
      <c r="DI174" s="289">
        <v>1254264.49</v>
      </c>
      <c r="DJ174" s="289">
        <v>0</v>
      </c>
      <c r="DK174" s="289">
        <v>0</v>
      </c>
      <c r="DL174" s="289">
        <v>287456.89</v>
      </c>
      <c r="DM174" s="289">
        <v>176360.23</v>
      </c>
      <c r="DN174" s="289">
        <v>0</v>
      </c>
      <c r="DO174" s="289">
        <v>0</v>
      </c>
      <c r="DP174" s="289">
        <v>17412.170000000002</v>
      </c>
      <c r="DQ174" s="289">
        <v>1308</v>
      </c>
      <c r="DR174" s="289">
        <v>0</v>
      </c>
      <c r="DS174" s="289">
        <v>0</v>
      </c>
      <c r="DT174" s="289">
        <v>0</v>
      </c>
      <c r="DU174" s="289">
        <v>0</v>
      </c>
      <c r="DV174" s="289">
        <v>18433.8</v>
      </c>
      <c r="DW174" s="289">
        <v>0</v>
      </c>
      <c r="DX174" s="289">
        <v>145534.03</v>
      </c>
      <c r="DY174" s="289">
        <v>157851.09</v>
      </c>
      <c r="DZ174" s="289">
        <v>104095.09</v>
      </c>
      <c r="EA174" s="289">
        <v>76514.900000000009</v>
      </c>
      <c r="EB174" s="289">
        <v>15263.130000000001</v>
      </c>
      <c r="EC174" s="289">
        <v>0</v>
      </c>
      <c r="ED174" s="289">
        <v>86377.31</v>
      </c>
      <c r="EE174" s="289">
        <v>80931.61</v>
      </c>
      <c r="EF174" s="289">
        <v>1397082.3</v>
      </c>
      <c r="EG174" s="289">
        <v>1255097.5</v>
      </c>
      <c r="EH174" s="289">
        <v>0</v>
      </c>
      <c r="EI174" s="289">
        <v>0</v>
      </c>
      <c r="EJ174" s="289">
        <v>0</v>
      </c>
      <c r="EK174" s="289">
        <v>147430.15</v>
      </c>
      <c r="EL174" s="289">
        <v>0.35000000000000003</v>
      </c>
      <c r="EM174" s="289">
        <v>7789023.8200000003</v>
      </c>
      <c r="EN174" s="289">
        <v>703927.02</v>
      </c>
      <c r="EO174" s="289">
        <v>13821.81</v>
      </c>
      <c r="EP174" s="289">
        <v>10868.720000000001</v>
      </c>
      <c r="EQ174" s="289">
        <v>253870.9</v>
      </c>
      <c r="ER174" s="289">
        <v>447103.03</v>
      </c>
      <c r="ES174" s="289">
        <v>0</v>
      </c>
      <c r="ET174" s="289">
        <v>0</v>
      </c>
      <c r="EU174" s="289">
        <v>54542.73</v>
      </c>
      <c r="EV174" s="289">
        <v>73018.509999999995</v>
      </c>
      <c r="EW174" s="289">
        <v>651519.77</v>
      </c>
      <c r="EX174" s="289">
        <v>633043.99</v>
      </c>
      <c r="EY174" s="289">
        <v>0</v>
      </c>
      <c r="EZ174" s="289">
        <v>57893.71</v>
      </c>
      <c r="FA174" s="289">
        <v>69624.61</v>
      </c>
      <c r="FB174" s="289">
        <v>147522.85</v>
      </c>
      <c r="FC174" s="289">
        <v>1239.25</v>
      </c>
      <c r="FD174" s="289">
        <v>134552.70000000001</v>
      </c>
      <c r="FE174" s="289">
        <v>0</v>
      </c>
      <c r="FF174" s="289">
        <v>0</v>
      </c>
      <c r="FG174" s="289">
        <v>0</v>
      </c>
      <c r="FH174" s="289">
        <v>0</v>
      </c>
      <c r="FI174" s="289">
        <v>0</v>
      </c>
      <c r="FJ174" s="289">
        <v>0</v>
      </c>
      <c r="FK174" s="289">
        <v>0</v>
      </c>
    </row>
    <row r="175" spans="1:167" x14ac:dyDescent="0.15">
      <c r="A175" s="287">
        <v>2835</v>
      </c>
      <c r="B175" s="287" t="s">
        <v>637</v>
      </c>
      <c r="C175" s="289">
        <v>0</v>
      </c>
      <c r="D175" s="289">
        <v>12676544</v>
      </c>
      <c r="E175" s="289">
        <v>0</v>
      </c>
      <c r="F175" s="289">
        <v>712.31000000000006</v>
      </c>
      <c r="G175" s="289">
        <v>44828.07</v>
      </c>
      <c r="H175" s="289">
        <v>11091.4</v>
      </c>
      <c r="I175" s="289">
        <v>342482.82</v>
      </c>
      <c r="J175" s="289">
        <v>0</v>
      </c>
      <c r="K175" s="289">
        <v>3564275.0100000002</v>
      </c>
      <c r="L175" s="289">
        <v>0</v>
      </c>
      <c r="M175" s="289">
        <v>0</v>
      </c>
      <c r="N175" s="289">
        <v>0</v>
      </c>
      <c r="O175" s="289">
        <v>0</v>
      </c>
      <c r="P175" s="289">
        <v>9350</v>
      </c>
      <c r="Q175" s="289">
        <v>0</v>
      </c>
      <c r="R175" s="289">
        <v>0</v>
      </c>
      <c r="S175" s="289">
        <v>0</v>
      </c>
      <c r="T175" s="289">
        <v>0</v>
      </c>
      <c r="U175" s="289">
        <v>932649.70000000007</v>
      </c>
      <c r="V175" s="289">
        <v>29555808</v>
      </c>
      <c r="W175" s="289">
        <v>62588.47</v>
      </c>
      <c r="X175" s="289">
        <v>0</v>
      </c>
      <c r="Y175" s="289">
        <v>0</v>
      </c>
      <c r="Z175" s="289">
        <v>3348.62</v>
      </c>
      <c r="AA175" s="289">
        <v>237710</v>
      </c>
      <c r="AB175" s="289">
        <v>0</v>
      </c>
      <c r="AC175" s="289">
        <v>0</v>
      </c>
      <c r="AD175" s="289">
        <v>57776.959999999999</v>
      </c>
      <c r="AE175" s="289">
        <v>125677.38</v>
      </c>
      <c r="AF175" s="289">
        <v>0</v>
      </c>
      <c r="AG175" s="289">
        <v>0</v>
      </c>
      <c r="AH175" s="289">
        <v>0</v>
      </c>
      <c r="AI175" s="289">
        <v>0</v>
      </c>
      <c r="AJ175" s="289">
        <v>0</v>
      </c>
      <c r="AK175" s="289">
        <v>2107.04</v>
      </c>
      <c r="AL175" s="289">
        <v>0</v>
      </c>
      <c r="AM175" s="289">
        <v>54857.37</v>
      </c>
      <c r="AN175" s="289">
        <v>177214.87</v>
      </c>
      <c r="AO175" s="289">
        <v>0</v>
      </c>
      <c r="AP175" s="289">
        <v>87835.24</v>
      </c>
      <c r="AQ175" s="289">
        <v>10209033.41</v>
      </c>
      <c r="AR175" s="289">
        <v>9327733.9299999997</v>
      </c>
      <c r="AS175" s="289">
        <v>1752152.17</v>
      </c>
      <c r="AT175" s="289">
        <v>1327753.77</v>
      </c>
      <c r="AU175" s="289">
        <v>772124.54</v>
      </c>
      <c r="AV175" s="289">
        <v>556369.36</v>
      </c>
      <c r="AW175" s="289">
        <v>1177419.71</v>
      </c>
      <c r="AX175" s="289">
        <v>2059425.98</v>
      </c>
      <c r="AY175" s="289">
        <v>637876.29</v>
      </c>
      <c r="AZ175" s="289">
        <v>2719954.3</v>
      </c>
      <c r="BA175" s="289">
        <v>7030138.29</v>
      </c>
      <c r="BB175" s="289">
        <v>2045949.59</v>
      </c>
      <c r="BC175" s="289">
        <v>273487.28000000003</v>
      </c>
      <c r="BD175" s="289">
        <v>0</v>
      </c>
      <c r="BE175" s="289">
        <v>4931.26</v>
      </c>
      <c r="BF175" s="289">
        <v>4670797.3099999996</v>
      </c>
      <c r="BG175" s="289">
        <v>1392132.15</v>
      </c>
      <c r="BH175" s="289">
        <v>17722.86</v>
      </c>
      <c r="BI175" s="289">
        <v>0</v>
      </c>
      <c r="BJ175" s="289">
        <v>0</v>
      </c>
      <c r="BK175" s="289">
        <v>0</v>
      </c>
      <c r="BL175" s="289">
        <v>0</v>
      </c>
      <c r="BM175" s="289">
        <v>0</v>
      </c>
      <c r="BN175" s="289">
        <v>0</v>
      </c>
      <c r="BO175" s="289">
        <v>1199931.01</v>
      </c>
      <c r="BP175" s="289">
        <v>3187926.27</v>
      </c>
      <c r="BQ175" s="289">
        <v>8239873.9000000004</v>
      </c>
      <c r="BR175" s="289">
        <v>8223733.7000000002</v>
      </c>
      <c r="BS175" s="289">
        <v>9439804.9100000001</v>
      </c>
      <c r="BT175" s="289">
        <v>11411659.970000001</v>
      </c>
      <c r="BU175" s="289">
        <v>0</v>
      </c>
      <c r="BV175" s="289">
        <v>0</v>
      </c>
      <c r="BW175" s="289">
        <v>4010797.31</v>
      </c>
      <c r="BX175" s="289">
        <v>0</v>
      </c>
      <c r="BY175" s="289">
        <v>0</v>
      </c>
      <c r="BZ175" s="289">
        <v>0</v>
      </c>
      <c r="CA175" s="289">
        <v>0</v>
      </c>
      <c r="CB175" s="289">
        <v>11277.35</v>
      </c>
      <c r="CC175" s="289">
        <v>109719.77</v>
      </c>
      <c r="CD175" s="289">
        <v>0</v>
      </c>
      <c r="CE175" s="289">
        <v>0</v>
      </c>
      <c r="CF175" s="289">
        <v>0</v>
      </c>
      <c r="CG175" s="289">
        <v>0</v>
      </c>
      <c r="CH175" s="289">
        <v>20.900000000000002</v>
      </c>
      <c r="CI175" s="289">
        <v>0</v>
      </c>
      <c r="CJ175" s="289">
        <v>0</v>
      </c>
      <c r="CK175" s="289">
        <v>0</v>
      </c>
      <c r="CL175" s="289">
        <v>0</v>
      </c>
      <c r="CM175" s="289">
        <v>1475508</v>
      </c>
      <c r="CN175" s="289">
        <v>0</v>
      </c>
      <c r="CO175" s="289">
        <v>0</v>
      </c>
      <c r="CP175" s="289">
        <v>0</v>
      </c>
      <c r="CQ175" s="289">
        <v>0</v>
      </c>
      <c r="CR175" s="289">
        <v>0</v>
      </c>
      <c r="CS175" s="289">
        <v>0</v>
      </c>
      <c r="CT175" s="289">
        <v>598652.85</v>
      </c>
      <c r="CU175" s="289">
        <v>0</v>
      </c>
      <c r="CV175" s="289">
        <v>0</v>
      </c>
      <c r="CW175" s="289">
        <v>0</v>
      </c>
      <c r="CX175" s="289">
        <v>290666.58</v>
      </c>
      <c r="CY175" s="289">
        <v>0</v>
      </c>
      <c r="CZ175" s="289">
        <v>0</v>
      </c>
      <c r="DA175" s="289">
        <v>0</v>
      </c>
      <c r="DB175" s="289">
        <v>0</v>
      </c>
      <c r="DC175" s="289">
        <v>0</v>
      </c>
      <c r="DD175" s="289">
        <v>0</v>
      </c>
      <c r="DE175" s="289">
        <v>0</v>
      </c>
      <c r="DF175" s="289">
        <v>0</v>
      </c>
      <c r="DG175" s="289">
        <v>0</v>
      </c>
      <c r="DH175" s="289">
        <v>0</v>
      </c>
      <c r="DI175" s="289">
        <v>5064027.9400000004</v>
      </c>
      <c r="DJ175" s="289">
        <v>0</v>
      </c>
      <c r="DK175" s="289">
        <v>0</v>
      </c>
      <c r="DL175" s="289">
        <v>629809.44000000006</v>
      </c>
      <c r="DM175" s="289">
        <v>383971.27</v>
      </c>
      <c r="DN175" s="289">
        <v>0</v>
      </c>
      <c r="DO175" s="289">
        <v>0</v>
      </c>
      <c r="DP175" s="289">
        <v>291070.68</v>
      </c>
      <c r="DQ175" s="289">
        <v>1900</v>
      </c>
      <c r="DR175" s="289">
        <v>1143</v>
      </c>
      <c r="DS175" s="289">
        <v>0</v>
      </c>
      <c r="DT175" s="289">
        <v>0</v>
      </c>
      <c r="DU175" s="289">
        <v>0</v>
      </c>
      <c r="DV175" s="289">
        <v>104508.62</v>
      </c>
      <c r="DW175" s="289">
        <v>20211.810000000001</v>
      </c>
      <c r="DX175" s="289">
        <v>510629.08</v>
      </c>
      <c r="DY175" s="289">
        <v>547867.32999999996</v>
      </c>
      <c r="DZ175" s="289">
        <v>996996.82</v>
      </c>
      <c r="EA175" s="289">
        <v>938316.42</v>
      </c>
      <c r="EB175" s="289">
        <v>21442.15</v>
      </c>
      <c r="EC175" s="289">
        <v>0</v>
      </c>
      <c r="ED175" s="289">
        <v>424915.84</v>
      </c>
      <c r="EE175" s="289">
        <v>333157.08</v>
      </c>
      <c r="EF175" s="289">
        <v>9988194.5999999996</v>
      </c>
      <c r="EG175" s="289">
        <v>3973453.36</v>
      </c>
      <c r="EH175" s="289">
        <v>6106500</v>
      </c>
      <c r="EI175" s="289">
        <v>0</v>
      </c>
      <c r="EJ175" s="289">
        <v>0</v>
      </c>
      <c r="EK175" s="289">
        <v>0</v>
      </c>
      <c r="EL175" s="289">
        <v>0</v>
      </c>
      <c r="EM175" s="289">
        <v>23135000</v>
      </c>
      <c r="EN175" s="289">
        <v>2180283.85</v>
      </c>
      <c r="EO175" s="289">
        <v>2791419.92</v>
      </c>
      <c r="EP175" s="289">
        <v>690844.66999999993</v>
      </c>
      <c r="EQ175" s="289">
        <v>0</v>
      </c>
      <c r="ER175" s="289">
        <v>79708.600000000006</v>
      </c>
      <c r="ES175" s="289">
        <v>0</v>
      </c>
      <c r="ET175" s="289">
        <v>0</v>
      </c>
      <c r="EU175" s="289">
        <v>256702.45</v>
      </c>
      <c r="EV175" s="289">
        <v>250257.03</v>
      </c>
      <c r="EW175" s="289">
        <v>1523784.75</v>
      </c>
      <c r="EX175" s="289">
        <v>1530230.17</v>
      </c>
      <c r="EY175" s="289">
        <v>0</v>
      </c>
      <c r="EZ175" s="289">
        <v>11891.47</v>
      </c>
      <c r="FA175" s="289">
        <v>25546.84</v>
      </c>
      <c r="FB175" s="289">
        <v>56059</v>
      </c>
      <c r="FC175" s="289">
        <v>0</v>
      </c>
      <c r="FD175" s="289">
        <v>42403.63</v>
      </c>
      <c r="FE175" s="289">
        <v>0</v>
      </c>
      <c r="FF175" s="289">
        <v>0</v>
      </c>
      <c r="FG175" s="289">
        <v>0</v>
      </c>
      <c r="FH175" s="289">
        <v>0</v>
      </c>
      <c r="FI175" s="289">
        <v>0</v>
      </c>
      <c r="FJ175" s="289">
        <v>0</v>
      </c>
      <c r="FK175" s="289">
        <v>0</v>
      </c>
    </row>
    <row r="176" spans="1:167" x14ac:dyDescent="0.15">
      <c r="A176" s="287">
        <v>2842</v>
      </c>
      <c r="B176" s="287" t="s">
        <v>638</v>
      </c>
      <c r="C176" s="289">
        <v>0</v>
      </c>
      <c r="D176" s="289">
        <v>4710703</v>
      </c>
      <c r="E176" s="289">
        <v>12275</v>
      </c>
      <c r="F176" s="289">
        <v>29589.38</v>
      </c>
      <c r="G176" s="289">
        <v>39108.200000000004</v>
      </c>
      <c r="H176" s="289">
        <v>22.56</v>
      </c>
      <c r="I176" s="289">
        <v>94286.71</v>
      </c>
      <c r="J176" s="289">
        <v>0</v>
      </c>
      <c r="K176" s="289">
        <v>1623591.04</v>
      </c>
      <c r="L176" s="289">
        <v>0</v>
      </c>
      <c r="M176" s="289">
        <v>0</v>
      </c>
      <c r="N176" s="289">
        <v>0</v>
      </c>
      <c r="O176" s="289">
        <v>0</v>
      </c>
      <c r="P176" s="289">
        <v>0</v>
      </c>
      <c r="Q176" s="289">
        <v>0</v>
      </c>
      <c r="R176" s="289">
        <v>0</v>
      </c>
      <c r="S176" s="289">
        <v>0</v>
      </c>
      <c r="T176" s="289">
        <v>0</v>
      </c>
      <c r="U176" s="289">
        <v>107624.36</v>
      </c>
      <c r="V176" s="289">
        <v>277015</v>
      </c>
      <c r="W176" s="289">
        <v>4480</v>
      </c>
      <c r="X176" s="289">
        <v>0</v>
      </c>
      <c r="Y176" s="289">
        <v>0</v>
      </c>
      <c r="Z176" s="289">
        <v>0</v>
      </c>
      <c r="AA176" s="289">
        <v>277021</v>
      </c>
      <c r="AB176" s="289">
        <v>0</v>
      </c>
      <c r="AC176" s="289">
        <v>0</v>
      </c>
      <c r="AD176" s="289">
        <v>18577.760000000002</v>
      </c>
      <c r="AE176" s="289">
        <v>9764.8000000000011</v>
      </c>
      <c r="AF176" s="289">
        <v>0</v>
      </c>
      <c r="AG176" s="289">
        <v>0</v>
      </c>
      <c r="AH176" s="289">
        <v>1633.83</v>
      </c>
      <c r="AI176" s="289">
        <v>0</v>
      </c>
      <c r="AJ176" s="289">
        <v>0</v>
      </c>
      <c r="AK176" s="289">
        <v>0</v>
      </c>
      <c r="AL176" s="289">
        <v>0</v>
      </c>
      <c r="AM176" s="289">
        <v>0</v>
      </c>
      <c r="AN176" s="289">
        <v>20674.53</v>
      </c>
      <c r="AO176" s="289">
        <v>0</v>
      </c>
      <c r="AP176" s="289">
        <v>4106.1000000000004</v>
      </c>
      <c r="AQ176" s="289">
        <v>1377842.78</v>
      </c>
      <c r="AR176" s="289">
        <v>2033492.09</v>
      </c>
      <c r="AS176" s="289">
        <v>280925.84000000003</v>
      </c>
      <c r="AT176" s="289">
        <v>212165.88</v>
      </c>
      <c r="AU176" s="289">
        <v>240939.85</v>
      </c>
      <c r="AV176" s="289">
        <v>1161.25</v>
      </c>
      <c r="AW176" s="289">
        <v>182712.98</v>
      </c>
      <c r="AX176" s="289">
        <v>76447.27</v>
      </c>
      <c r="AY176" s="289">
        <v>323446.05</v>
      </c>
      <c r="AZ176" s="289">
        <v>301693.38</v>
      </c>
      <c r="BA176" s="289">
        <v>820706.81</v>
      </c>
      <c r="BB176" s="289">
        <v>214974.38</v>
      </c>
      <c r="BC176" s="289">
        <v>73892</v>
      </c>
      <c r="BD176" s="289">
        <v>8943.91</v>
      </c>
      <c r="BE176" s="289">
        <v>28023.200000000001</v>
      </c>
      <c r="BF176" s="289">
        <v>977751.45000000007</v>
      </c>
      <c r="BG176" s="289">
        <v>248408.81</v>
      </c>
      <c r="BH176" s="289">
        <v>0</v>
      </c>
      <c r="BI176" s="289">
        <v>44986.700000000004</v>
      </c>
      <c r="BJ176" s="289">
        <v>106650.01000000001</v>
      </c>
      <c r="BK176" s="289">
        <v>0</v>
      </c>
      <c r="BL176" s="289">
        <v>0</v>
      </c>
      <c r="BM176" s="289">
        <v>1055779.96</v>
      </c>
      <c r="BN176" s="289">
        <v>460000</v>
      </c>
      <c r="BO176" s="289">
        <v>0</v>
      </c>
      <c r="BP176" s="289">
        <v>0</v>
      </c>
      <c r="BQ176" s="289">
        <v>1527777.49</v>
      </c>
      <c r="BR176" s="289">
        <v>1888839.48</v>
      </c>
      <c r="BS176" s="289">
        <v>2628544.15</v>
      </c>
      <c r="BT176" s="289">
        <v>2455489.4900000002</v>
      </c>
      <c r="BU176" s="289">
        <v>0</v>
      </c>
      <c r="BV176" s="289">
        <v>0</v>
      </c>
      <c r="BW176" s="289">
        <v>380971.49</v>
      </c>
      <c r="BX176" s="289">
        <v>0</v>
      </c>
      <c r="BY176" s="289">
        <v>0</v>
      </c>
      <c r="BZ176" s="289">
        <v>0</v>
      </c>
      <c r="CA176" s="289">
        <v>0</v>
      </c>
      <c r="CB176" s="289">
        <v>711.4</v>
      </c>
      <c r="CC176" s="289">
        <v>0</v>
      </c>
      <c r="CD176" s="289">
        <v>0</v>
      </c>
      <c r="CE176" s="289">
        <v>0</v>
      </c>
      <c r="CF176" s="289">
        <v>0</v>
      </c>
      <c r="CG176" s="289">
        <v>0</v>
      </c>
      <c r="CH176" s="289">
        <v>2263.59</v>
      </c>
      <c r="CI176" s="289">
        <v>0</v>
      </c>
      <c r="CJ176" s="289">
        <v>0</v>
      </c>
      <c r="CK176" s="289">
        <v>0</v>
      </c>
      <c r="CL176" s="289">
        <v>0</v>
      </c>
      <c r="CM176" s="289">
        <v>143901</v>
      </c>
      <c r="CN176" s="289">
        <v>7973</v>
      </c>
      <c r="CO176" s="289">
        <v>0</v>
      </c>
      <c r="CP176" s="289">
        <v>0</v>
      </c>
      <c r="CQ176" s="289">
        <v>0</v>
      </c>
      <c r="CR176" s="289">
        <v>0</v>
      </c>
      <c r="CS176" s="289">
        <v>5423</v>
      </c>
      <c r="CT176" s="289">
        <v>124527.33</v>
      </c>
      <c r="CU176" s="289">
        <v>0</v>
      </c>
      <c r="CV176" s="289">
        <v>0</v>
      </c>
      <c r="CW176" s="289">
        <v>0</v>
      </c>
      <c r="CX176" s="289">
        <v>15667.66</v>
      </c>
      <c r="CY176" s="289">
        <v>0</v>
      </c>
      <c r="CZ176" s="289">
        <v>0</v>
      </c>
      <c r="DA176" s="289">
        <v>0</v>
      </c>
      <c r="DB176" s="289">
        <v>0</v>
      </c>
      <c r="DC176" s="289">
        <v>0</v>
      </c>
      <c r="DD176" s="289">
        <v>0</v>
      </c>
      <c r="DE176" s="289">
        <v>0</v>
      </c>
      <c r="DF176" s="289">
        <v>0</v>
      </c>
      <c r="DG176" s="289">
        <v>0</v>
      </c>
      <c r="DH176" s="289">
        <v>0</v>
      </c>
      <c r="DI176" s="289">
        <v>441374.46</v>
      </c>
      <c r="DJ176" s="289">
        <v>0</v>
      </c>
      <c r="DK176" s="289">
        <v>0</v>
      </c>
      <c r="DL176" s="289">
        <v>74468.820000000007</v>
      </c>
      <c r="DM176" s="289">
        <v>116316.88</v>
      </c>
      <c r="DN176" s="289">
        <v>0</v>
      </c>
      <c r="DO176" s="289">
        <v>0</v>
      </c>
      <c r="DP176" s="289">
        <v>6645</v>
      </c>
      <c r="DQ176" s="289">
        <v>240</v>
      </c>
      <c r="DR176" s="289">
        <v>0</v>
      </c>
      <c r="DS176" s="289">
        <v>0</v>
      </c>
      <c r="DT176" s="289">
        <v>0</v>
      </c>
      <c r="DU176" s="289">
        <v>0</v>
      </c>
      <c r="DV176" s="289">
        <v>42393.31</v>
      </c>
      <c r="DW176" s="289">
        <v>0</v>
      </c>
      <c r="DX176" s="289">
        <v>375166.83</v>
      </c>
      <c r="DY176" s="289">
        <v>461318.76</v>
      </c>
      <c r="DZ176" s="289">
        <v>310274.06</v>
      </c>
      <c r="EA176" s="289">
        <v>34517.949999999997</v>
      </c>
      <c r="EB176" s="289">
        <v>189604.18</v>
      </c>
      <c r="EC176" s="289">
        <v>0</v>
      </c>
      <c r="ED176" s="289">
        <v>128416.72</v>
      </c>
      <c r="EE176" s="289">
        <v>118526.15000000001</v>
      </c>
      <c r="EF176" s="289">
        <v>1558022.6099999999</v>
      </c>
      <c r="EG176" s="289">
        <v>972133.22</v>
      </c>
      <c r="EH176" s="289">
        <v>0</v>
      </c>
      <c r="EI176" s="289">
        <v>0</v>
      </c>
      <c r="EJ176" s="289">
        <v>0</v>
      </c>
      <c r="EK176" s="289">
        <v>595779.96</v>
      </c>
      <c r="EL176" s="289">
        <v>0</v>
      </c>
      <c r="EM176" s="289">
        <v>5715000</v>
      </c>
      <c r="EN176" s="289">
        <v>1969.06</v>
      </c>
      <c r="EO176" s="289">
        <v>-4168.6499999999996</v>
      </c>
      <c r="EP176" s="289">
        <v>13250.34</v>
      </c>
      <c r="EQ176" s="289">
        <v>0</v>
      </c>
      <c r="ER176" s="289">
        <v>19388.05</v>
      </c>
      <c r="ES176" s="289">
        <v>0</v>
      </c>
      <c r="ET176" s="289">
        <v>0</v>
      </c>
      <c r="EU176" s="289">
        <v>0</v>
      </c>
      <c r="EV176" s="289">
        <v>321.35000000000002</v>
      </c>
      <c r="EW176" s="289">
        <v>252263.6</v>
      </c>
      <c r="EX176" s="289">
        <v>251942.25</v>
      </c>
      <c r="EY176" s="289">
        <v>0</v>
      </c>
      <c r="EZ176" s="289">
        <v>139853.33000000002</v>
      </c>
      <c r="FA176" s="289">
        <v>247120.35</v>
      </c>
      <c r="FB176" s="289">
        <v>256327.32</v>
      </c>
      <c r="FC176" s="289">
        <v>31078.240000000002</v>
      </c>
      <c r="FD176" s="289">
        <v>117982.06</v>
      </c>
      <c r="FE176" s="289">
        <v>0</v>
      </c>
      <c r="FF176" s="289">
        <v>0</v>
      </c>
      <c r="FG176" s="289">
        <v>0</v>
      </c>
      <c r="FH176" s="289">
        <v>0</v>
      </c>
      <c r="FI176" s="289">
        <v>0</v>
      </c>
      <c r="FJ176" s="289">
        <v>0</v>
      </c>
      <c r="FK176" s="289">
        <v>0</v>
      </c>
    </row>
    <row r="177" spans="1:167" x14ac:dyDescent="0.15">
      <c r="A177" s="287">
        <v>1848</v>
      </c>
      <c r="B177" s="287" t="s">
        <v>569</v>
      </c>
      <c r="C177" s="289">
        <v>0</v>
      </c>
      <c r="D177" s="289">
        <v>6209437</v>
      </c>
      <c r="E177" s="289">
        <v>4150</v>
      </c>
      <c r="F177" s="289">
        <v>400</v>
      </c>
      <c r="G177" s="289">
        <v>0</v>
      </c>
      <c r="H177" s="289">
        <v>6589.37</v>
      </c>
      <c r="I177" s="289">
        <v>97036.62</v>
      </c>
      <c r="J177" s="289">
        <v>0</v>
      </c>
      <c r="K177" s="289">
        <v>93398.930000000008</v>
      </c>
      <c r="L177" s="289">
        <v>0</v>
      </c>
      <c r="M177" s="289">
        <v>0</v>
      </c>
      <c r="N177" s="289">
        <v>0</v>
      </c>
      <c r="O177" s="289">
        <v>0</v>
      </c>
      <c r="P177" s="289">
        <v>0</v>
      </c>
      <c r="Q177" s="289">
        <v>0</v>
      </c>
      <c r="R177" s="289">
        <v>0</v>
      </c>
      <c r="S177" s="289">
        <v>0</v>
      </c>
      <c r="T177" s="289">
        <v>0</v>
      </c>
      <c r="U177" s="289">
        <v>237004.42</v>
      </c>
      <c r="V177" s="289">
        <v>482559</v>
      </c>
      <c r="W177" s="289">
        <v>33020</v>
      </c>
      <c r="X177" s="289">
        <v>0</v>
      </c>
      <c r="Y177" s="289">
        <v>438678.45</v>
      </c>
      <c r="Z177" s="289">
        <v>0</v>
      </c>
      <c r="AA177" s="289">
        <v>165343</v>
      </c>
      <c r="AB177" s="289">
        <v>0</v>
      </c>
      <c r="AC177" s="289">
        <v>5210122.21</v>
      </c>
      <c r="AD177" s="289">
        <v>98812.44</v>
      </c>
      <c r="AE177" s="289">
        <v>221562.58000000002</v>
      </c>
      <c r="AF177" s="289">
        <v>0</v>
      </c>
      <c r="AG177" s="289">
        <v>0</v>
      </c>
      <c r="AH177" s="289">
        <v>2000</v>
      </c>
      <c r="AI177" s="289">
        <v>0</v>
      </c>
      <c r="AJ177" s="289">
        <v>0</v>
      </c>
      <c r="AK177" s="289">
        <v>0</v>
      </c>
      <c r="AL177" s="289">
        <v>0</v>
      </c>
      <c r="AM177" s="289">
        <v>0</v>
      </c>
      <c r="AN177" s="289">
        <v>8273.34</v>
      </c>
      <c r="AO177" s="289">
        <v>130</v>
      </c>
      <c r="AP177" s="289">
        <v>269.5</v>
      </c>
      <c r="AQ177" s="289">
        <v>2383121.75</v>
      </c>
      <c r="AR177" s="289">
        <v>1375487.74</v>
      </c>
      <c r="AS177" s="289">
        <v>0</v>
      </c>
      <c r="AT177" s="289">
        <v>241793.05000000002</v>
      </c>
      <c r="AU177" s="289">
        <v>231386.49</v>
      </c>
      <c r="AV177" s="289">
        <v>83458.86</v>
      </c>
      <c r="AW177" s="289">
        <v>384606.23</v>
      </c>
      <c r="AX177" s="289">
        <v>832511.74</v>
      </c>
      <c r="AY177" s="289">
        <v>381265.5</v>
      </c>
      <c r="AZ177" s="289">
        <v>619102.91</v>
      </c>
      <c r="BA177" s="289">
        <v>1600461.35</v>
      </c>
      <c r="BB177" s="289">
        <v>0</v>
      </c>
      <c r="BC177" s="289">
        <v>76722.92</v>
      </c>
      <c r="BD177" s="289">
        <v>16106.640000000001</v>
      </c>
      <c r="BE177" s="289">
        <v>363969.01</v>
      </c>
      <c r="BF177" s="289">
        <v>1900893.51</v>
      </c>
      <c r="BG177" s="289">
        <v>568534.05000000005</v>
      </c>
      <c r="BH177" s="289">
        <v>0</v>
      </c>
      <c r="BI177" s="289">
        <v>0</v>
      </c>
      <c r="BJ177" s="289">
        <v>0</v>
      </c>
      <c r="BK177" s="289">
        <v>0</v>
      </c>
      <c r="BL177" s="289">
        <v>0</v>
      </c>
      <c r="BM177" s="289">
        <v>0</v>
      </c>
      <c r="BN177" s="289">
        <v>0</v>
      </c>
      <c r="BO177" s="289">
        <v>0</v>
      </c>
      <c r="BP177" s="289">
        <v>0</v>
      </c>
      <c r="BQ177" s="289">
        <v>6046329.7199999997</v>
      </c>
      <c r="BR177" s="289">
        <v>8295694.8300000001</v>
      </c>
      <c r="BS177" s="289">
        <v>6046329.7199999997</v>
      </c>
      <c r="BT177" s="289">
        <v>8295694.8300000001</v>
      </c>
      <c r="BU177" s="289">
        <v>0</v>
      </c>
      <c r="BV177" s="289">
        <v>0</v>
      </c>
      <c r="BW177" s="289">
        <v>1586657.58</v>
      </c>
      <c r="BX177" s="289">
        <v>0</v>
      </c>
      <c r="BY177" s="289">
        <v>0</v>
      </c>
      <c r="BZ177" s="289">
        <v>0</v>
      </c>
      <c r="CA177" s="289">
        <v>0</v>
      </c>
      <c r="CB177" s="289">
        <v>11015.72</v>
      </c>
      <c r="CC177" s="289">
        <v>33500</v>
      </c>
      <c r="CD177" s="289">
        <v>0</v>
      </c>
      <c r="CE177" s="289">
        <v>0</v>
      </c>
      <c r="CF177" s="289">
        <v>0</v>
      </c>
      <c r="CG177" s="289">
        <v>0</v>
      </c>
      <c r="CH177" s="289">
        <v>15377.57</v>
      </c>
      <c r="CI177" s="289">
        <v>0</v>
      </c>
      <c r="CJ177" s="289">
        <v>0</v>
      </c>
      <c r="CK177" s="289">
        <v>65297.83</v>
      </c>
      <c r="CL177" s="289">
        <v>0</v>
      </c>
      <c r="CM177" s="289">
        <v>519600</v>
      </c>
      <c r="CN177" s="289">
        <v>33796</v>
      </c>
      <c r="CO177" s="289">
        <v>0</v>
      </c>
      <c r="CP177" s="289">
        <v>0</v>
      </c>
      <c r="CQ177" s="289">
        <v>0</v>
      </c>
      <c r="CR177" s="289">
        <v>0</v>
      </c>
      <c r="CS177" s="289">
        <v>22985</v>
      </c>
      <c r="CT177" s="289">
        <v>94682.34</v>
      </c>
      <c r="CU177" s="289">
        <v>0</v>
      </c>
      <c r="CV177" s="289">
        <v>0</v>
      </c>
      <c r="CW177" s="289">
        <v>0</v>
      </c>
      <c r="CX177" s="289">
        <v>0</v>
      </c>
      <c r="CY177" s="289">
        <v>0</v>
      </c>
      <c r="CZ177" s="289">
        <v>0</v>
      </c>
      <c r="DA177" s="289">
        <v>0</v>
      </c>
      <c r="DB177" s="289">
        <v>0</v>
      </c>
      <c r="DC177" s="289">
        <v>0</v>
      </c>
      <c r="DD177" s="289">
        <v>0</v>
      </c>
      <c r="DE177" s="289">
        <v>0</v>
      </c>
      <c r="DF177" s="289">
        <v>0</v>
      </c>
      <c r="DG177" s="289">
        <v>0</v>
      </c>
      <c r="DH177" s="289">
        <v>0</v>
      </c>
      <c r="DI177" s="289">
        <v>1846603.94</v>
      </c>
      <c r="DJ177" s="289">
        <v>0</v>
      </c>
      <c r="DK177" s="289">
        <v>0</v>
      </c>
      <c r="DL177" s="289">
        <v>226465.38</v>
      </c>
      <c r="DM177" s="289">
        <v>234062.47</v>
      </c>
      <c r="DN177" s="289">
        <v>0</v>
      </c>
      <c r="DO177" s="289">
        <v>0</v>
      </c>
      <c r="DP177" s="289">
        <v>75780.25</v>
      </c>
      <c r="DQ177" s="289">
        <v>0</v>
      </c>
      <c r="DR177" s="289">
        <v>0</v>
      </c>
      <c r="DS177" s="289">
        <v>0</v>
      </c>
      <c r="DT177" s="289">
        <v>0</v>
      </c>
      <c r="DU177" s="289">
        <v>0</v>
      </c>
      <c r="DV177" s="289">
        <v>0</v>
      </c>
      <c r="DW177" s="289">
        <v>0</v>
      </c>
      <c r="DX177" s="289">
        <v>0</v>
      </c>
      <c r="DY177" s="289">
        <v>0</v>
      </c>
      <c r="DZ177" s="289">
        <v>116787</v>
      </c>
      <c r="EA177" s="289">
        <v>116787</v>
      </c>
      <c r="EB177" s="289">
        <v>0</v>
      </c>
      <c r="EC177" s="289">
        <v>0</v>
      </c>
      <c r="ED177" s="289">
        <v>0.46</v>
      </c>
      <c r="EE177" s="289">
        <v>0</v>
      </c>
      <c r="EF177" s="289">
        <v>112914.54000000001</v>
      </c>
      <c r="EG177" s="289">
        <v>112915</v>
      </c>
      <c r="EH177" s="289">
        <v>0</v>
      </c>
      <c r="EI177" s="289">
        <v>0</v>
      </c>
      <c r="EJ177" s="289">
        <v>0</v>
      </c>
      <c r="EK177" s="289">
        <v>0</v>
      </c>
      <c r="EL177" s="289">
        <v>0</v>
      </c>
      <c r="EM177" s="289">
        <v>774389.54</v>
      </c>
      <c r="EN177" s="289">
        <v>12347.01</v>
      </c>
      <c r="EO177" s="289">
        <v>13628.01</v>
      </c>
      <c r="EP177" s="289">
        <v>1281</v>
      </c>
      <c r="EQ177" s="289">
        <v>0</v>
      </c>
      <c r="ER177" s="289">
        <v>0</v>
      </c>
      <c r="ES177" s="289">
        <v>0</v>
      </c>
      <c r="ET177" s="289">
        <v>0</v>
      </c>
      <c r="EU177" s="289">
        <v>0</v>
      </c>
      <c r="EV177" s="289">
        <v>0</v>
      </c>
      <c r="EW177" s="289">
        <v>598832.68000000005</v>
      </c>
      <c r="EX177" s="289">
        <v>598832.68000000005</v>
      </c>
      <c r="EY177" s="289">
        <v>0</v>
      </c>
      <c r="EZ177" s="289">
        <v>39284.340000000004</v>
      </c>
      <c r="FA177" s="289">
        <v>64219.55</v>
      </c>
      <c r="FB177" s="289">
        <v>125000</v>
      </c>
      <c r="FC177" s="289">
        <v>0</v>
      </c>
      <c r="FD177" s="289">
        <v>100064.79000000001</v>
      </c>
      <c r="FE177" s="289">
        <v>0</v>
      </c>
      <c r="FF177" s="289">
        <v>0</v>
      </c>
      <c r="FG177" s="289">
        <v>0</v>
      </c>
      <c r="FH177" s="289">
        <v>0</v>
      </c>
      <c r="FI177" s="289">
        <v>0</v>
      </c>
      <c r="FJ177" s="289">
        <v>0</v>
      </c>
      <c r="FK177" s="289">
        <v>0</v>
      </c>
    </row>
    <row r="178" spans="1:167" x14ac:dyDescent="0.15">
      <c r="A178" s="287">
        <v>2849</v>
      </c>
      <c r="B178" s="287" t="s">
        <v>639</v>
      </c>
      <c r="C178" s="289">
        <v>420.45</v>
      </c>
      <c r="D178" s="289">
        <v>44174753.159999996</v>
      </c>
      <c r="E178" s="289">
        <v>12156.58</v>
      </c>
      <c r="F178" s="289">
        <v>13955.43</v>
      </c>
      <c r="G178" s="289">
        <v>92071.95</v>
      </c>
      <c r="H178" s="289">
        <v>57748.89</v>
      </c>
      <c r="I178" s="289">
        <v>63879.14</v>
      </c>
      <c r="J178" s="289">
        <v>0</v>
      </c>
      <c r="K178" s="289">
        <v>1855381.53</v>
      </c>
      <c r="L178" s="289">
        <v>0</v>
      </c>
      <c r="M178" s="289">
        <v>0</v>
      </c>
      <c r="N178" s="289">
        <v>0</v>
      </c>
      <c r="O178" s="289">
        <v>0</v>
      </c>
      <c r="P178" s="289">
        <v>0</v>
      </c>
      <c r="Q178" s="289">
        <v>0</v>
      </c>
      <c r="R178" s="289">
        <v>0</v>
      </c>
      <c r="S178" s="289">
        <v>0</v>
      </c>
      <c r="T178" s="289">
        <v>6000</v>
      </c>
      <c r="U178" s="289">
        <v>1514088.83</v>
      </c>
      <c r="V178" s="289">
        <v>30492080</v>
      </c>
      <c r="W178" s="289">
        <v>58301.279999999999</v>
      </c>
      <c r="X178" s="289">
        <v>315666</v>
      </c>
      <c r="Y178" s="289">
        <v>2406216.44</v>
      </c>
      <c r="Z178" s="289">
        <v>6312.58</v>
      </c>
      <c r="AA178" s="289">
        <v>266134.22000000003</v>
      </c>
      <c r="AB178" s="289">
        <v>65620.649999999994</v>
      </c>
      <c r="AC178" s="289">
        <v>0</v>
      </c>
      <c r="AD178" s="289">
        <v>782375.38</v>
      </c>
      <c r="AE178" s="289">
        <v>1755339.83</v>
      </c>
      <c r="AF178" s="289">
        <v>0</v>
      </c>
      <c r="AG178" s="289">
        <v>8043.93</v>
      </c>
      <c r="AH178" s="289">
        <v>281467.19</v>
      </c>
      <c r="AI178" s="289">
        <v>0</v>
      </c>
      <c r="AJ178" s="289">
        <v>0</v>
      </c>
      <c r="AK178" s="289">
        <v>9758.2800000000007</v>
      </c>
      <c r="AL178" s="289">
        <v>0</v>
      </c>
      <c r="AM178" s="289">
        <v>0</v>
      </c>
      <c r="AN178" s="289">
        <v>100363</v>
      </c>
      <c r="AO178" s="289">
        <v>0</v>
      </c>
      <c r="AP178" s="289">
        <v>63409.919999999998</v>
      </c>
      <c r="AQ178" s="289">
        <v>17174299.129999999</v>
      </c>
      <c r="AR178" s="289">
        <v>20097682.77</v>
      </c>
      <c r="AS178" s="289">
        <v>1878532.34</v>
      </c>
      <c r="AT178" s="289">
        <v>2193787.66</v>
      </c>
      <c r="AU178" s="289">
        <v>971244.3</v>
      </c>
      <c r="AV178" s="289">
        <v>587455.46</v>
      </c>
      <c r="AW178" s="289">
        <v>2669725.8199999998</v>
      </c>
      <c r="AX178" s="289">
        <v>5195053.78</v>
      </c>
      <c r="AY178" s="289">
        <v>562448.20000000007</v>
      </c>
      <c r="AZ178" s="289">
        <v>4550013.37</v>
      </c>
      <c r="BA178" s="289">
        <v>10932805.99</v>
      </c>
      <c r="BB178" s="289">
        <v>2428064.6800000002</v>
      </c>
      <c r="BC178" s="289">
        <v>635094.91</v>
      </c>
      <c r="BD178" s="289">
        <v>0</v>
      </c>
      <c r="BE178" s="289">
        <v>2322333.39</v>
      </c>
      <c r="BF178" s="289">
        <v>10068886.6</v>
      </c>
      <c r="BG178" s="289">
        <v>2024534.42</v>
      </c>
      <c r="BH178" s="289">
        <v>39680.620000000003</v>
      </c>
      <c r="BI178" s="289">
        <v>2788.8</v>
      </c>
      <c r="BJ178" s="289">
        <v>44793.120000000003</v>
      </c>
      <c r="BK178" s="289">
        <v>110259.95</v>
      </c>
      <c r="BL178" s="289">
        <v>468643.83</v>
      </c>
      <c r="BM178" s="289">
        <v>3300000</v>
      </c>
      <c r="BN178" s="289">
        <v>3300000</v>
      </c>
      <c r="BO178" s="289">
        <v>300000</v>
      </c>
      <c r="BP178" s="289">
        <v>300000</v>
      </c>
      <c r="BQ178" s="289">
        <v>29539162.57</v>
      </c>
      <c r="BR178" s="289">
        <v>29208675.59</v>
      </c>
      <c r="BS178" s="289">
        <v>33252211.32</v>
      </c>
      <c r="BT178" s="289">
        <v>33322112.539999999</v>
      </c>
      <c r="BU178" s="289">
        <v>0</v>
      </c>
      <c r="BV178" s="289">
        <v>0</v>
      </c>
      <c r="BW178" s="289">
        <v>9651139.5999999996</v>
      </c>
      <c r="BX178" s="289">
        <v>0</v>
      </c>
      <c r="BY178" s="289">
        <v>0</v>
      </c>
      <c r="BZ178" s="289">
        <v>0</v>
      </c>
      <c r="CA178" s="289">
        <v>0</v>
      </c>
      <c r="CB178" s="289">
        <v>0</v>
      </c>
      <c r="CC178" s="289">
        <v>0</v>
      </c>
      <c r="CD178" s="289">
        <v>0</v>
      </c>
      <c r="CE178" s="289">
        <v>0</v>
      </c>
      <c r="CF178" s="289">
        <v>0</v>
      </c>
      <c r="CG178" s="289">
        <v>0</v>
      </c>
      <c r="CH178" s="289">
        <v>5849.9000000000005</v>
      </c>
      <c r="CI178" s="289">
        <v>0</v>
      </c>
      <c r="CJ178" s="289">
        <v>0</v>
      </c>
      <c r="CK178" s="289">
        <v>0</v>
      </c>
      <c r="CL178" s="289">
        <v>0</v>
      </c>
      <c r="CM178" s="289">
        <v>3362479</v>
      </c>
      <c r="CN178" s="289">
        <v>9468</v>
      </c>
      <c r="CO178" s="289">
        <v>0</v>
      </c>
      <c r="CP178" s="289">
        <v>50730</v>
      </c>
      <c r="CQ178" s="289">
        <v>0</v>
      </c>
      <c r="CR178" s="289">
        <v>0</v>
      </c>
      <c r="CS178" s="289">
        <v>5167</v>
      </c>
      <c r="CT178" s="289">
        <v>1560796.8</v>
      </c>
      <c r="CU178" s="289">
        <v>0</v>
      </c>
      <c r="CV178" s="289">
        <v>0</v>
      </c>
      <c r="CW178" s="289">
        <v>0</v>
      </c>
      <c r="CX178" s="289">
        <v>321540.84000000003</v>
      </c>
      <c r="CY178" s="289">
        <v>0</v>
      </c>
      <c r="CZ178" s="289">
        <v>0</v>
      </c>
      <c r="DA178" s="289">
        <v>0</v>
      </c>
      <c r="DB178" s="289">
        <v>0</v>
      </c>
      <c r="DC178" s="289">
        <v>0</v>
      </c>
      <c r="DD178" s="289">
        <v>0</v>
      </c>
      <c r="DE178" s="289">
        <v>0</v>
      </c>
      <c r="DF178" s="289">
        <v>0</v>
      </c>
      <c r="DG178" s="289">
        <v>0</v>
      </c>
      <c r="DH178" s="289">
        <v>0</v>
      </c>
      <c r="DI178" s="289">
        <v>10543135.74</v>
      </c>
      <c r="DJ178" s="289">
        <v>7407.66</v>
      </c>
      <c r="DK178" s="289">
        <v>1742.39</v>
      </c>
      <c r="DL178" s="289">
        <v>2000768.62</v>
      </c>
      <c r="DM178" s="289">
        <v>631990.5</v>
      </c>
      <c r="DN178" s="289">
        <v>0</v>
      </c>
      <c r="DO178" s="289">
        <v>0</v>
      </c>
      <c r="DP178" s="289">
        <v>872931.89</v>
      </c>
      <c r="DQ178" s="289">
        <v>0</v>
      </c>
      <c r="DR178" s="289">
        <v>906.18000000000006</v>
      </c>
      <c r="DS178" s="289">
        <v>0</v>
      </c>
      <c r="DT178" s="289">
        <v>0</v>
      </c>
      <c r="DU178" s="289">
        <v>0</v>
      </c>
      <c r="DV178" s="289">
        <v>908288.16</v>
      </c>
      <c r="DW178" s="289">
        <v>0</v>
      </c>
      <c r="DX178" s="289">
        <v>171668.16</v>
      </c>
      <c r="DY178" s="289">
        <v>398491.28</v>
      </c>
      <c r="DZ178" s="289">
        <v>1019754.7000000001</v>
      </c>
      <c r="EA178" s="289">
        <v>579968.37</v>
      </c>
      <c r="EB178" s="289">
        <v>212542.76</v>
      </c>
      <c r="EC178" s="289">
        <v>420.45</v>
      </c>
      <c r="ED178" s="289">
        <v>1042423.52</v>
      </c>
      <c r="EE178" s="289">
        <v>1349044.09</v>
      </c>
      <c r="EF178" s="289">
        <v>4410105.24</v>
      </c>
      <c r="EG178" s="289">
        <v>2839556.28</v>
      </c>
      <c r="EH178" s="289">
        <v>0</v>
      </c>
      <c r="EI178" s="289">
        <v>0</v>
      </c>
      <c r="EJ178" s="289">
        <v>0</v>
      </c>
      <c r="EK178" s="289">
        <v>1263928.3899999999</v>
      </c>
      <c r="EL178" s="289">
        <v>0</v>
      </c>
      <c r="EM178" s="289">
        <v>30588620.879999999</v>
      </c>
      <c r="EN178" s="289">
        <v>2062644.1400000001</v>
      </c>
      <c r="EO178" s="289">
        <v>1791609.67</v>
      </c>
      <c r="EP178" s="289">
        <v>1742782.9500000002</v>
      </c>
      <c r="EQ178" s="289">
        <v>0</v>
      </c>
      <c r="ER178" s="289">
        <v>2013817.42</v>
      </c>
      <c r="ES178" s="289">
        <v>0</v>
      </c>
      <c r="ET178" s="289">
        <v>0</v>
      </c>
      <c r="EU178" s="289">
        <v>658571.30000000005</v>
      </c>
      <c r="EV178" s="289">
        <v>575540.56000000006</v>
      </c>
      <c r="EW178" s="289">
        <v>3637531.59</v>
      </c>
      <c r="EX178" s="289">
        <v>3720562.33</v>
      </c>
      <c r="EY178" s="289">
        <v>0</v>
      </c>
      <c r="EZ178" s="289">
        <v>196346.61000000002</v>
      </c>
      <c r="FA178" s="289">
        <v>304716.67</v>
      </c>
      <c r="FB178" s="289">
        <v>893786.99</v>
      </c>
      <c r="FC178" s="289">
        <v>8913.81</v>
      </c>
      <c r="FD178" s="289">
        <v>776503.12</v>
      </c>
      <c r="FE178" s="289">
        <v>0</v>
      </c>
      <c r="FF178" s="289">
        <v>0</v>
      </c>
      <c r="FG178" s="289">
        <v>0</v>
      </c>
      <c r="FH178" s="289">
        <v>12287.23</v>
      </c>
      <c r="FI178" s="289">
        <v>0</v>
      </c>
      <c r="FJ178" s="289">
        <v>12287.23</v>
      </c>
      <c r="FK178" s="289">
        <v>0</v>
      </c>
    </row>
    <row r="179" spans="1:167" x14ac:dyDescent="0.15">
      <c r="A179" s="287">
        <v>2856</v>
      </c>
      <c r="B179" s="287" t="s">
        <v>640</v>
      </c>
      <c r="C179" s="289">
        <v>0</v>
      </c>
      <c r="D179" s="289">
        <v>2133831.7999999998</v>
      </c>
      <c r="E179" s="289">
        <v>149093.04</v>
      </c>
      <c r="F179" s="289">
        <v>170.20000000000002</v>
      </c>
      <c r="G179" s="289">
        <v>38009.35</v>
      </c>
      <c r="H179" s="289">
        <v>6300.26</v>
      </c>
      <c r="I179" s="289">
        <v>20810.77</v>
      </c>
      <c r="J179" s="289">
        <v>0</v>
      </c>
      <c r="K179" s="289">
        <v>705786.42</v>
      </c>
      <c r="L179" s="289">
        <v>0</v>
      </c>
      <c r="M179" s="289">
        <v>0</v>
      </c>
      <c r="N179" s="289">
        <v>0</v>
      </c>
      <c r="O179" s="289">
        <v>0</v>
      </c>
      <c r="P179" s="289">
        <v>18626.97</v>
      </c>
      <c r="Q179" s="289">
        <v>0</v>
      </c>
      <c r="R179" s="289">
        <v>0</v>
      </c>
      <c r="S179" s="289">
        <v>0</v>
      </c>
      <c r="T179" s="289">
        <v>0</v>
      </c>
      <c r="U179" s="289">
        <v>256758.02000000002</v>
      </c>
      <c r="V179" s="289">
        <v>6405968</v>
      </c>
      <c r="W179" s="289">
        <v>12420.6</v>
      </c>
      <c r="X179" s="289">
        <v>0</v>
      </c>
      <c r="Y179" s="289">
        <v>291004.52</v>
      </c>
      <c r="Z179" s="289">
        <v>0</v>
      </c>
      <c r="AA179" s="289">
        <v>22255</v>
      </c>
      <c r="AB179" s="289">
        <v>0</v>
      </c>
      <c r="AC179" s="289">
        <v>0</v>
      </c>
      <c r="AD179" s="289">
        <v>215284.37</v>
      </c>
      <c r="AE179" s="289">
        <v>254413.9</v>
      </c>
      <c r="AF179" s="289">
        <v>0</v>
      </c>
      <c r="AG179" s="289">
        <v>0</v>
      </c>
      <c r="AH179" s="289">
        <v>83438.92</v>
      </c>
      <c r="AI179" s="289">
        <v>0</v>
      </c>
      <c r="AJ179" s="289">
        <v>0</v>
      </c>
      <c r="AK179" s="289">
        <v>8259.7999999999993</v>
      </c>
      <c r="AL179" s="289">
        <v>0</v>
      </c>
      <c r="AM179" s="289">
        <v>3566.85</v>
      </c>
      <c r="AN179" s="289">
        <v>31960.639999999999</v>
      </c>
      <c r="AO179" s="289">
        <v>0</v>
      </c>
      <c r="AP179" s="289">
        <v>6230.49</v>
      </c>
      <c r="AQ179" s="289">
        <v>1829393.7</v>
      </c>
      <c r="AR179" s="289">
        <v>2231682.21</v>
      </c>
      <c r="AS179" s="289">
        <v>263470.03999999998</v>
      </c>
      <c r="AT179" s="289">
        <v>264076.69</v>
      </c>
      <c r="AU179" s="289">
        <v>245140.08000000002</v>
      </c>
      <c r="AV179" s="289">
        <v>0</v>
      </c>
      <c r="AW179" s="289">
        <v>444261.7</v>
      </c>
      <c r="AX179" s="289">
        <v>339128.52</v>
      </c>
      <c r="AY179" s="289">
        <v>267812.69</v>
      </c>
      <c r="AZ179" s="289">
        <v>569229.63</v>
      </c>
      <c r="BA179" s="289">
        <v>1873457.84</v>
      </c>
      <c r="BB179" s="289">
        <v>229270.43</v>
      </c>
      <c r="BC179" s="289">
        <v>170516.31</v>
      </c>
      <c r="BD179" s="289">
        <v>17414.66</v>
      </c>
      <c r="BE179" s="289">
        <v>202485.13</v>
      </c>
      <c r="BF179" s="289">
        <v>1222635.21</v>
      </c>
      <c r="BG179" s="289">
        <v>448533.14</v>
      </c>
      <c r="BH179" s="289">
        <v>2399.7800000000002</v>
      </c>
      <c r="BI179" s="289">
        <v>0</v>
      </c>
      <c r="BJ179" s="289">
        <v>0</v>
      </c>
      <c r="BK179" s="289">
        <v>0</v>
      </c>
      <c r="BL179" s="289">
        <v>0</v>
      </c>
      <c r="BM179" s="289">
        <v>0</v>
      </c>
      <c r="BN179" s="289">
        <v>0</v>
      </c>
      <c r="BO179" s="289">
        <v>0</v>
      </c>
      <c r="BP179" s="289">
        <v>0</v>
      </c>
      <c r="BQ179" s="289">
        <v>2009394.73</v>
      </c>
      <c r="BR179" s="289">
        <v>2052676.89</v>
      </c>
      <c r="BS179" s="289">
        <v>2009394.73</v>
      </c>
      <c r="BT179" s="289">
        <v>2052676.89</v>
      </c>
      <c r="BU179" s="289">
        <v>0</v>
      </c>
      <c r="BV179" s="289">
        <v>0</v>
      </c>
      <c r="BW179" s="289">
        <v>1171635.21</v>
      </c>
      <c r="BX179" s="289">
        <v>0</v>
      </c>
      <c r="BY179" s="289">
        <v>0</v>
      </c>
      <c r="BZ179" s="289">
        <v>0</v>
      </c>
      <c r="CA179" s="289">
        <v>0</v>
      </c>
      <c r="CB179" s="289">
        <v>0</v>
      </c>
      <c r="CC179" s="289">
        <v>38504.42</v>
      </c>
      <c r="CD179" s="289">
        <v>0</v>
      </c>
      <c r="CE179" s="289">
        <v>0</v>
      </c>
      <c r="CF179" s="289">
        <v>0</v>
      </c>
      <c r="CG179" s="289">
        <v>0</v>
      </c>
      <c r="CH179" s="289">
        <v>22039</v>
      </c>
      <c r="CI179" s="289">
        <v>0</v>
      </c>
      <c r="CJ179" s="289">
        <v>0</v>
      </c>
      <c r="CK179" s="289">
        <v>0</v>
      </c>
      <c r="CL179" s="289">
        <v>0</v>
      </c>
      <c r="CM179" s="289">
        <v>384316</v>
      </c>
      <c r="CN179" s="289">
        <v>0</v>
      </c>
      <c r="CO179" s="289">
        <v>0</v>
      </c>
      <c r="CP179" s="289">
        <v>0</v>
      </c>
      <c r="CQ179" s="289">
        <v>0</v>
      </c>
      <c r="CR179" s="289">
        <v>0</v>
      </c>
      <c r="CS179" s="289">
        <v>0</v>
      </c>
      <c r="CT179" s="289">
        <v>222475.69</v>
      </c>
      <c r="CU179" s="289">
        <v>0</v>
      </c>
      <c r="CV179" s="289">
        <v>0</v>
      </c>
      <c r="CW179" s="289">
        <v>0</v>
      </c>
      <c r="CX179" s="289">
        <v>57773.08</v>
      </c>
      <c r="CY179" s="289">
        <v>0</v>
      </c>
      <c r="CZ179" s="289">
        <v>0</v>
      </c>
      <c r="DA179" s="289">
        <v>0</v>
      </c>
      <c r="DB179" s="289">
        <v>0</v>
      </c>
      <c r="DC179" s="289">
        <v>0</v>
      </c>
      <c r="DD179" s="289">
        <v>0</v>
      </c>
      <c r="DE179" s="289">
        <v>0</v>
      </c>
      <c r="DF179" s="289">
        <v>0</v>
      </c>
      <c r="DG179" s="289">
        <v>0</v>
      </c>
      <c r="DH179" s="289">
        <v>0</v>
      </c>
      <c r="DI179" s="289">
        <v>1378072.6300000001</v>
      </c>
      <c r="DJ179" s="289">
        <v>0</v>
      </c>
      <c r="DK179" s="289">
        <v>14584.460000000001</v>
      </c>
      <c r="DL179" s="289">
        <v>183936.9</v>
      </c>
      <c r="DM179" s="289">
        <v>57613.71</v>
      </c>
      <c r="DN179" s="289">
        <v>0</v>
      </c>
      <c r="DO179" s="289">
        <v>0</v>
      </c>
      <c r="DP179" s="289">
        <v>88511.16</v>
      </c>
      <c r="DQ179" s="289">
        <v>92.16</v>
      </c>
      <c r="DR179" s="289">
        <v>0</v>
      </c>
      <c r="DS179" s="289">
        <v>0</v>
      </c>
      <c r="DT179" s="289">
        <v>82604.25</v>
      </c>
      <c r="DU179" s="289">
        <v>0</v>
      </c>
      <c r="DV179" s="289">
        <v>86388</v>
      </c>
      <c r="DW179" s="289">
        <v>4940.13</v>
      </c>
      <c r="DX179" s="289">
        <v>66186.259999999995</v>
      </c>
      <c r="DY179" s="289">
        <v>23319.69</v>
      </c>
      <c r="DZ179" s="289">
        <v>17889.82</v>
      </c>
      <c r="EA179" s="289">
        <v>59256.39</v>
      </c>
      <c r="EB179" s="289">
        <v>1500</v>
      </c>
      <c r="EC179" s="289">
        <v>0</v>
      </c>
      <c r="ED179" s="289">
        <v>9357298.4700000007</v>
      </c>
      <c r="EE179" s="289">
        <v>492260.4</v>
      </c>
      <c r="EF179" s="289">
        <v>2553695.8200000003</v>
      </c>
      <c r="EG179" s="289">
        <v>1247819.6100000001</v>
      </c>
      <c r="EH179" s="289">
        <v>9940659.6699999999</v>
      </c>
      <c r="EI179" s="289">
        <v>0</v>
      </c>
      <c r="EJ179" s="289">
        <v>0</v>
      </c>
      <c r="EK179" s="289">
        <v>111217.5</v>
      </c>
      <c r="EL179" s="289">
        <v>119037.11</v>
      </c>
      <c r="EM179" s="289">
        <v>10585320.949999999</v>
      </c>
      <c r="EN179" s="289">
        <v>0</v>
      </c>
      <c r="EO179" s="289">
        <v>51000</v>
      </c>
      <c r="EP179" s="289">
        <v>51000</v>
      </c>
      <c r="EQ179" s="289">
        <v>0</v>
      </c>
      <c r="ER179" s="289">
        <v>0</v>
      </c>
      <c r="ES179" s="289">
        <v>0</v>
      </c>
      <c r="ET179" s="289">
        <v>0</v>
      </c>
      <c r="EU179" s="289">
        <v>156046.17000000001</v>
      </c>
      <c r="EV179" s="289">
        <v>200156.82</v>
      </c>
      <c r="EW179" s="289">
        <v>527262.96</v>
      </c>
      <c r="EX179" s="289">
        <v>483152.31</v>
      </c>
      <c r="EY179" s="289">
        <v>0</v>
      </c>
      <c r="EZ179" s="289">
        <v>84065.430000000008</v>
      </c>
      <c r="FA179" s="289">
        <v>90032.5</v>
      </c>
      <c r="FB179" s="289">
        <v>105025.97</v>
      </c>
      <c r="FC179" s="289">
        <v>63054.28</v>
      </c>
      <c r="FD179" s="289">
        <v>36004.620000000003</v>
      </c>
      <c r="FE179" s="289">
        <v>0</v>
      </c>
      <c r="FF179" s="289">
        <v>0</v>
      </c>
      <c r="FG179" s="289">
        <v>0</v>
      </c>
      <c r="FH179" s="289">
        <v>0</v>
      </c>
      <c r="FI179" s="289">
        <v>0</v>
      </c>
      <c r="FJ179" s="289">
        <v>0</v>
      </c>
      <c r="FK179" s="289">
        <v>0</v>
      </c>
    </row>
    <row r="180" spans="1:167" x14ac:dyDescent="0.15">
      <c r="A180" s="287">
        <v>2863</v>
      </c>
      <c r="B180" s="287" t="s">
        <v>641</v>
      </c>
      <c r="C180" s="289">
        <v>0</v>
      </c>
      <c r="D180" s="289">
        <v>1252354.17</v>
      </c>
      <c r="E180" s="289">
        <v>0</v>
      </c>
      <c r="F180" s="289">
        <v>781.13</v>
      </c>
      <c r="G180" s="289">
        <v>10947.26</v>
      </c>
      <c r="H180" s="289">
        <v>724.28</v>
      </c>
      <c r="I180" s="289">
        <v>40875.550000000003</v>
      </c>
      <c r="J180" s="289">
        <v>230</v>
      </c>
      <c r="K180" s="289">
        <v>194190</v>
      </c>
      <c r="L180" s="289">
        <v>0</v>
      </c>
      <c r="M180" s="289">
        <v>0</v>
      </c>
      <c r="N180" s="289">
        <v>0</v>
      </c>
      <c r="O180" s="289">
        <v>0</v>
      </c>
      <c r="P180" s="289">
        <v>2546.63</v>
      </c>
      <c r="Q180" s="289">
        <v>0</v>
      </c>
      <c r="R180" s="289">
        <v>0</v>
      </c>
      <c r="S180" s="289">
        <v>0</v>
      </c>
      <c r="T180" s="289">
        <v>354.81</v>
      </c>
      <c r="U180" s="289">
        <v>67409.06</v>
      </c>
      <c r="V180" s="289">
        <v>1547403</v>
      </c>
      <c r="W180" s="289">
        <v>2800</v>
      </c>
      <c r="X180" s="289">
        <v>0</v>
      </c>
      <c r="Y180" s="289">
        <v>78180.320000000007</v>
      </c>
      <c r="Z180" s="289">
        <v>120628.54000000001</v>
      </c>
      <c r="AA180" s="289">
        <v>70927</v>
      </c>
      <c r="AB180" s="289">
        <v>0</v>
      </c>
      <c r="AC180" s="289">
        <v>0</v>
      </c>
      <c r="AD180" s="289">
        <v>98002.21</v>
      </c>
      <c r="AE180" s="289">
        <v>112588.73</v>
      </c>
      <c r="AF180" s="289">
        <v>0</v>
      </c>
      <c r="AG180" s="289">
        <v>0</v>
      </c>
      <c r="AH180" s="289">
        <v>9497.68</v>
      </c>
      <c r="AI180" s="289">
        <v>8291.67</v>
      </c>
      <c r="AJ180" s="289">
        <v>0</v>
      </c>
      <c r="AK180" s="289">
        <v>1000</v>
      </c>
      <c r="AL180" s="289">
        <v>0</v>
      </c>
      <c r="AM180" s="289">
        <v>0</v>
      </c>
      <c r="AN180" s="289">
        <v>17175.37</v>
      </c>
      <c r="AO180" s="289">
        <v>0</v>
      </c>
      <c r="AP180" s="289">
        <v>4320.6499999999996</v>
      </c>
      <c r="AQ180" s="289">
        <v>637680.68000000005</v>
      </c>
      <c r="AR180" s="289">
        <v>655603.66</v>
      </c>
      <c r="AS180" s="289">
        <v>186075.98</v>
      </c>
      <c r="AT180" s="289">
        <v>51216.75</v>
      </c>
      <c r="AU180" s="289">
        <v>102850.85</v>
      </c>
      <c r="AV180" s="289">
        <v>3032.12</v>
      </c>
      <c r="AW180" s="289">
        <v>79945.460000000006</v>
      </c>
      <c r="AX180" s="289">
        <v>192221.7</v>
      </c>
      <c r="AY180" s="289">
        <v>192967.52</v>
      </c>
      <c r="AZ180" s="289">
        <v>233711.82</v>
      </c>
      <c r="BA180" s="289">
        <v>622513.57000000007</v>
      </c>
      <c r="BB180" s="289">
        <v>101627.02</v>
      </c>
      <c r="BC180" s="289">
        <v>63372.21</v>
      </c>
      <c r="BD180" s="289">
        <v>8114.66</v>
      </c>
      <c r="BE180" s="289">
        <v>64901.120000000003</v>
      </c>
      <c r="BF180" s="289">
        <v>248800.49</v>
      </c>
      <c r="BG180" s="289">
        <v>236669.59</v>
      </c>
      <c r="BH180" s="289">
        <v>1004.3000000000001</v>
      </c>
      <c r="BI180" s="289">
        <v>0</v>
      </c>
      <c r="BJ180" s="289">
        <v>0</v>
      </c>
      <c r="BK180" s="289">
        <v>0</v>
      </c>
      <c r="BL180" s="289">
        <v>0</v>
      </c>
      <c r="BM180" s="289">
        <v>0</v>
      </c>
      <c r="BN180" s="289">
        <v>0</v>
      </c>
      <c r="BO180" s="289">
        <v>613215.31000000006</v>
      </c>
      <c r="BP180" s="289">
        <v>572133.87</v>
      </c>
      <c r="BQ180" s="289">
        <v>0</v>
      </c>
      <c r="BR180" s="289">
        <v>0</v>
      </c>
      <c r="BS180" s="289">
        <v>613215.31000000006</v>
      </c>
      <c r="BT180" s="289">
        <v>572133.87</v>
      </c>
      <c r="BU180" s="289">
        <v>0</v>
      </c>
      <c r="BV180" s="289">
        <v>0</v>
      </c>
      <c r="BW180" s="289">
        <v>231003.63</v>
      </c>
      <c r="BX180" s="289">
        <v>0</v>
      </c>
      <c r="BY180" s="289">
        <v>0</v>
      </c>
      <c r="BZ180" s="289">
        <v>0</v>
      </c>
      <c r="CA180" s="289">
        <v>0</v>
      </c>
      <c r="CB180" s="289">
        <v>0</v>
      </c>
      <c r="CC180" s="289">
        <v>0</v>
      </c>
      <c r="CD180" s="289">
        <v>0</v>
      </c>
      <c r="CE180" s="289">
        <v>0</v>
      </c>
      <c r="CF180" s="289">
        <v>0</v>
      </c>
      <c r="CG180" s="289">
        <v>0</v>
      </c>
      <c r="CH180" s="289">
        <v>0</v>
      </c>
      <c r="CI180" s="289">
        <v>0</v>
      </c>
      <c r="CJ180" s="289">
        <v>11555.84</v>
      </c>
      <c r="CK180" s="289">
        <v>0</v>
      </c>
      <c r="CL180" s="289">
        <v>0</v>
      </c>
      <c r="CM180" s="289">
        <v>81693</v>
      </c>
      <c r="CN180" s="289">
        <v>0</v>
      </c>
      <c r="CO180" s="289">
        <v>0</v>
      </c>
      <c r="CP180" s="289">
        <v>0</v>
      </c>
      <c r="CQ180" s="289">
        <v>0</v>
      </c>
      <c r="CR180" s="289">
        <v>0</v>
      </c>
      <c r="CS180" s="289">
        <v>0</v>
      </c>
      <c r="CT180" s="289">
        <v>125799.38</v>
      </c>
      <c r="CU180" s="289">
        <v>0</v>
      </c>
      <c r="CV180" s="289">
        <v>0</v>
      </c>
      <c r="CW180" s="289">
        <v>0</v>
      </c>
      <c r="CX180" s="289">
        <v>10470.59</v>
      </c>
      <c r="CY180" s="289">
        <v>0</v>
      </c>
      <c r="CZ180" s="289">
        <v>0</v>
      </c>
      <c r="DA180" s="289">
        <v>0</v>
      </c>
      <c r="DB180" s="289">
        <v>0</v>
      </c>
      <c r="DC180" s="289">
        <v>0</v>
      </c>
      <c r="DD180" s="289">
        <v>0</v>
      </c>
      <c r="DE180" s="289">
        <v>0</v>
      </c>
      <c r="DF180" s="289">
        <v>0</v>
      </c>
      <c r="DG180" s="289">
        <v>0</v>
      </c>
      <c r="DH180" s="289">
        <v>0</v>
      </c>
      <c r="DI180" s="289">
        <v>345709.56</v>
      </c>
      <c r="DJ180" s="289">
        <v>0</v>
      </c>
      <c r="DK180" s="289">
        <v>0</v>
      </c>
      <c r="DL180" s="289">
        <v>71823.360000000001</v>
      </c>
      <c r="DM180" s="289">
        <v>24071.200000000001</v>
      </c>
      <c r="DN180" s="289">
        <v>0</v>
      </c>
      <c r="DO180" s="289">
        <v>0</v>
      </c>
      <c r="DP180" s="289">
        <v>12712.880000000001</v>
      </c>
      <c r="DQ180" s="289">
        <v>0</v>
      </c>
      <c r="DR180" s="289">
        <v>0</v>
      </c>
      <c r="DS180" s="289">
        <v>0</v>
      </c>
      <c r="DT180" s="289">
        <v>0</v>
      </c>
      <c r="DU180" s="289">
        <v>0</v>
      </c>
      <c r="DV180" s="289">
        <v>6205.4400000000005</v>
      </c>
      <c r="DW180" s="289">
        <v>0</v>
      </c>
      <c r="DX180" s="289">
        <v>1524.42</v>
      </c>
      <c r="DY180" s="289">
        <v>49964.24</v>
      </c>
      <c r="DZ180" s="289">
        <v>54327.69</v>
      </c>
      <c r="EA180" s="289">
        <v>1020.07</v>
      </c>
      <c r="EB180" s="289">
        <v>4867.8</v>
      </c>
      <c r="EC180" s="289">
        <v>0</v>
      </c>
      <c r="ED180" s="289">
        <v>19226.460000000003</v>
      </c>
      <c r="EE180" s="289">
        <v>16888.490000000002</v>
      </c>
      <c r="EF180" s="289">
        <v>143720.85999999999</v>
      </c>
      <c r="EG180" s="289">
        <v>146058.83000000002</v>
      </c>
      <c r="EH180" s="289">
        <v>0</v>
      </c>
      <c r="EI180" s="289">
        <v>0</v>
      </c>
      <c r="EJ180" s="289">
        <v>0</v>
      </c>
      <c r="EK180" s="289">
        <v>0</v>
      </c>
      <c r="EL180" s="289">
        <v>0</v>
      </c>
      <c r="EM180" s="289">
        <v>231661.77000000002</v>
      </c>
      <c r="EN180" s="289">
        <v>40664.200000000004</v>
      </c>
      <c r="EO180" s="289">
        <v>26436.11</v>
      </c>
      <c r="EP180" s="289">
        <v>173392.9</v>
      </c>
      <c r="EQ180" s="289">
        <v>0</v>
      </c>
      <c r="ER180" s="289">
        <v>187620.99</v>
      </c>
      <c r="ES180" s="289">
        <v>0</v>
      </c>
      <c r="ET180" s="289">
        <v>0</v>
      </c>
      <c r="EU180" s="289">
        <v>36016.770000000004</v>
      </c>
      <c r="EV180" s="289">
        <v>46582.92</v>
      </c>
      <c r="EW180" s="289">
        <v>148279.5</v>
      </c>
      <c r="EX180" s="289">
        <v>137713.35</v>
      </c>
      <c r="EY180" s="289">
        <v>0</v>
      </c>
      <c r="EZ180" s="289">
        <v>0</v>
      </c>
      <c r="FA180" s="289">
        <v>0</v>
      </c>
      <c r="FB180" s="289">
        <v>0</v>
      </c>
      <c r="FC180" s="289">
        <v>0</v>
      </c>
      <c r="FD180" s="289">
        <v>0</v>
      </c>
      <c r="FE180" s="289">
        <v>0</v>
      </c>
      <c r="FF180" s="289">
        <v>0</v>
      </c>
      <c r="FG180" s="289">
        <v>0</v>
      </c>
      <c r="FH180" s="289">
        <v>0</v>
      </c>
      <c r="FI180" s="289">
        <v>0</v>
      </c>
      <c r="FJ180" s="289">
        <v>0</v>
      </c>
      <c r="FK180" s="289">
        <v>0</v>
      </c>
    </row>
    <row r="181" spans="1:167" x14ac:dyDescent="0.15">
      <c r="A181" s="287">
        <v>3862</v>
      </c>
      <c r="B181" s="287" t="s">
        <v>703</v>
      </c>
      <c r="C181" s="289">
        <v>0</v>
      </c>
      <c r="D181" s="289">
        <v>4234937</v>
      </c>
      <c r="E181" s="289">
        <v>0</v>
      </c>
      <c r="F181" s="289">
        <v>0</v>
      </c>
      <c r="G181" s="289">
        <v>0</v>
      </c>
      <c r="H181" s="289">
        <v>2270.0500000000002</v>
      </c>
      <c r="I181" s="289">
        <v>138361.99</v>
      </c>
      <c r="J181" s="289">
        <v>0</v>
      </c>
      <c r="K181" s="289">
        <v>961660</v>
      </c>
      <c r="L181" s="289">
        <v>0</v>
      </c>
      <c r="M181" s="289">
        <v>0</v>
      </c>
      <c r="N181" s="289">
        <v>0</v>
      </c>
      <c r="O181" s="289">
        <v>0</v>
      </c>
      <c r="P181" s="289">
        <v>0</v>
      </c>
      <c r="Q181" s="289">
        <v>0</v>
      </c>
      <c r="R181" s="289">
        <v>0</v>
      </c>
      <c r="S181" s="289">
        <v>0</v>
      </c>
      <c r="T181" s="289">
        <v>0</v>
      </c>
      <c r="U181" s="289">
        <v>83049.710000000006</v>
      </c>
      <c r="V181" s="289">
        <v>71287</v>
      </c>
      <c r="W181" s="289">
        <v>0</v>
      </c>
      <c r="X181" s="289">
        <v>0</v>
      </c>
      <c r="Y181" s="289">
        <v>0</v>
      </c>
      <c r="Z181" s="289">
        <v>0</v>
      </c>
      <c r="AA181" s="289">
        <v>88048</v>
      </c>
      <c r="AB181" s="289">
        <v>0</v>
      </c>
      <c r="AC181" s="289">
        <v>0</v>
      </c>
      <c r="AD181" s="289">
        <v>11486</v>
      </c>
      <c r="AE181" s="289">
        <v>12784</v>
      </c>
      <c r="AF181" s="289">
        <v>0</v>
      </c>
      <c r="AG181" s="289">
        <v>0</v>
      </c>
      <c r="AH181" s="289">
        <v>390.11</v>
      </c>
      <c r="AI181" s="289">
        <v>0</v>
      </c>
      <c r="AJ181" s="289">
        <v>0</v>
      </c>
      <c r="AK181" s="289">
        <v>0</v>
      </c>
      <c r="AL181" s="289">
        <v>0</v>
      </c>
      <c r="AM181" s="289">
        <v>0</v>
      </c>
      <c r="AN181" s="289">
        <v>8102</v>
      </c>
      <c r="AO181" s="289">
        <v>0</v>
      </c>
      <c r="AP181" s="289">
        <v>24197.91</v>
      </c>
      <c r="AQ181" s="289">
        <v>2549870.0499999998</v>
      </c>
      <c r="AR181" s="289">
        <v>524093.89</v>
      </c>
      <c r="AS181" s="289">
        <v>0</v>
      </c>
      <c r="AT181" s="289">
        <v>136174.28</v>
      </c>
      <c r="AU181" s="289">
        <v>30045.010000000002</v>
      </c>
      <c r="AV181" s="289">
        <v>110980.05</v>
      </c>
      <c r="AW181" s="289">
        <v>66827.03</v>
      </c>
      <c r="AX181" s="289">
        <v>141372</v>
      </c>
      <c r="AY181" s="289">
        <v>418945.82</v>
      </c>
      <c r="AZ181" s="289">
        <v>0</v>
      </c>
      <c r="BA181" s="289">
        <v>858755.84</v>
      </c>
      <c r="BB181" s="289">
        <v>31337.23</v>
      </c>
      <c r="BC181" s="289">
        <v>54207.46</v>
      </c>
      <c r="BD181" s="289">
        <v>7312.42</v>
      </c>
      <c r="BE181" s="289">
        <v>243909.96</v>
      </c>
      <c r="BF181" s="289">
        <v>479007.77</v>
      </c>
      <c r="BG181" s="289">
        <v>106180.68000000001</v>
      </c>
      <c r="BH181" s="289">
        <v>0</v>
      </c>
      <c r="BI181" s="289">
        <v>0</v>
      </c>
      <c r="BJ181" s="289">
        <v>0</v>
      </c>
      <c r="BK181" s="289">
        <v>0</v>
      </c>
      <c r="BL181" s="289">
        <v>0</v>
      </c>
      <c r="BM181" s="289">
        <v>0</v>
      </c>
      <c r="BN181" s="289">
        <v>0</v>
      </c>
      <c r="BO181" s="289">
        <v>600000</v>
      </c>
      <c r="BP181" s="289">
        <v>600000</v>
      </c>
      <c r="BQ181" s="289">
        <v>500580.06</v>
      </c>
      <c r="BR181" s="289">
        <v>378134.34</v>
      </c>
      <c r="BS181" s="289">
        <v>1100580.06</v>
      </c>
      <c r="BT181" s="289">
        <v>978134.34</v>
      </c>
      <c r="BU181" s="289">
        <v>0</v>
      </c>
      <c r="BV181" s="289">
        <v>0</v>
      </c>
      <c r="BW181" s="289">
        <v>451931.33</v>
      </c>
      <c r="BX181" s="289">
        <v>0</v>
      </c>
      <c r="BY181" s="289">
        <v>0</v>
      </c>
      <c r="BZ181" s="289">
        <v>0</v>
      </c>
      <c r="CA181" s="289">
        <v>0</v>
      </c>
      <c r="CB181" s="289">
        <v>13508.24</v>
      </c>
      <c r="CC181" s="289">
        <v>0</v>
      </c>
      <c r="CD181" s="289">
        <v>0</v>
      </c>
      <c r="CE181" s="289">
        <v>0</v>
      </c>
      <c r="CF181" s="289">
        <v>0</v>
      </c>
      <c r="CG181" s="289">
        <v>0</v>
      </c>
      <c r="CH181" s="289">
        <v>0</v>
      </c>
      <c r="CI181" s="289">
        <v>0</v>
      </c>
      <c r="CJ181" s="289">
        <v>0</v>
      </c>
      <c r="CK181" s="289">
        <v>0</v>
      </c>
      <c r="CL181" s="289">
        <v>0</v>
      </c>
      <c r="CM181" s="289">
        <v>134317</v>
      </c>
      <c r="CN181" s="289">
        <v>1550</v>
      </c>
      <c r="CO181" s="289">
        <v>0</v>
      </c>
      <c r="CP181" s="289">
        <v>0</v>
      </c>
      <c r="CQ181" s="289">
        <v>0</v>
      </c>
      <c r="CR181" s="289">
        <v>0</v>
      </c>
      <c r="CS181" s="289">
        <v>1054</v>
      </c>
      <c r="CT181" s="289">
        <v>153682</v>
      </c>
      <c r="CU181" s="289">
        <v>0</v>
      </c>
      <c r="CV181" s="289">
        <v>0</v>
      </c>
      <c r="CW181" s="289">
        <v>0</v>
      </c>
      <c r="CX181" s="289">
        <v>5590.71</v>
      </c>
      <c r="CY181" s="289">
        <v>0</v>
      </c>
      <c r="CZ181" s="289">
        <v>0</v>
      </c>
      <c r="DA181" s="289">
        <v>0</v>
      </c>
      <c r="DB181" s="289">
        <v>0</v>
      </c>
      <c r="DC181" s="289">
        <v>0</v>
      </c>
      <c r="DD181" s="289">
        <v>0</v>
      </c>
      <c r="DE181" s="289">
        <v>0</v>
      </c>
      <c r="DF181" s="289">
        <v>0</v>
      </c>
      <c r="DG181" s="289">
        <v>0</v>
      </c>
      <c r="DH181" s="289">
        <v>0</v>
      </c>
      <c r="DI181" s="289">
        <v>573374.85</v>
      </c>
      <c r="DJ181" s="289">
        <v>0</v>
      </c>
      <c r="DK181" s="289">
        <v>0</v>
      </c>
      <c r="DL181" s="289">
        <v>48171.55</v>
      </c>
      <c r="DM181" s="289">
        <v>22774</v>
      </c>
      <c r="DN181" s="289">
        <v>1056</v>
      </c>
      <c r="DO181" s="289">
        <v>0</v>
      </c>
      <c r="DP181" s="289">
        <v>0</v>
      </c>
      <c r="DQ181" s="289">
        <v>0</v>
      </c>
      <c r="DR181" s="289">
        <v>0</v>
      </c>
      <c r="DS181" s="289">
        <v>0</v>
      </c>
      <c r="DT181" s="289">
        <v>0</v>
      </c>
      <c r="DU181" s="289">
        <v>0</v>
      </c>
      <c r="DV181" s="289">
        <v>116256.88</v>
      </c>
      <c r="DW181" s="289">
        <v>0</v>
      </c>
      <c r="DX181" s="289">
        <v>1927.46</v>
      </c>
      <c r="DY181" s="289">
        <v>0</v>
      </c>
      <c r="DZ181" s="289">
        <v>63444.44</v>
      </c>
      <c r="EA181" s="289">
        <v>62961.9</v>
      </c>
      <c r="EB181" s="289">
        <v>2410</v>
      </c>
      <c r="EC181" s="289">
        <v>0</v>
      </c>
      <c r="ED181" s="289">
        <v>0</v>
      </c>
      <c r="EE181" s="289">
        <v>0</v>
      </c>
      <c r="EF181" s="289">
        <v>0</v>
      </c>
      <c r="EG181" s="289">
        <v>0</v>
      </c>
      <c r="EH181" s="289">
        <v>0</v>
      </c>
      <c r="EI181" s="289">
        <v>0</v>
      </c>
      <c r="EJ181" s="289">
        <v>0</v>
      </c>
      <c r="EK181" s="289">
        <v>0</v>
      </c>
      <c r="EL181" s="289">
        <v>0</v>
      </c>
      <c r="EM181" s="289">
        <v>0</v>
      </c>
      <c r="EN181" s="289">
        <v>0</v>
      </c>
      <c r="EO181" s="289">
        <v>0</v>
      </c>
      <c r="EP181" s="289">
        <v>0</v>
      </c>
      <c r="EQ181" s="289">
        <v>0</v>
      </c>
      <c r="ER181" s="289">
        <v>0</v>
      </c>
      <c r="ES181" s="289">
        <v>0</v>
      </c>
      <c r="ET181" s="289">
        <v>0</v>
      </c>
      <c r="EU181" s="289">
        <v>0</v>
      </c>
      <c r="EV181" s="289">
        <v>1408.75</v>
      </c>
      <c r="EW181" s="289">
        <v>189872.21</v>
      </c>
      <c r="EX181" s="289">
        <v>188463.46</v>
      </c>
      <c r="EY181" s="289">
        <v>0</v>
      </c>
      <c r="EZ181" s="289">
        <v>0</v>
      </c>
      <c r="FA181" s="289">
        <v>0</v>
      </c>
      <c r="FB181" s="289">
        <v>56081</v>
      </c>
      <c r="FC181" s="289">
        <v>56081</v>
      </c>
      <c r="FD181" s="289">
        <v>0</v>
      </c>
      <c r="FE181" s="289">
        <v>0</v>
      </c>
      <c r="FF181" s="289">
        <v>0</v>
      </c>
      <c r="FG181" s="289">
        <v>0</v>
      </c>
      <c r="FH181" s="289">
        <v>162605.97</v>
      </c>
      <c r="FI181" s="289">
        <v>156844.97</v>
      </c>
      <c r="FJ181" s="289">
        <v>5761</v>
      </c>
      <c r="FK181" s="289">
        <v>0</v>
      </c>
    </row>
    <row r="182" spans="1:167" x14ac:dyDescent="0.15">
      <c r="A182" s="287">
        <v>2885</v>
      </c>
      <c r="B182" s="287" t="s">
        <v>643</v>
      </c>
      <c r="C182" s="289">
        <v>0</v>
      </c>
      <c r="D182" s="289">
        <v>15614363.300000001</v>
      </c>
      <c r="E182" s="289">
        <v>0</v>
      </c>
      <c r="F182" s="289">
        <v>28523.45</v>
      </c>
      <c r="G182" s="289">
        <v>0</v>
      </c>
      <c r="H182" s="289">
        <v>10810.23</v>
      </c>
      <c r="I182" s="289">
        <v>82610.47</v>
      </c>
      <c r="J182" s="289">
        <v>32744.850000000002</v>
      </c>
      <c r="K182" s="289">
        <v>1337508</v>
      </c>
      <c r="L182" s="289">
        <v>0</v>
      </c>
      <c r="M182" s="289">
        <v>180</v>
      </c>
      <c r="N182" s="289">
        <v>0</v>
      </c>
      <c r="O182" s="289">
        <v>0</v>
      </c>
      <c r="P182" s="289">
        <v>0</v>
      </c>
      <c r="Q182" s="289">
        <v>0</v>
      </c>
      <c r="R182" s="289">
        <v>0</v>
      </c>
      <c r="S182" s="289">
        <v>0</v>
      </c>
      <c r="T182" s="289">
        <v>0</v>
      </c>
      <c r="U182" s="289">
        <v>439818.67</v>
      </c>
      <c r="V182" s="289">
        <v>6228636</v>
      </c>
      <c r="W182" s="289">
        <v>39800</v>
      </c>
      <c r="X182" s="289">
        <v>0</v>
      </c>
      <c r="Y182" s="289">
        <v>946680.02</v>
      </c>
      <c r="Z182" s="289">
        <v>37.840000000000003</v>
      </c>
      <c r="AA182" s="289">
        <v>28678</v>
      </c>
      <c r="AB182" s="289">
        <v>0</v>
      </c>
      <c r="AC182" s="289">
        <v>0</v>
      </c>
      <c r="AD182" s="289">
        <v>60881.75</v>
      </c>
      <c r="AE182" s="289">
        <v>386890.69</v>
      </c>
      <c r="AF182" s="289">
        <v>0</v>
      </c>
      <c r="AG182" s="289">
        <v>0</v>
      </c>
      <c r="AH182" s="289">
        <v>66406.11</v>
      </c>
      <c r="AI182" s="289">
        <v>195266.17</v>
      </c>
      <c r="AJ182" s="289">
        <v>0</v>
      </c>
      <c r="AK182" s="289">
        <v>240</v>
      </c>
      <c r="AL182" s="289">
        <v>0</v>
      </c>
      <c r="AM182" s="289">
        <v>14593.67</v>
      </c>
      <c r="AN182" s="289">
        <v>57322.74</v>
      </c>
      <c r="AO182" s="289">
        <v>0</v>
      </c>
      <c r="AP182" s="289">
        <v>14844.66</v>
      </c>
      <c r="AQ182" s="289">
        <v>8217382.3200000003</v>
      </c>
      <c r="AR182" s="289">
        <v>4617487.2300000004</v>
      </c>
      <c r="AS182" s="289">
        <v>71371.31</v>
      </c>
      <c r="AT182" s="289">
        <v>524238.07</v>
      </c>
      <c r="AU182" s="289">
        <v>250920.29</v>
      </c>
      <c r="AV182" s="289">
        <v>7987.17</v>
      </c>
      <c r="AW182" s="289">
        <v>400573.88</v>
      </c>
      <c r="AX182" s="289">
        <v>679754.93</v>
      </c>
      <c r="AY182" s="289">
        <v>183662.92</v>
      </c>
      <c r="AZ182" s="289">
        <v>1104590.76</v>
      </c>
      <c r="BA182" s="289">
        <v>2528055.2999999998</v>
      </c>
      <c r="BB182" s="289">
        <v>284610.16000000003</v>
      </c>
      <c r="BC182" s="289">
        <v>150216.78</v>
      </c>
      <c r="BD182" s="289">
        <v>0</v>
      </c>
      <c r="BE182" s="289">
        <v>849237.74</v>
      </c>
      <c r="BF182" s="289">
        <v>1803726.97</v>
      </c>
      <c r="BG182" s="289">
        <v>1767534.69</v>
      </c>
      <c r="BH182" s="289">
        <v>1654.18</v>
      </c>
      <c r="BI182" s="289">
        <v>0</v>
      </c>
      <c r="BJ182" s="289">
        <v>0</v>
      </c>
      <c r="BK182" s="289">
        <v>0</v>
      </c>
      <c r="BL182" s="289">
        <v>0</v>
      </c>
      <c r="BM182" s="289">
        <v>0</v>
      </c>
      <c r="BN182" s="289">
        <v>0</v>
      </c>
      <c r="BO182" s="289">
        <v>0</v>
      </c>
      <c r="BP182" s="289">
        <v>0</v>
      </c>
      <c r="BQ182" s="289">
        <v>10204648.810000001</v>
      </c>
      <c r="BR182" s="289">
        <v>12348480.73</v>
      </c>
      <c r="BS182" s="289">
        <v>10204648.810000001</v>
      </c>
      <c r="BT182" s="289">
        <v>12348480.73</v>
      </c>
      <c r="BU182" s="289">
        <v>0</v>
      </c>
      <c r="BV182" s="289">
        <v>0</v>
      </c>
      <c r="BW182" s="289">
        <v>1625776.78</v>
      </c>
      <c r="BX182" s="289">
        <v>0</v>
      </c>
      <c r="BY182" s="289">
        <v>0</v>
      </c>
      <c r="BZ182" s="289">
        <v>0</v>
      </c>
      <c r="CA182" s="289">
        <v>0</v>
      </c>
      <c r="CB182" s="289">
        <v>0</v>
      </c>
      <c r="CC182" s="289">
        <v>0</v>
      </c>
      <c r="CD182" s="289">
        <v>0</v>
      </c>
      <c r="CE182" s="289">
        <v>0</v>
      </c>
      <c r="CF182" s="289">
        <v>0</v>
      </c>
      <c r="CG182" s="289">
        <v>0</v>
      </c>
      <c r="CH182" s="289">
        <v>0</v>
      </c>
      <c r="CI182" s="289">
        <v>0</v>
      </c>
      <c r="CJ182" s="289">
        <v>0</v>
      </c>
      <c r="CK182" s="289">
        <v>0</v>
      </c>
      <c r="CL182" s="289">
        <v>0</v>
      </c>
      <c r="CM182" s="289">
        <v>512866</v>
      </c>
      <c r="CN182" s="289">
        <v>17605</v>
      </c>
      <c r="CO182" s="289">
        <v>0</v>
      </c>
      <c r="CP182" s="289">
        <v>0</v>
      </c>
      <c r="CQ182" s="289">
        <v>0</v>
      </c>
      <c r="CR182" s="289">
        <v>0</v>
      </c>
      <c r="CS182" s="289">
        <v>11973</v>
      </c>
      <c r="CT182" s="289">
        <v>402830.75</v>
      </c>
      <c r="CU182" s="289">
        <v>0</v>
      </c>
      <c r="CV182" s="289">
        <v>0</v>
      </c>
      <c r="CW182" s="289">
        <v>0</v>
      </c>
      <c r="CX182" s="289">
        <v>62059.21</v>
      </c>
      <c r="CY182" s="289">
        <v>0</v>
      </c>
      <c r="CZ182" s="289">
        <v>0</v>
      </c>
      <c r="DA182" s="289">
        <v>0</v>
      </c>
      <c r="DB182" s="289">
        <v>0</v>
      </c>
      <c r="DC182" s="289">
        <v>0</v>
      </c>
      <c r="DD182" s="289">
        <v>0</v>
      </c>
      <c r="DE182" s="289">
        <v>0</v>
      </c>
      <c r="DF182" s="289">
        <v>0</v>
      </c>
      <c r="DG182" s="289">
        <v>0</v>
      </c>
      <c r="DH182" s="289">
        <v>0</v>
      </c>
      <c r="DI182" s="289">
        <v>1794013.23</v>
      </c>
      <c r="DJ182" s="289">
        <v>0</v>
      </c>
      <c r="DK182" s="289">
        <v>0</v>
      </c>
      <c r="DL182" s="289">
        <v>501788.85000000003</v>
      </c>
      <c r="DM182" s="289">
        <v>154565.95000000001</v>
      </c>
      <c r="DN182" s="289">
        <v>0</v>
      </c>
      <c r="DO182" s="289">
        <v>0</v>
      </c>
      <c r="DP182" s="289">
        <v>111547.33</v>
      </c>
      <c r="DQ182" s="289">
        <v>3353.75</v>
      </c>
      <c r="DR182" s="289">
        <v>0</v>
      </c>
      <c r="DS182" s="289">
        <v>0</v>
      </c>
      <c r="DT182" s="289">
        <v>0</v>
      </c>
      <c r="DU182" s="289">
        <v>0</v>
      </c>
      <c r="DV182" s="289">
        <v>67841.63</v>
      </c>
      <c r="DW182" s="289">
        <v>0</v>
      </c>
      <c r="DX182" s="289">
        <v>81501.47</v>
      </c>
      <c r="DY182" s="289">
        <v>102404.77</v>
      </c>
      <c r="DZ182" s="289">
        <v>131852.96</v>
      </c>
      <c r="EA182" s="289">
        <v>110949.66</v>
      </c>
      <c r="EB182" s="289">
        <v>0</v>
      </c>
      <c r="EC182" s="289">
        <v>0</v>
      </c>
      <c r="ED182" s="289">
        <v>462252.77</v>
      </c>
      <c r="EE182" s="289">
        <v>620849.63</v>
      </c>
      <c r="EF182" s="289">
        <v>2508138.8199999998</v>
      </c>
      <c r="EG182" s="289">
        <v>2282004.0699999998</v>
      </c>
      <c r="EH182" s="289">
        <v>4857.8900000000003</v>
      </c>
      <c r="EI182" s="289">
        <v>0</v>
      </c>
      <c r="EJ182" s="289">
        <v>0</v>
      </c>
      <c r="EK182" s="289">
        <v>62680</v>
      </c>
      <c r="EL182" s="289">
        <v>0</v>
      </c>
      <c r="EM182" s="289">
        <v>21355811.699999999</v>
      </c>
      <c r="EN182" s="289">
        <v>6119556.0099999998</v>
      </c>
      <c r="EO182" s="289">
        <v>524723.61</v>
      </c>
      <c r="EP182" s="289">
        <v>1804.94</v>
      </c>
      <c r="EQ182" s="289">
        <v>0</v>
      </c>
      <c r="ER182" s="289">
        <v>5596637.3399999999</v>
      </c>
      <c r="ES182" s="289">
        <v>0</v>
      </c>
      <c r="ET182" s="289">
        <v>0</v>
      </c>
      <c r="EU182" s="289">
        <v>343497.06</v>
      </c>
      <c r="EV182" s="289">
        <v>481904.54000000004</v>
      </c>
      <c r="EW182" s="289">
        <v>887399.02</v>
      </c>
      <c r="EX182" s="289">
        <v>748991.54</v>
      </c>
      <c r="EY182" s="289">
        <v>0</v>
      </c>
      <c r="EZ182" s="289">
        <v>297795.42</v>
      </c>
      <c r="FA182" s="289">
        <v>323655.27</v>
      </c>
      <c r="FB182" s="289">
        <v>382094.28</v>
      </c>
      <c r="FC182" s="289">
        <v>355485.43</v>
      </c>
      <c r="FD182" s="289">
        <v>749</v>
      </c>
      <c r="FE182" s="289">
        <v>0</v>
      </c>
      <c r="FF182" s="289">
        <v>0</v>
      </c>
      <c r="FG182" s="289">
        <v>0</v>
      </c>
      <c r="FH182" s="289">
        <v>0</v>
      </c>
      <c r="FI182" s="289">
        <v>0</v>
      </c>
      <c r="FJ182" s="289">
        <v>0</v>
      </c>
      <c r="FK182" s="289">
        <v>0</v>
      </c>
    </row>
    <row r="183" spans="1:167" x14ac:dyDescent="0.15">
      <c r="A183" s="287">
        <v>2884</v>
      </c>
      <c r="B183" s="287" t="s">
        <v>642</v>
      </c>
      <c r="C183" s="289">
        <v>32744.850000000002</v>
      </c>
      <c r="D183" s="289">
        <v>16690049.210000001</v>
      </c>
      <c r="E183" s="289">
        <v>6639</v>
      </c>
      <c r="F183" s="289">
        <v>11132.460000000001</v>
      </c>
      <c r="G183" s="289">
        <v>17764.75</v>
      </c>
      <c r="H183" s="289">
        <v>9212.7199999999993</v>
      </c>
      <c r="I183" s="289">
        <v>172980.7</v>
      </c>
      <c r="J183" s="289">
        <v>0</v>
      </c>
      <c r="K183" s="289">
        <v>739696.09</v>
      </c>
      <c r="L183" s="289">
        <v>0</v>
      </c>
      <c r="M183" s="289">
        <v>948.43000000000006</v>
      </c>
      <c r="N183" s="289">
        <v>0</v>
      </c>
      <c r="O183" s="289">
        <v>0</v>
      </c>
      <c r="P183" s="289">
        <v>0</v>
      </c>
      <c r="Q183" s="289">
        <v>0</v>
      </c>
      <c r="R183" s="289">
        <v>0</v>
      </c>
      <c r="S183" s="289">
        <v>0</v>
      </c>
      <c r="T183" s="289">
        <v>0</v>
      </c>
      <c r="U183" s="289">
        <v>331349.13</v>
      </c>
      <c r="V183" s="289">
        <v>959226</v>
      </c>
      <c r="W183" s="289">
        <v>45563.97</v>
      </c>
      <c r="X183" s="289">
        <v>0</v>
      </c>
      <c r="Y183" s="289">
        <v>0</v>
      </c>
      <c r="Z183" s="289">
        <v>1979.89</v>
      </c>
      <c r="AA183" s="289">
        <v>23152</v>
      </c>
      <c r="AB183" s="289">
        <v>0</v>
      </c>
      <c r="AC183" s="289">
        <v>0</v>
      </c>
      <c r="AD183" s="289">
        <v>74213.650000000009</v>
      </c>
      <c r="AE183" s="289">
        <v>164501.91</v>
      </c>
      <c r="AF183" s="289">
        <v>0</v>
      </c>
      <c r="AG183" s="289">
        <v>0</v>
      </c>
      <c r="AH183" s="289">
        <v>6522.66</v>
      </c>
      <c r="AI183" s="289">
        <v>0</v>
      </c>
      <c r="AJ183" s="289">
        <v>0</v>
      </c>
      <c r="AK183" s="289">
        <v>1103.6000000000001</v>
      </c>
      <c r="AL183" s="289">
        <v>0</v>
      </c>
      <c r="AM183" s="289">
        <v>21583.5</v>
      </c>
      <c r="AN183" s="289">
        <v>19049.34</v>
      </c>
      <c r="AO183" s="289">
        <v>0</v>
      </c>
      <c r="AP183" s="289">
        <v>19135.96</v>
      </c>
      <c r="AQ183" s="289">
        <v>663371.37</v>
      </c>
      <c r="AR183" s="289">
        <v>6589342.2699999996</v>
      </c>
      <c r="AS183" s="289">
        <v>1382095.9</v>
      </c>
      <c r="AT183" s="289">
        <v>561109.23</v>
      </c>
      <c r="AU183" s="289">
        <v>619883.51</v>
      </c>
      <c r="AV183" s="289">
        <v>23394.07</v>
      </c>
      <c r="AW183" s="289">
        <v>439831.7</v>
      </c>
      <c r="AX183" s="289">
        <v>479957.31</v>
      </c>
      <c r="AY183" s="289">
        <v>185569.24</v>
      </c>
      <c r="AZ183" s="289">
        <v>849074.70000000007</v>
      </c>
      <c r="BA183" s="289">
        <v>2611945.5499999998</v>
      </c>
      <c r="BB183" s="289">
        <v>327745.93</v>
      </c>
      <c r="BC183" s="289">
        <v>146210.73000000001</v>
      </c>
      <c r="BD183" s="289">
        <v>0</v>
      </c>
      <c r="BE183" s="289">
        <v>830027.38</v>
      </c>
      <c r="BF183" s="289">
        <v>1382721.91</v>
      </c>
      <c r="BG183" s="289">
        <v>773731.58</v>
      </c>
      <c r="BH183" s="289">
        <v>27113.97</v>
      </c>
      <c r="BI183" s="289">
        <v>0</v>
      </c>
      <c r="BJ183" s="289">
        <v>0</v>
      </c>
      <c r="BK183" s="289">
        <v>0</v>
      </c>
      <c r="BL183" s="289">
        <v>0</v>
      </c>
      <c r="BM183" s="289">
        <v>0</v>
      </c>
      <c r="BN183" s="289">
        <v>0</v>
      </c>
      <c r="BO183" s="289">
        <v>0</v>
      </c>
      <c r="BP183" s="289">
        <v>0</v>
      </c>
      <c r="BQ183" s="289">
        <v>9591981.9700000007</v>
      </c>
      <c r="BR183" s="289">
        <v>11047405.439999999</v>
      </c>
      <c r="BS183" s="289">
        <v>9591981.9700000007</v>
      </c>
      <c r="BT183" s="289">
        <v>11047405.439999999</v>
      </c>
      <c r="BU183" s="289">
        <v>0</v>
      </c>
      <c r="BV183" s="289">
        <v>0</v>
      </c>
      <c r="BW183" s="289">
        <v>787515.74</v>
      </c>
      <c r="BX183" s="289">
        <v>0</v>
      </c>
      <c r="BY183" s="289">
        <v>0</v>
      </c>
      <c r="BZ183" s="289">
        <v>0</v>
      </c>
      <c r="CA183" s="289">
        <v>0</v>
      </c>
      <c r="CB183" s="289">
        <v>0</v>
      </c>
      <c r="CC183" s="289">
        <v>0</v>
      </c>
      <c r="CD183" s="289">
        <v>0</v>
      </c>
      <c r="CE183" s="289">
        <v>0</v>
      </c>
      <c r="CF183" s="289">
        <v>0</v>
      </c>
      <c r="CG183" s="289">
        <v>0</v>
      </c>
      <c r="CH183" s="289">
        <v>1500</v>
      </c>
      <c r="CI183" s="289">
        <v>0</v>
      </c>
      <c r="CJ183" s="289">
        <v>0</v>
      </c>
      <c r="CK183" s="289">
        <v>0</v>
      </c>
      <c r="CL183" s="289">
        <v>0</v>
      </c>
      <c r="CM183" s="289">
        <v>220301</v>
      </c>
      <c r="CN183" s="289">
        <v>0</v>
      </c>
      <c r="CO183" s="289">
        <v>0</v>
      </c>
      <c r="CP183" s="289">
        <v>0</v>
      </c>
      <c r="CQ183" s="289">
        <v>0</v>
      </c>
      <c r="CR183" s="289">
        <v>0</v>
      </c>
      <c r="CS183" s="289">
        <v>0</v>
      </c>
      <c r="CT183" s="289">
        <v>211431.34</v>
      </c>
      <c r="CU183" s="289">
        <v>0</v>
      </c>
      <c r="CV183" s="289">
        <v>0</v>
      </c>
      <c r="CW183" s="289">
        <v>0</v>
      </c>
      <c r="CX183" s="289">
        <v>2704.31</v>
      </c>
      <c r="CY183" s="289">
        <v>0</v>
      </c>
      <c r="CZ183" s="289">
        <v>0</v>
      </c>
      <c r="DA183" s="289">
        <v>0</v>
      </c>
      <c r="DB183" s="289">
        <v>0</v>
      </c>
      <c r="DC183" s="289">
        <v>0</v>
      </c>
      <c r="DD183" s="289">
        <v>0</v>
      </c>
      <c r="DE183" s="289">
        <v>0</v>
      </c>
      <c r="DF183" s="289">
        <v>0</v>
      </c>
      <c r="DG183" s="289">
        <v>1500</v>
      </c>
      <c r="DH183" s="289">
        <v>0</v>
      </c>
      <c r="DI183" s="289">
        <v>585426.1</v>
      </c>
      <c r="DJ183" s="289">
        <v>0</v>
      </c>
      <c r="DK183" s="289">
        <v>0</v>
      </c>
      <c r="DL183" s="289">
        <v>219442.65</v>
      </c>
      <c r="DM183" s="289">
        <v>155983.01999999999</v>
      </c>
      <c r="DN183" s="289">
        <v>0</v>
      </c>
      <c r="DO183" s="289">
        <v>0</v>
      </c>
      <c r="DP183" s="289">
        <v>158564</v>
      </c>
      <c r="DQ183" s="289">
        <v>0</v>
      </c>
      <c r="DR183" s="289">
        <v>0</v>
      </c>
      <c r="DS183" s="289">
        <v>0</v>
      </c>
      <c r="DT183" s="289">
        <v>0</v>
      </c>
      <c r="DU183" s="289">
        <v>0</v>
      </c>
      <c r="DV183" s="289">
        <v>102536.62</v>
      </c>
      <c r="DW183" s="289">
        <v>0</v>
      </c>
      <c r="DX183" s="289">
        <v>45313.24</v>
      </c>
      <c r="DY183" s="289">
        <v>99333.94</v>
      </c>
      <c r="DZ183" s="289">
        <v>287225.97000000003</v>
      </c>
      <c r="EA183" s="289">
        <v>233205.27000000002</v>
      </c>
      <c r="EB183" s="289">
        <v>0</v>
      </c>
      <c r="EC183" s="289">
        <v>0</v>
      </c>
      <c r="ED183" s="289">
        <v>403123.09</v>
      </c>
      <c r="EE183" s="289">
        <v>461999.9</v>
      </c>
      <c r="EF183" s="289">
        <v>2203684.5699999998</v>
      </c>
      <c r="EG183" s="289">
        <v>2028909.76</v>
      </c>
      <c r="EH183" s="289">
        <v>0</v>
      </c>
      <c r="EI183" s="289">
        <v>0</v>
      </c>
      <c r="EJ183" s="289">
        <v>0</v>
      </c>
      <c r="EK183" s="289">
        <v>115898</v>
      </c>
      <c r="EL183" s="289">
        <v>0</v>
      </c>
      <c r="EM183" s="289">
        <v>10260000</v>
      </c>
      <c r="EN183" s="289">
        <v>1891137.68</v>
      </c>
      <c r="EO183" s="289">
        <v>1638281.75</v>
      </c>
      <c r="EP183" s="289">
        <v>2560.85</v>
      </c>
      <c r="EQ183" s="289">
        <v>0</v>
      </c>
      <c r="ER183" s="289">
        <v>255416.78</v>
      </c>
      <c r="ES183" s="289">
        <v>0</v>
      </c>
      <c r="ET183" s="289">
        <v>0</v>
      </c>
      <c r="EU183" s="289">
        <v>307120.12</v>
      </c>
      <c r="EV183" s="289">
        <v>368656.64000000001</v>
      </c>
      <c r="EW183" s="289">
        <v>840498.52</v>
      </c>
      <c r="EX183" s="289">
        <v>778962</v>
      </c>
      <c r="EY183" s="289">
        <v>0</v>
      </c>
      <c r="EZ183" s="289">
        <v>284039.03999999998</v>
      </c>
      <c r="FA183" s="289">
        <v>272276.34999999998</v>
      </c>
      <c r="FB183" s="289">
        <v>470601.56</v>
      </c>
      <c r="FC183" s="289">
        <v>415133.35000000003</v>
      </c>
      <c r="FD183" s="289">
        <v>67230.899999999994</v>
      </c>
      <c r="FE183" s="289">
        <v>0</v>
      </c>
      <c r="FF183" s="289">
        <v>0</v>
      </c>
      <c r="FG183" s="289">
        <v>0</v>
      </c>
      <c r="FH183" s="289">
        <v>1176670.4099999999</v>
      </c>
      <c r="FI183" s="289">
        <v>1084598.05</v>
      </c>
      <c r="FJ183" s="289">
        <v>26582.66</v>
      </c>
      <c r="FK183" s="289">
        <v>65489.700000000004</v>
      </c>
    </row>
    <row r="184" spans="1:167" x14ac:dyDescent="0.15">
      <c r="A184" s="287">
        <v>2891</v>
      </c>
      <c r="B184" s="287" t="s">
        <v>644</v>
      </c>
      <c r="C184" s="289">
        <v>0</v>
      </c>
      <c r="D184" s="289">
        <v>3761981</v>
      </c>
      <c r="E184" s="289">
        <v>0</v>
      </c>
      <c r="F184" s="289">
        <v>0</v>
      </c>
      <c r="G184" s="289">
        <v>9233</v>
      </c>
      <c r="H184" s="289">
        <v>4311.71</v>
      </c>
      <c r="I184" s="289">
        <v>16591.849999999999</v>
      </c>
      <c r="J184" s="289">
        <v>0</v>
      </c>
      <c r="K184" s="289">
        <v>254652.07</v>
      </c>
      <c r="L184" s="289">
        <v>0</v>
      </c>
      <c r="M184" s="289">
        <v>0</v>
      </c>
      <c r="N184" s="289">
        <v>0</v>
      </c>
      <c r="O184" s="289">
        <v>0</v>
      </c>
      <c r="P184" s="289">
        <v>25909.96</v>
      </c>
      <c r="Q184" s="289">
        <v>0</v>
      </c>
      <c r="R184" s="289">
        <v>0</v>
      </c>
      <c r="S184" s="289">
        <v>24244.3</v>
      </c>
      <c r="T184" s="289">
        <v>0</v>
      </c>
      <c r="U184" s="289">
        <v>227796.80000000002</v>
      </c>
      <c r="V184" s="289">
        <v>352728</v>
      </c>
      <c r="W184" s="289">
        <v>3322.58</v>
      </c>
      <c r="X184" s="289">
        <v>0</v>
      </c>
      <c r="Y184" s="289">
        <v>106412.1</v>
      </c>
      <c r="Z184" s="289">
        <v>0</v>
      </c>
      <c r="AA184" s="289">
        <v>99211</v>
      </c>
      <c r="AB184" s="289">
        <v>0</v>
      </c>
      <c r="AC184" s="289">
        <v>0</v>
      </c>
      <c r="AD184" s="289">
        <v>0</v>
      </c>
      <c r="AE184" s="289">
        <v>110581</v>
      </c>
      <c r="AF184" s="289">
        <v>0</v>
      </c>
      <c r="AG184" s="289">
        <v>0</v>
      </c>
      <c r="AH184" s="289">
        <v>0</v>
      </c>
      <c r="AI184" s="289">
        <v>10974</v>
      </c>
      <c r="AJ184" s="289">
        <v>0</v>
      </c>
      <c r="AK184" s="289">
        <v>30000</v>
      </c>
      <c r="AL184" s="289">
        <v>0</v>
      </c>
      <c r="AM184" s="289">
        <v>0</v>
      </c>
      <c r="AN184" s="289">
        <v>15945.550000000001</v>
      </c>
      <c r="AO184" s="289">
        <v>0</v>
      </c>
      <c r="AP184" s="289">
        <v>3620.44</v>
      </c>
      <c r="AQ184" s="289">
        <v>736059.14</v>
      </c>
      <c r="AR184" s="289">
        <v>868949.67</v>
      </c>
      <c r="AS184" s="289">
        <v>226433.14</v>
      </c>
      <c r="AT184" s="289">
        <v>78672.66</v>
      </c>
      <c r="AU184" s="289">
        <v>98199.71</v>
      </c>
      <c r="AV184" s="289">
        <v>0</v>
      </c>
      <c r="AW184" s="289">
        <v>87080.03</v>
      </c>
      <c r="AX184" s="289">
        <v>96405.759999999995</v>
      </c>
      <c r="AY184" s="289">
        <v>279447.98</v>
      </c>
      <c r="AZ184" s="289">
        <v>201344.71</v>
      </c>
      <c r="BA184" s="289">
        <v>1204191.8700000001</v>
      </c>
      <c r="BB184" s="289">
        <v>166027.59</v>
      </c>
      <c r="BC184" s="289">
        <v>50121.43</v>
      </c>
      <c r="BD184" s="289">
        <v>0</v>
      </c>
      <c r="BE184" s="289">
        <v>22849.74</v>
      </c>
      <c r="BF184" s="289">
        <v>562566.63</v>
      </c>
      <c r="BG184" s="289">
        <v>363633.89</v>
      </c>
      <c r="BH184" s="289">
        <v>127.61</v>
      </c>
      <c r="BI184" s="289">
        <v>18951.66</v>
      </c>
      <c r="BJ184" s="289">
        <v>15769.85</v>
      </c>
      <c r="BK184" s="289">
        <v>0</v>
      </c>
      <c r="BL184" s="289">
        <v>0</v>
      </c>
      <c r="BM184" s="289">
        <v>98991</v>
      </c>
      <c r="BN184" s="289">
        <v>10249.52</v>
      </c>
      <c r="BO184" s="289">
        <v>0</v>
      </c>
      <c r="BP184" s="289">
        <v>0</v>
      </c>
      <c r="BQ184" s="289">
        <v>1848765.86</v>
      </c>
      <c r="BR184" s="289">
        <v>1956092.95</v>
      </c>
      <c r="BS184" s="289">
        <v>1966708.52</v>
      </c>
      <c r="BT184" s="289">
        <v>1982112.32</v>
      </c>
      <c r="BU184" s="289">
        <v>0</v>
      </c>
      <c r="BV184" s="289">
        <v>0</v>
      </c>
      <c r="BW184" s="289">
        <v>282566.63</v>
      </c>
      <c r="BX184" s="289">
        <v>0</v>
      </c>
      <c r="BY184" s="289">
        <v>0</v>
      </c>
      <c r="BZ184" s="289">
        <v>0</v>
      </c>
      <c r="CA184" s="289">
        <v>0</v>
      </c>
      <c r="CB184" s="289">
        <v>0</v>
      </c>
      <c r="CC184" s="289">
        <v>0</v>
      </c>
      <c r="CD184" s="289">
        <v>0</v>
      </c>
      <c r="CE184" s="289">
        <v>0</v>
      </c>
      <c r="CF184" s="289">
        <v>0</v>
      </c>
      <c r="CG184" s="289">
        <v>0</v>
      </c>
      <c r="CH184" s="289">
        <v>128287.54</v>
      </c>
      <c r="CI184" s="289">
        <v>0</v>
      </c>
      <c r="CJ184" s="289">
        <v>326521.91000000003</v>
      </c>
      <c r="CK184" s="289">
        <v>10940.630000000001</v>
      </c>
      <c r="CL184" s="289">
        <v>0</v>
      </c>
      <c r="CM184" s="289">
        <v>22</v>
      </c>
      <c r="CN184" s="289">
        <v>0</v>
      </c>
      <c r="CO184" s="289">
        <v>0</v>
      </c>
      <c r="CP184" s="289">
        <v>0</v>
      </c>
      <c r="CQ184" s="289">
        <v>0</v>
      </c>
      <c r="CR184" s="289">
        <v>78</v>
      </c>
      <c r="CS184" s="289">
        <v>0</v>
      </c>
      <c r="CT184" s="289">
        <v>90247.85</v>
      </c>
      <c r="CU184" s="289">
        <v>0</v>
      </c>
      <c r="CV184" s="289">
        <v>0</v>
      </c>
      <c r="CW184" s="289">
        <v>0</v>
      </c>
      <c r="CX184" s="289">
        <v>0</v>
      </c>
      <c r="CY184" s="289">
        <v>0</v>
      </c>
      <c r="CZ184" s="289">
        <v>0</v>
      </c>
      <c r="DA184" s="289">
        <v>0</v>
      </c>
      <c r="DB184" s="289">
        <v>0</v>
      </c>
      <c r="DC184" s="289">
        <v>0</v>
      </c>
      <c r="DD184" s="289">
        <v>78</v>
      </c>
      <c r="DE184" s="289">
        <v>0</v>
      </c>
      <c r="DF184" s="289">
        <v>0</v>
      </c>
      <c r="DG184" s="289">
        <v>0</v>
      </c>
      <c r="DH184" s="289">
        <v>0</v>
      </c>
      <c r="DI184" s="289">
        <v>346447.81</v>
      </c>
      <c r="DJ184" s="289">
        <v>0</v>
      </c>
      <c r="DK184" s="289">
        <v>0</v>
      </c>
      <c r="DL184" s="289">
        <v>110392.43000000001</v>
      </c>
      <c r="DM184" s="289">
        <v>53802.87</v>
      </c>
      <c r="DN184" s="289">
        <v>0</v>
      </c>
      <c r="DO184" s="289">
        <v>0</v>
      </c>
      <c r="DP184" s="289">
        <v>976.33</v>
      </c>
      <c r="DQ184" s="289">
        <v>0</v>
      </c>
      <c r="DR184" s="289">
        <v>0</v>
      </c>
      <c r="DS184" s="289">
        <v>0</v>
      </c>
      <c r="DT184" s="289">
        <v>0</v>
      </c>
      <c r="DU184" s="289">
        <v>0</v>
      </c>
      <c r="DV184" s="289">
        <v>324903.78999999998</v>
      </c>
      <c r="DW184" s="289">
        <v>2219.33</v>
      </c>
      <c r="DX184" s="289">
        <v>0</v>
      </c>
      <c r="DY184" s="289">
        <v>0</v>
      </c>
      <c r="DZ184" s="289">
        <v>0</v>
      </c>
      <c r="EA184" s="289">
        <v>0</v>
      </c>
      <c r="EB184" s="289">
        <v>0</v>
      </c>
      <c r="EC184" s="289">
        <v>0</v>
      </c>
      <c r="ED184" s="289">
        <v>257449.09</v>
      </c>
      <c r="EE184" s="289">
        <v>193308</v>
      </c>
      <c r="EF184" s="289">
        <v>123244.91</v>
      </c>
      <c r="EG184" s="289">
        <v>123478</v>
      </c>
      <c r="EH184" s="289">
        <v>0</v>
      </c>
      <c r="EI184" s="289">
        <v>0</v>
      </c>
      <c r="EJ184" s="289">
        <v>0</v>
      </c>
      <c r="EK184" s="289">
        <v>63908</v>
      </c>
      <c r="EL184" s="289">
        <v>0</v>
      </c>
      <c r="EM184" s="289">
        <v>690000</v>
      </c>
      <c r="EN184" s="289">
        <v>200100.03</v>
      </c>
      <c r="EO184" s="289">
        <v>480645.14</v>
      </c>
      <c r="EP184" s="289">
        <v>280545.11</v>
      </c>
      <c r="EQ184" s="289">
        <v>0</v>
      </c>
      <c r="ER184" s="289">
        <v>0</v>
      </c>
      <c r="ES184" s="289">
        <v>0</v>
      </c>
      <c r="ET184" s="289">
        <v>0</v>
      </c>
      <c r="EU184" s="289">
        <v>0</v>
      </c>
      <c r="EV184" s="289">
        <v>11218.28</v>
      </c>
      <c r="EW184" s="289">
        <v>193531.35</v>
      </c>
      <c r="EX184" s="289">
        <v>182313.07</v>
      </c>
      <c r="EY184" s="289">
        <v>0</v>
      </c>
      <c r="EZ184" s="289">
        <v>7049.83</v>
      </c>
      <c r="FA184" s="289">
        <v>11162.75</v>
      </c>
      <c r="FB184" s="289">
        <v>40862.379999999997</v>
      </c>
      <c r="FC184" s="289">
        <v>4958.7300000000005</v>
      </c>
      <c r="FD184" s="289">
        <v>31790.73</v>
      </c>
      <c r="FE184" s="289">
        <v>0</v>
      </c>
      <c r="FF184" s="289">
        <v>0</v>
      </c>
      <c r="FG184" s="289">
        <v>0</v>
      </c>
      <c r="FH184" s="289">
        <v>0</v>
      </c>
      <c r="FI184" s="289">
        <v>0</v>
      </c>
      <c r="FJ184" s="289">
        <v>0</v>
      </c>
      <c r="FK184" s="289">
        <v>0</v>
      </c>
    </row>
    <row r="185" spans="1:167" x14ac:dyDescent="0.15">
      <c r="A185" s="287">
        <v>2898</v>
      </c>
      <c r="B185" s="287" t="s">
        <v>645</v>
      </c>
      <c r="C185" s="289">
        <v>0</v>
      </c>
      <c r="D185" s="289">
        <v>7032686.3200000003</v>
      </c>
      <c r="E185" s="289">
        <v>15467.09</v>
      </c>
      <c r="F185" s="289">
        <v>805.9</v>
      </c>
      <c r="G185" s="289">
        <v>42890.86</v>
      </c>
      <c r="H185" s="289">
        <v>8499.94</v>
      </c>
      <c r="I185" s="289">
        <v>117110.68000000001</v>
      </c>
      <c r="J185" s="289">
        <v>12449.27</v>
      </c>
      <c r="K185" s="289">
        <v>317893</v>
      </c>
      <c r="L185" s="289">
        <v>0</v>
      </c>
      <c r="M185" s="289">
        <v>0</v>
      </c>
      <c r="N185" s="289">
        <v>0</v>
      </c>
      <c r="O185" s="289">
        <v>0</v>
      </c>
      <c r="P185" s="289">
        <v>0</v>
      </c>
      <c r="Q185" s="289">
        <v>0</v>
      </c>
      <c r="R185" s="289">
        <v>7390.29</v>
      </c>
      <c r="S185" s="289">
        <v>0</v>
      </c>
      <c r="T185" s="289">
        <v>0</v>
      </c>
      <c r="U185" s="289">
        <v>300925.16000000003</v>
      </c>
      <c r="V185" s="289">
        <v>6964344</v>
      </c>
      <c r="W185" s="289">
        <v>39779.35</v>
      </c>
      <c r="X185" s="289">
        <v>0</v>
      </c>
      <c r="Y185" s="289">
        <v>0</v>
      </c>
      <c r="Z185" s="289">
        <v>7767.68</v>
      </c>
      <c r="AA185" s="289">
        <v>9594</v>
      </c>
      <c r="AB185" s="289">
        <v>0</v>
      </c>
      <c r="AC185" s="289">
        <v>0</v>
      </c>
      <c r="AD185" s="289">
        <v>28097.670000000002</v>
      </c>
      <c r="AE185" s="289">
        <v>126823.79000000001</v>
      </c>
      <c r="AF185" s="289">
        <v>0</v>
      </c>
      <c r="AG185" s="289">
        <v>0</v>
      </c>
      <c r="AH185" s="289">
        <v>22247.88</v>
      </c>
      <c r="AI185" s="289">
        <v>0</v>
      </c>
      <c r="AJ185" s="289">
        <v>0</v>
      </c>
      <c r="AK185" s="289">
        <v>500</v>
      </c>
      <c r="AL185" s="289">
        <v>0</v>
      </c>
      <c r="AM185" s="289">
        <v>27311</v>
      </c>
      <c r="AN185" s="289">
        <v>193</v>
      </c>
      <c r="AO185" s="289">
        <v>0</v>
      </c>
      <c r="AP185" s="289">
        <v>7258.26</v>
      </c>
      <c r="AQ185" s="289">
        <v>2283781.5</v>
      </c>
      <c r="AR185" s="289">
        <v>3368577.47</v>
      </c>
      <c r="AS185" s="289">
        <v>538029.82999999996</v>
      </c>
      <c r="AT185" s="289">
        <v>253824.23</v>
      </c>
      <c r="AU185" s="289">
        <v>257778.2</v>
      </c>
      <c r="AV185" s="289">
        <v>18537.740000000002</v>
      </c>
      <c r="AW185" s="289">
        <v>291729.06</v>
      </c>
      <c r="AX185" s="289">
        <v>912537.8</v>
      </c>
      <c r="AY185" s="289">
        <v>424857.04000000004</v>
      </c>
      <c r="AZ185" s="289">
        <v>1075590.1499999999</v>
      </c>
      <c r="BA185" s="289">
        <v>2552249.64</v>
      </c>
      <c r="BB185" s="289">
        <v>564953.45000000007</v>
      </c>
      <c r="BC185" s="289">
        <v>159881.07</v>
      </c>
      <c r="BD185" s="289">
        <v>56665.16</v>
      </c>
      <c r="BE185" s="289">
        <v>288771.71000000002</v>
      </c>
      <c r="BF185" s="289">
        <v>1777613.49</v>
      </c>
      <c r="BG185" s="289">
        <v>498358.61</v>
      </c>
      <c r="BH185" s="289">
        <v>581.62</v>
      </c>
      <c r="BI185" s="289">
        <v>0</v>
      </c>
      <c r="BJ185" s="289">
        <v>0</v>
      </c>
      <c r="BK185" s="289">
        <v>0</v>
      </c>
      <c r="BL185" s="289">
        <v>0</v>
      </c>
      <c r="BM185" s="289">
        <v>0</v>
      </c>
      <c r="BN185" s="289">
        <v>0</v>
      </c>
      <c r="BO185" s="289">
        <v>0</v>
      </c>
      <c r="BP185" s="289">
        <v>0</v>
      </c>
      <c r="BQ185" s="289">
        <v>5514277.6200000001</v>
      </c>
      <c r="BR185" s="289">
        <v>5279994.99</v>
      </c>
      <c r="BS185" s="289">
        <v>5514277.6200000001</v>
      </c>
      <c r="BT185" s="289">
        <v>5279994.99</v>
      </c>
      <c r="BU185" s="289">
        <v>0</v>
      </c>
      <c r="BV185" s="289">
        <v>0</v>
      </c>
      <c r="BW185" s="289">
        <v>1730004.66</v>
      </c>
      <c r="BX185" s="289">
        <v>0</v>
      </c>
      <c r="BY185" s="289">
        <v>0</v>
      </c>
      <c r="BZ185" s="289">
        <v>0</v>
      </c>
      <c r="CA185" s="289">
        <v>0</v>
      </c>
      <c r="CB185" s="289">
        <v>0</v>
      </c>
      <c r="CC185" s="289">
        <v>0</v>
      </c>
      <c r="CD185" s="289">
        <v>0</v>
      </c>
      <c r="CE185" s="289">
        <v>0</v>
      </c>
      <c r="CF185" s="289">
        <v>0</v>
      </c>
      <c r="CG185" s="289">
        <v>0</v>
      </c>
      <c r="CH185" s="289">
        <v>1767.75</v>
      </c>
      <c r="CI185" s="289">
        <v>0</v>
      </c>
      <c r="CJ185" s="289">
        <v>0</v>
      </c>
      <c r="CK185" s="289">
        <v>0</v>
      </c>
      <c r="CL185" s="289">
        <v>0</v>
      </c>
      <c r="CM185" s="289">
        <v>462757</v>
      </c>
      <c r="CN185" s="289">
        <v>0</v>
      </c>
      <c r="CO185" s="289">
        <v>0</v>
      </c>
      <c r="CP185" s="289">
        <v>0</v>
      </c>
      <c r="CQ185" s="289">
        <v>0</v>
      </c>
      <c r="CR185" s="289">
        <v>0</v>
      </c>
      <c r="CS185" s="289">
        <v>0</v>
      </c>
      <c r="CT185" s="289">
        <v>314367.31</v>
      </c>
      <c r="CU185" s="289">
        <v>0</v>
      </c>
      <c r="CV185" s="289">
        <v>0</v>
      </c>
      <c r="CW185" s="289">
        <v>0</v>
      </c>
      <c r="CX185" s="289">
        <v>34156.770000000004</v>
      </c>
      <c r="CY185" s="289">
        <v>0</v>
      </c>
      <c r="CZ185" s="289">
        <v>0</v>
      </c>
      <c r="DA185" s="289">
        <v>0</v>
      </c>
      <c r="DB185" s="289">
        <v>0</v>
      </c>
      <c r="DC185" s="289">
        <v>0</v>
      </c>
      <c r="DD185" s="289">
        <v>0</v>
      </c>
      <c r="DE185" s="289">
        <v>0</v>
      </c>
      <c r="DF185" s="289">
        <v>0</v>
      </c>
      <c r="DG185" s="289">
        <v>0</v>
      </c>
      <c r="DH185" s="289">
        <v>0</v>
      </c>
      <c r="DI185" s="289">
        <v>1922850.3900000001</v>
      </c>
      <c r="DJ185" s="289">
        <v>0</v>
      </c>
      <c r="DK185" s="289">
        <v>0</v>
      </c>
      <c r="DL185" s="289">
        <v>306912.02</v>
      </c>
      <c r="DM185" s="289">
        <v>154752.87</v>
      </c>
      <c r="DN185" s="289">
        <v>0</v>
      </c>
      <c r="DO185" s="289">
        <v>0</v>
      </c>
      <c r="DP185" s="289">
        <v>75887.350000000006</v>
      </c>
      <c r="DQ185" s="289">
        <v>0</v>
      </c>
      <c r="DR185" s="289">
        <v>131.66</v>
      </c>
      <c r="DS185" s="289">
        <v>0</v>
      </c>
      <c r="DT185" s="289">
        <v>0</v>
      </c>
      <c r="DU185" s="289">
        <v>0</v>
      </c>
      <c r="DV185" s="289">
        <v>82519.199999999997</v>
      </c>
      <c r="DW185" s="289">
        <v>0</v>
      </c>
      <c r="DX185" s="289">
        <v>37048.129999999997</v>
      </c>
      <c r="DY185" s="289">
        <v>40671.26</v>
      </c>
      <c r="DZ185" s="289">
        <v>32646.87</v>
      </c>
      <c r="EA185" s="289">
        <v>26921.49</v>
      </c>
      <c r="EB185" s="289">
        <v>2102.25</v>
      </c>
      <c r="EC185" s="289">
        <v>0</v>
      </c>
      <c r="ED185" s="289">
        <v>893252.86</v>
      </c>
      <c r="EE185" s="289">
        <v>882031.82</v>
      </c>
      <c r="EF185" s="289">
        <v>2421595.0499999998</v>
      </c>
      <c r="EG185" s="289">
        <v>1982965.49</v>
      </c>
      <c r="EH185" s="289">
        <v>147952.6</v>
      </c>
      <c r="EI185" s="289">
        <v>0</v>
      </c>
      <c r="EJ185" s="289">
        <v>0</v>
      </c>
      <c r="EK185" s="289">
        <v>301898</v>
      </c>
      <c r="EL185" s="289">
        <v>0</v>
      </c>
      <c r="EM185" s="289">
        <v>31430830.98</v>
      </c>
      <c r="EN185" s="289">
        <v>1241641.8700000001</v>
      </c>
      <c r="EO185" s="289">
        <v>22882.39</v>
      </c>
      <c r="EP185" s="289">
        <v>157256.82</v>
      </c>
      <c r="EQ185" s="289">
        <v>0</v>
      </c>
      <c r="ER185" s="289">
        <v>999582.78</v>
      </c>
      <c r="ES185" s="289">
        <v>0</v>
      </c>
      <c r="ET185" s="289">
        <v>376433.52</v>
      </c>
      <c r="EU185" s="289">
        <v>1039.47</v>
      </c>
      <c r="EV185" s="289">
        <v>0</v>
      </c>
      <c r="EW185" s="289">
        <v>607198.09</v>
      </c>
      <c r="EX185" s="289">
        <v>608237.56000000006</v>
      </c>
      <c r="EY185" s="289">
        <v>0</v>
      </c>
      <c r="EZ185" s="289">
        <v>170189.65</v>
      </c>
      <c r="FA185" s="289">
        <v>122923.27</v>
      </c>
      <c r="FB185" s="289">
        <v>191925.71</v>
      </c>
      <c r="FC185" s="289">
        <v>3714.69</v>
      </c>
      <c r="FD185" s="289">
        <v>235477.4</v>
      </c>
      <c r="FE185" s="289">
        <v>0</v>
      </c>
      <c r="FF185" s="289">
        <v>0</v>
      </c>
      <c r="FG185" s="289">
        <v>0</v>
      </c>
      <c r="FH185" s="289">
        <v>0</v>
      </c>
      <c r="FI185" s="289">
        <v>0</v>
      </c>
      <c r="FJ185" s="289">
        <v>0</v>
      </c>
      <c r="FK185" s="289">
        <v>0</v>
      </c>
    </row>
    <row r="186" spans="1:167" x14ac:dyDescent="0.15">
      <c r="A186" s="287">
        <v>3647</v>
      </c>
      <c r="B186" s="287" t="s">
        <v>690</v>
      </c>
      <c r="C186" s="289">
        <v>0</v>
      </c>
      <c r="D186" s="289">
        <v>9867949</v>
      </c>
      <c r="E186" s="289">
        <v>79233.600000000006</v>
      </c>
      <c r="F186" s="289">
        <v>0</v>
      </c>
      <c r="G186" s="289">
        <v>35569.300000000003</v>
      </c>
      <c r="H186" s="289">
        <v>16549.18</v>
      </c>
      <c r="I186" s="289">
        <v>23729.37</v>
      </c>
      <c r="J186" s="289">
        <v>0</v>
      </c>
      <c r="K186" s="289">
        <v>129700.93000000001</v>
      </c>
      <c r="L186" s="289">
        <v>0</v>
      </c>
      <c r="M186" s="289">
        <v>0</v>
      </c>
      <c r="N186" s="289">
        <v>0</v>
      </c>
      <c r="O186" s="289">
        <v>0</v>
      </c>
      <c r="P186" s="289">
        <v>17046.580000000002</v>
      </c>
      <c r="Q186" s="289">
        <v>0</v>
      </c>
      <c r="R186" s="289">
        <v>0</v>
      </c>
      <c r="S186" s="289">
        <v>0</v>
      </c>
      <c r="T186" s="289">
        <v>0</v>
      </c>
      <c r="U186" s="289">
        <v>430233.7</v>
      </c>
      <c r="V186" s="289">
        <v>48623</v>
      </c>
      <c r="W186" s="289">
        <v>9913.57</v>
      </c>
      <c r="X186" s="289">
        <v>0</v>
      </c>
      <c r="Y186" s="289">
        <v>0</v>
      </c>
      <c r="Z186" s="289">
        <v>46289.86</v>
      </c>
      <c r="AA186" s="289">
        <v>219182</v>
      </c>
      <c r="AB186" s="289">
        <v>0</v>
      </c>
      <c r="AC186" s="289">
        <v>545040.57000000007</v>
      </c>
      <c r="AD186" s="289">
        <v>25698.84</v>
      </c>
      <c r="AE186" s="289">
        <v>147972.58000000002</v>
      </c>
      <c r="AF186" s="289">
        <v>0</v>
      </c>
      <c r="AG186" s="289">
        <v>0</v>
      </c>
      <c r="AH186" s="289">
        <v>6488.81</v>
      </c>
      <c r="AI186" s="289">
        <v>0</v>
      </c>
      <c r="AJ186" s="289">
        <v>0</v>
      </c>
      <c r="AK186" s="289">
        <v>0</v>
      </c>
      <c r="AL186" s="289">
        <v>0</v>
      </c>
      <c r="AM186" s="289">
        <v>0</v>
      </c>
      <c r="AN186" s="289">
        <v>2890.02</v>
      </c>
      <c r="AO186" s="289">
        <v>0</v>
      </c>
      <c r="AP186" s="289">
        <v>7912.79</v>
      </c>
      <c r="AQ186" s="289">
        <v>205933.65</v>
      </c>
      <c r="AR186" s="289">
        <v>3110075.79</v>
      </c>
      <c r="AS186" s="289">
        <v>458196.45</v>
      </c>
      <c r="AT186" s="289">
        <v>233499.83000000002</v>
      </c>
      <c r="AU186" s="289">
        <v>464287.44</v>
      </c>
      <c r="AV186" s="289">
        <v>0</v>
      </c>
      <c r="AW186" s="289">
        <v>589660.97</v>
      </c>
      <c r="AX186" s="289">
        <v>796391.03</v>
      </c>
      <c r="AY186" s="289">
        <v>281789.74</v>
      </c>
      <c r="AZ186" s="289">
        <v>557068.03</v>
      </c>
      <c r="BA186" s="289">
        <v>4852131.6399999997</v>
      </c>
      <c r="BB186" s="289">
        <v>583791.14</v>
      </c>
      <c r="BC186" s="289">
        <v>144439.82</v>
      </c>
      <c r="BD186" s="289">
        <v>0</v>
      </c>
      <c r="BE186" s="289">
        <v>14589</v>
      </c>
      <c r="BF186" s="289">
        <v>1011393.97</v>
      </c>
      <c r="BG186" s="289">
        <v>80069.240000000005</v>
      </c>
      <c r="BH186" s="289">
        <v>404</v>
      </c>
      <c r="BI186" s="289">
        <v>0</v>
      </c>
      <c r="BJ186" s="289">
        <v>0</v>
      </c>
      <c r="BK186" s="289">
        <v>0</v>
      </c>
      <c r="BL186" s="289">
        <v>0</v>
      </c>
      <c r="BM186" s="289">
        <v>0</v>
      </c>
      <c r="BN186" s="289">
        <v>0</v>
      </c>
      <c r="BO186" s="289">
        <v>4319433.4800000004</v>
      </c>
      <c r="BP186" s="289">
        <v>4319433.4800000004</v>
      </c>
      <c r="BQ186" s="289">
        <v>5453800</v>
      </c>
      <c r="BR186" s="289">
        <v>3730101.96</v>
      </c>
      <c r="BS186" s="289">
        <v>9773233.4800000004</v>
      </c>
      <c r="BT186" s="289">
        <v>8049535.4400000004</v>
      </c>
      <c r="BU186" s="289">
        <v>0</v>
      </c>
      <c r="BV186" s="289">
        <v>0</v>
      </c>
      <c r="BW186" s="289">
        <v>968913.78</v>
      </c>
      <c r="BX186" s="289">
        <v>0</v>
      </c>
      <c r="BY186" s="289">
        <v>0</v>
      </c>
      <c r="BZ186" s="289">
        <v>0</v>
      </c>
      <c r="CA186" s="289">
        <v>0</v>
      </c>
      <c r="CB186" s="289">
        <v>0</v>
      </c>
      <c r="CC186" s="289">
        <v>63349</v>
      </c>
      <c r="CD186" s="289">
        <v>0</v>
      </c>
      <c r="CE186" s="289">
        <v>0</v>
      </c>
      <c r="CF186" s="289">
        <v>0</v>
      </c>
      <c r="CG186" s="289">
        <v>0</v>
      </c>
      <c r="CH186" s="289">
        <v>0</v>
      </c>
      <c r="CI186" s="289">
        <v>0</v>
      </c>
      <c r="CJ186" s="289">
        <v>0</v>
      </c>
      <c r="CK186" s="289">
        <v>0</v>
      </c>
      <c r="CL186" s="289">
        <v>0</v>
      </c>
      <c r="CM186" s="289">
        <v>391939</v>
      </c>
      <c r="CN186" s="289">
        <v>0</v>
      </c>
      <c r="CO186" s="289">
        <v>0</v>
      </c>
      <c r="CP186" s="289">
        <v>0</v>
      </c>
      <c r="CQ186" s="289">
        <v>0</v>
      </c>
      <c r="CR186" s="289">
        <v>0</v>
      </c>
      <c r="CS186" s="289">
        <v>0</v>
      </c>
      <c r="CT186" s="289">
        <v>120221.73</v>
      </c>
      <c r="CU186" s="289">
        <v>0</v>
      </c>
      <c r="CV186" s="289">
        <v>0</v>
      </c>
      <c r="CW186" s="289">
        <v>0</v>
      </c>
      <c r="CX186" s="289">
        <v>0</v>
      </c>
      <c r="CY186" s="289">
        <v>0</v>
      </c>
      <c r="CZ186" s="289">
        <v>0</v>
      </c>
      <c r="DA186" s="289">
        <v>0</v>
      </c>
      <c r="DB186" s="289">
        <v>0</v>
      </c>
      <c r="DC186" s="289">
        <v>0</v>
      </c>
      <c r="DD186" s="289">
        <v>0</v>
      </c>
      <c r="DE186" s="289">
        <v>16597</v>
      </c>
      <c r="DF186" s="289">
        <v>0</v>
      </c>
      <c r="DG186" s="289">
        <v>0</v>
      </c>
      <c r="DH186" s="289">
        <v>0</v>
      </c>
      <c r="DI186" s="289">
        <v>1108597.02</v>
      </c>
      <c r="DJ186" s="289">
        <v>0</v>
      </c>
      <c r="DK186" s="289">
        <v>0</v>
      </c>
      <c r="DL186" s="289">
        <v>222050.91</v>
      </c>
      <c r="DM186" s="289">
        <v>130340.05</v>
      </c>
      <c r="DN186" s="289">
        <v>0</v>
      </c>
      <c r="DO186" s="289">
        <v>0</v>
      </c>
      <c r="DP186" s="289">
        <v>42822.67</v>
      </c>
      <c r="DQ186" s="289">
        <v>19998.12</v>
      </c>
      <c r="DR186" s="289">
        <v>0</v>
      </c>
      <c r="DS186" s="289">
        <v>0</v>
      </c>
      <c r="DT186" s="289">
        <v>0</v>
      </c>
      <c r="DU186" s="289">
        <v>0</v>
      </c>
      <c r="DV186" s="289">
        <v>4017.7400000000002</v>
      </c>
      <c r="DW186" s="289">
        <v>0</v>
      </c>
      <c r="DX186" s="289">
        <v>12347.31</v>
      </c>
      <c r="DY186" s="289">
        <v>13759.99</v>
      </c>
      <c r="DZ186" s="289">
        <v>41671.29</v>
      </c>
      <c r="EA186" s="289">
        <v>40258.61</v>
      </c>
      <c r="EB186" s="289">
        <v>0</v>
      </c>
      <c r="EC186" s="289">
        <v>0</v>
      </c>
      <c r="ED186" s="289">
        <v>13476.7</v>
      </c>
      <c r="EE186" s="289">
        <v>0</v>
      </c>
      <c r="EF186" s="289">
        <v>934668.3</v>
      </c>
      <c r="EG186" s="289">
        <v>948145</v>
      </c>
      <c r="EH186" s="289">
        <v>0</v>
      </c>
      <c r="EI186" s="289">
        <v>0</v>
      </c>
      <c r="EJ186" s="289">
        <v>0</v>
      </c>
      <c r="EK186" s="289">
        <v>0</v>
      </c>
      <c r="EL186" s="289">
        <v>0</v>
      </c>
      <c r="EM186" s="289">
        <v>0</v>
      </c>
      <c r="EN186" s="289">
        <v>0</v>
      </c>
      <c r="EO186" s="289">
        <v>0</v>
      </c>
      <c r="EP186" s="289">
        <v>0</v>
      </c>
      <c r="EQ186" s="289">
        <v>0</v>
      </c>
      <c r="ER186" s="289">
        <v>0</v>
      </c>
      <c r="ES186" s="289">
        <v>0</v>
      </c>
      <c r="ET186" s="289">
        <v>0</v>
      </c>
      <c r="EU186" s="289">
        <v>0</v>
      </c>
      <c r="EV186" s="289">
        <v>0</v>
      </c>
      <c r="EW186" s="289">
        <v>539915.19999999995</v>
      </c>
      <c r="EX186" s="289">
        <v>539915.19999999995</v>
      </c>
      <c r="EY186" s="289">
        <v>0</v>
      </c>
      <c r="EZ186" s="289">
        <v>-12473.65</v>
      </c>
      <c r="FA186" s="289">
        <v>-3220.7200000000003</v>
      </c>
      <c r="FB186" s="289">
        <v>207309</v>
      </c>
      <c r="FC186" s="289">
        <v>0</v>
      </c>
      <c r="FD186" s="289">
        <v>198056.07</v>
      </c>
      <c r="FE186" s="289">
        <v>0</v>
      </c>
      <c r="FF186" s="289">
        <v>0</v>
      </c>
      <c r="FG186" s="289">
        <v>0</v>
      </c>
      <c r="FH186" s="289">
        <v>0</v>
      </c>
      <c r="FI186" s="289">
        <v>0</v>
      </c>
      <c r="FJ186" s="289">
        <v>0</v>
      </c>
      <c r="FK186" s="289">
        <v>0</v>
      </c>
    </row>
    <row r="187" spans="1:167" x14ac:dyDescent="0.15">
      <c r="A187" s="287">
        <v>2912</v>
      </c>
      <c r="B187" s="287" t="s">
        <v>646</v>
      </c>
      <c r="C187" s="289">
        <v>7248.42</v>
      </c>
      <c r="D187" s="289">
        <v>4166974.52</v>
      </c>
      <c r="E187" s="289">
        <v>0</v>
      </c>
      <c r="F187" s="289">
        <v>17</v>
      </c>
      <c r="G187" s="289">
        <v>26458</v>
      </c>
      <c r="H187" s="289">
        <v>1740.48</v>
      </c>
      <c r="I187" s="289">
        <v>41640.36</v>
      </c>
      <c r="J187" s="289">
        <v>0</v>
      </c>
      <c r="K187" s="289">
        <v>231465.2</v>
      </c>
      <c r="L187" s="289">
        <v>0</v>
      </c>
      <c r="M187" s="289">
        <v>0</v>
      </c>
      <c r="N187" s="289">
        <v>0</v>
      </c>
      <c r="O187" s="289">
        <v>0</v>
      </c>
      <c r="P187" s="289">
        <v>5804.8</v>
      </c>
      <c r="Q187" s="289">
        <v>0</v>
      </c>
      <c r="R187" s="289">
        <v>0</v>
      </c>
      <c r="S187" s="289">
        <v>0</v>
      </c>
      <c r="T187" s="289">
        <v>0</v>
      </c>
      <c r="U187" s="289">
        <v>197097.02000000002</v>
      </c>
      <c r="V187" s="289">
        <v>5939271</v>
      </c>
      <c r="W187" s="289">
        <v>10330.33</v>
      </c>
      <c r="X187" s="289">
        <v>430</v>
      </c>
      <c r="Y187" s="289">
        <v>273631.11</v>
      </c>
      <c r="Z187" s="289">
        <v>0</v>
      </c>
      <c r="AA187" s="289">
        <v>37600</v>
      </c>
      <c r="AB187" s="289">
        <v>0</v>
      </c>
      <c r="AC187" s="289">
        <v>0</v>
      </c>
      <c r="AD187" s="289">
        <v>50393</v>
      </c>
      <c r="AE187" s="289">
        <v>146289.83000000002</v>
      </c>
      <c r="AF187" s="289">
        <v>0</v>
      </c>
      <c r="AG187" s="289">
        <v>0</v>
      </c>
      <c r="AH187" s="289">
        <v>11459.07</v>
      </c>
      <c r="AI187" s="289">
        <v>0</v>
      </c>
      <c r="AJ187" s="289">
        <v>0</v>
      </c>
      <c r="AK187" s="289">
        <v>9750</v>
      </c>
      <c r="AL187" s="289">
        <v>0</v>
      </c>
      <c r="AM187" s="289">
        <v>488.85</v>
      </c>
      <c r="AN187" s="289">
        <v>26215.63</v>
      </c>
      <c r="AO187" s="289">
        <v>0</v>
      </c>
      <c r="AP187" s="289">
        <v>4466.3900000000003</v>
      </c>
      <c r="AQ187" s="289">
        <v>2231216.48</v>
      </c>
      <c r="AR187" s="289">
        <v>2138911.5499999998</v>
      </c>
      <c r="AS187" s="289">
        <v>481127.97000000003</v>
      </c>
      <c r="AT187" s="289">
        <v>331648.86</v>
      </c>
      <c r="AU187" s="289">
        <v>233264.43</v>
      </c>
      <c r="AV187" s="289">
        <v>17599.420000000002</v>
      </c>
      <c r="AW187" s="289">
        <v>252293.93</v>
      </c>
      <c r="AX187" s="289">
        <v>231650.33000000002</v>
      </c>
      <c r="AY187" s="289">
        <v>278770.67</v>
      </c>
      <c r="AZ187" s="289">
        <v>670880.42000000004</v>
      </c>
      <c r="BA187" s="289">
        <v>2210800.44</v>
      </c>
      <c r="BB187" s="289">
        <v>242030.83000000002</v>
      </c>
      <c r="BC187" s="289">
        <v>122355.2</v>
      </c>
      <c r="BD187" s="289">
        <v>4239.33</v>
      </c>
      <c r="BE187" s="289">
        <v>61606.98</v>
      </c>
      <c r="BF187" s="289">
        <v>1300954.08</v>
      </c>
      <c r="BG187" s="289">
        <v>265210.99</v>
      </c>
      <c r="BH187" s="289">
        <v>14677.84</v>
      </c>
      <c r="BI187" s="289">
        <v>0</v>
      </c>
      <c r="BJ187" s="289">
        <v>0</v>
      </c>
      <c r="BK187" s="289">
        <v>15000</v>
      </c>
      <c r="BL187" s="289">
        <v>3000</v>
      </c>
      <c r="BM187" s="289">
        <v>0</v>
      </c>
      <c r="BN187" s="289">
        <v>0</v>
      </c>
      <c r="BO187" s="289">
        <v>0</v>
      </c>
      <c r="BP187" s="289">
        <v>0</v>
      </c>
      <c r="BQ187" s="289">
        <v>1367883.68</v>
      </c>
      <c r="BR187" s="289">
        <v>1479414.94</v>
      </c>
      <c r="BS187" s="289">
        <v>1382883.68</v>
      </c>
      <c r="BT187" s="289">
        <v>1482414.94</v>
      </c>
      <c r="BU187" s="289">
        <v>0</v>
      </c>
      <c r="BV187" s="289">
        <v>0</v>
      </c>
      <c r="BW187" s="289">
        <v>1258990.47</v>
      </c>
      <c r="BX187" s="289">
        <v>0</v>
      </c>
      <c r="BY187" s="289">
        <v>0</v>
      </c>
      <c r="BZ187" s="289">
        <v>0</v>
      </c>
      <c r="CA187" s="289">
        <v>0</v>
      </c>
      <c r="CB187" s="289">
        <v>2819.07</v>
      </c>
      <c r="CC187" s="289">
        <v>0</v>
      </c>
      <c r="CD187" s="289">
        <v>0</v>
      </c>
      <c r="CE187" s="289">
        <v>0</v>
      </c>
      <c r="CF187" s="289">
        <v>0</v>
      </c>
      <c r="CG187" s="289">
        <v>0</v>
      </c>
      <c r="CH187" s="289">
        <v>30569.31</v>
      </c>
      <c r="CI187" s="289">
        <v>0</v>
      </c>
      <c r="CJ187" s="289">
        <v>0</v>
      </c>
      <c r="CK187" s="289">
        <v>0</v>
      </c>
      <c r="CL187" s="289">
        <v>0</v>
      </c>
      <c r="CM187" s="289">
        <v>433293</v>
      </c>
      <c r="CN187" s="289">
        <v>24191</v>
      </c>
      <c r="CO187" s="289">
        <v>0</v>
      </c>
      <c r="CP187" s="289">
        <v>0</v>
      </c>
      <c r="CQ187" s="289">
        <v>0</v>
      </c>
      <c r="CR187" s="289">
        <v>0</v>
      </c>
      <c r="CS187" s="289">
        <v>16453</v>
      </c>
      <c r="CT187" s="289">
        <v>263208.95</v>
      </c>
      <c r="CU187" s="289">
        <v>0</v>
      </c>
      <c r="CV187" s="289">
        <v>0</v>
      </c>
      <c r="CW187" s="289">
        <v>0</v>
      </c>
      <c r="CX187" s="289">
        <v>24266.97</v>
      </c>
      <c r="CY187" s="289">
        <v>0</v>
      </c>
      <c r="CZ187" s="289">
        <v>0</v>
      </c>
      <c r="DA187" s="289">
        <v>0</v>
      </c>
      <c r="DB187" s="289">
        <v>0</v>
      </c>
      <c r="DC187" s="289">
        <v>0</v>
      </c>
      <c r="DD187" s="289">
        <v>0</v>
      </c>
      <c r="DE187" s="289">
        <v>0</v>
      </c>
      <c r="DF187" s="289">
        <v>0</v>
      </c>
      <c r="DG187" s="289">
        <v>3900.13</v>
      </c>
      <c r="DH187" s="289">
        <v>0</v>
      </c>
      <c r="DI187" s="289">
        <v>1658545.07</v>
      </c>
      <c r="DJ187" s="289">
        <v>0</v>
      </c>
      <c r="DK187" s="289">
        <v>0</v>
      </c>
      <c r="DL187" s="289">
        <v>145363.26</v>
      </c>
      <c r="DM187" s="289">
        <v>130669.01000000001</v>
      </c>
      <c r="DN187" s="289">
        <v>0</v>
      </c>
      <c r="DO187" s="289">
        <v>0</v>
      </c>
      <c r="DP187" s="289">
        <v>0</v>
      </c>
      <c r="DQ187" s="289">
        <v>0</v>
      </c>
      <c r="DR187" s="289">
        <v>0</v>
      </c>
      <c r="DS187" s="289">
        <v>0</v>
      </c>
      <c r="DT187" s="289">
        <v>0</v>
      </c>
      <c r="DU187" s="289">
        <v>0</v>
      </c>
      <c r="DV187" s="289">
        <v>108065.88</v>
      </c>
      <c r="DW187" s="289">
        <v>0</v>
      </c>
      <c r="DX187" s="289">
        <v>19839.100000000002</v>
      </c>
      <c r="DY187" s="289">
        <v>22232.48</v>
      </c>
      <c r="DZ187" s="289">
        <v>60228.800000000003</v>
      </c>
      <c r="EA187" s="289">
        <v>7835.42</v>
      </c>
      <c r="EB187" s="289">
        <v>50000</v>
      </c>
      <c r="EC187" s="289">
        <v>0</v>
      </c>
      <c r="ED187" s="289">
        <v>0</v>
      </c>
      <c r="EE187" s="289">
        <v>0</v>
      </c>
      <c r="EF187" s="289">
        <v>0</v>
      </c>
      <c r="EG187" s="289">
        <v>0</v>
      </c>
      <c r="EH187" s="289">
        <v>0</v>
      </c>
      <c r="EI187" s="289">
        <v>0</v>
      </c>
      <c r="EJ187" s="289">
        <v>0</v>
      </c>
      <c r="EK187" s="289">
        <v>0</v>
      </c>
      <c r="EL187" s="289">
        <v>0</v>
      </c>
      <c r="EM187" s="289">
        <v>0</v>
      </c>
      <c r="EN187" s="289">
        <v>0</v>
      </c>
      <c r="EO187" s="289">
        <v>0</v>
      </c>
      <c r="EP187" s="289">
        <v>0</v>
      </c>
      <c r="EQ187" s="289">
        <v>0</v>
      </c>
      <c r="ER187" s="289">
        <v>0</v>
      </c>
      <c r="ES187" s="289">
        <v>0</v>
      </c>
      <c r="ET187" s="289">
        <v>0</v>
      </c>
      <c r="EU187" s="289">
        <v>0</v>
      </c>
      <c r="EV187" s="289">
        <v>0</v>
      </c>
      <c r="EW187" s="289">
        <v>456242.61</v>
      </c>
      <c r="EX187" s="289">
        <v>456242.61</v>
      </c>
      <c r="EY187" s="289">
        <v>0</v>
      </c>
      <c r="EZ187" s="289">
        <v>0</v>
      </c>
      <c r="FA187" s="289">
        <v>0</v>
      </c>
      <c r="FB187" s="289">
        <v>0</v>
      </c>
      <c r="FC187" s="289">
        <v>0</v>
      </c>
      <c r="FD187" s="289">
        <v>0</v>
      </c>
      <c r="FE187" s="289">
        <v>0</v>
      </c>
      <c r="FF187" s="289">
        <v>0</v>
      </c>
      <c r="FG187" s="289">
        <v>0</v>
      </c>
      <c r="FH187" s="289">
        <v>0</v>
      </c>
      <c r="FI187" s="289">
        <v>0</v>
      </c>
      <c r="FJ187" s="289">
        <v>0</v>
      </c>
      <c r="FK187" s="289">
        <v>0</v>
      </c>
    </row>
    <row r="188" spans="1:167" x14ac:dyDescent="0.15">
      <c r="A188" s="287">
        <v>2940</v>
      </c>
      <c r="B188" s="287" t="s">
        <v>647</v>
      </c>
      <c r="C188" s="289">
        <v>38561.040000000001</v>
      </c>
      <c r="D188" s="289">
        <v>2086764.56</v>
      </c>
      <c r="E188" s="289">
        <v>0</v>
      </c>
      <c r="F188" s="289">
        <v>40</v>
      </c>
      <c r="G188" s="289">
        <v>5192</v>
      </c>
      <c r="H188" s="289">
        <v>3749.25</v>
      </c>
      <c r="I188" s="289">
        <v>55972.01</v>
      </c>
      <c r="J188" s="289">
        <v>8292.09</v>
      </c>
      <c r="K188" s="289">
        <v>136366.09</v>
      </c>
      <c r="L188" s="289">
        <v>0</v>
      </c>
      <c r="M188" s="289">
        <v>0</v>
      </c>
      <c r="N188" s="289">
        <v>0</v>
      </c>
      <c r="O188" s="289">
        <v>0</v>
      </c>
      <c r="P188" s="289">
        <v>1934</v>
      </c>
      <c r="Q188" s="289">
        <v>0</v>
      </c>
      <c r="R188" s="289">
        <v>0</v>
      </c>
      <c r="S188" s="289">
        <v>0</v>
      </c>
      <c r="T188" s="289">
        <v>0</v>
      </c>
      <c r="U188" s="289">
        <v>128846.46</v>
      </c>
      <c r="V188" s="289">
        <v>708224</v>
      </c>
      <c r="W188" s="289">
        <v>2240</v>
      </c>
      <c r="X188" s="289">
        <v>0</v>
      </c>
      <c r="Y188" s="289">
        <v>56463.56</v>
      </c>
      <c r="Z188" s="289">
        <v>3647.32</v>
      </c>
      <c r="AA188" s="289">
        <v>66935</v>
      </c>
      <c r="AB188" s="289">
        <v>0</v>
      </c>
      <c r="AC188" s="289">
        <v>30141.39</v>
      </c>
      <c r="AD188" s="289">
        <v>30094.920000000002</v>
      </c>
      <c r="AE188" s="289">
        <v>48046.74</v>
      </c>
      <c r="AF188" s="289">
        <v>0</v>
      </c>
      <c r="AG188" s="289">
        <v>0</v>
      </c>
      <c r="AH188" s="289">
        <v>64047.340000000004</v>
      </c>
      <c r="AI188" s="289">
        <v>16339</v>
      </c>
      <c r="AJ188" s="289">
        <v>0</v>
      </c>
      <c r="AK188" s="289">
        <v>0</v>
      </c>
      <c r="AL188" s="289">
        <v>0</v>
      </c>
      <c r="AM188" s="289">
        <v>2882</v>
      </c>
      <c r="AN188" s="289">
        <v>0</v>
      </c>
      <c r="AO188" s="289">
        <v>0</v>
      </c>
      <c r="AP188" s="289">
        <v>578.03</v>
      </c>
      <c r="AQ188" s="289">
        <v>579678.21</v>
      </c>
      <c r="AR188" s="289">
        <v>609555.19000000006</v>
      </c>
      <c r="AS188" s="289">
        <v>162467</v>
      </c>
      <c r="AT188" s="289">
        <v>49752.04</v>
      </c>
      <c r="AU188" s="289">
        <v>51801.58</v>
      </c>
      <c r="AV188" s="289">
        <v>0</v>
      </c>
      <c r="AW188" s="289">
        <v>57094.58</v>
      </c>
      <c r="AX188" s="289">
        <v>108602.08</v>
      </c>
      <c r="AY188" s="289">
        <v>146434.69</v>
      </c>
      <c r="AZ188" s="289">
        <v>291270.88</v>
      </c>
      <c r="BA188" s="289">
        <v>575995.82999999996</v>
      </c>
      <c r="BB188" s="289">
        <v>96621.42</v>
      </c>
      <c r="BC188" s="289">
        <v>37628</v>
      </c>
      <c r="BD188" s="289">
        <v>0</v>
      </c>
      <c r="BE188" s="289">
        <v>45724.42</v>
      </c>
      <c r="BF188" s="289">
        <v>379583.86</v>
      </c>
      <c r="BG188" s="289">
        <v>151934.49</v>
      </c>
      <c r="BH188" s="289">
        <v>3809.54</v>
      </c>
      <c r="BI188" s="289">
        <v>0</v>
      </c>
      <c r="BJ188" s="289">
        <v>0</v>
      </c>
      <c r="BK188" s="289">
        <v>0</v>
      </c>
      <c r="BL188" s="289">
        <v>0</v>
      </c>
      <c r="BM188" s="289">
        <v>0</v>
      </c>
      <c r="BN188" s="289">
        <v>0</v>
      </c>
      <c r="BO188" s="289">
        <v>0</v>
      </c>
      <c r="BP188" s="289">
        <v>0</v>
      </c>
      <c r="BQ188" s="289">
        <v>1385127.24</v>
      </c>
      <c r="BR188" s="289">
        <v>1532530.23</v>
      </c>
      <c r="BS188" s="289">
        <v>1385127.24</v>
      </c>
      <c r="BT188" s="289">
        <v>1532530.23</v>
      </c>
      <c r="BU188" s="289">
        <v>0</v>
      </c>
      <c r="BV188" s="289">
        <v>0</v>
      </c>
      <c r="BW188" s="289">
        <v>253555.26</v>
      </c>
      <c r="BX188" s="289">
        <v>0</v>
      </c>
      <c r="BY188" s="289">
        <v>0</v>
      </c>
      <c r="BZ188" s="289">
        <v>0</v>
      </c>
      <c r="CA188" s="289">
        <v>0</v>
      </c>
      <c r="CB188" s="289">
        <v>0</v>
      </c>
      <c r="CC188" s="289">
        <v>0</v>
      </c>
      <c r="CD188" s="289">
        <v>0</v>
      </c>
      <c r="CE188" s="289">
        <v>0</v>
      </c>
      <c r="CF188" s="289">
        <v>0</v>
      </c>
      <c r="CG188" s="289">
        <v>0</v>
      </c>
      <c r="CH188" s="289">
        <v>19790.47</v>
      </c>
      <c r="CI188" s="289">
        <v>0</v>
      </c>
      <c r="CJ188" s="289">
        <v>0</v>
      </c>
      <c r="CK188" s="289">
        <v>0</v>
      </c>
      <c r="CL188" s="289">
        <v>8424</v>
      </c>
      <c r="CM188" s="289">
        <v>57594</v>
      </c>
      <c r="CN188" s="289">
        <v>0</v>
      </c>
      <c r="CO188" s="289">
        <v>0</v>
      </c>
      <c r="CP188" s="289">
        <v>0</v>
      </c>
      <c r="CQ188" s="289">
        <v>0</v>
      </c>
      <c r="CR188" s="289">
        <v>0</v>
      </c>
      <c r="CS188" s="289">
        <v>0</v>
      </c>
      <c r="CT188" s="289">
        <v>23644.22</v>
      </c>
      <c r="CU188" s="289">
        <v>0</v>
      </c>
      <c r="CV188" s="289">
        <v>0</v>
      </c>
      <c r="CW188" s="289">
        <v>0</v>
      </c>
      <c r="CX188" s="289">
        <v>15609.210000000001</v>
      </c>
      <c r="CY188" s="289">
        <v>0</v>
      </c>
      <c r="CZ188" s="289">
        <v>0</v>
      </c>
      <c r="DA188" s="289">
        <v>0</v>
      </c>
      <c r="DB188" s="289">
        <v>0</v>
      </c>
      <c r="DC188" s="289">
        <v>0</v>
      </c>
      <c r="DD188" s="289">
        <v>0</v>
      </c>
      <c r="DE188" s="289">
        <v>0</v>
      </c>
      <c r="DF188" s="289">
        <v>0</v>
      </c>
      <c r="DG188" s="289">
        <v>0</v>
      </c>
      <c r="DH188" s="289">
        <v>0</v>
      </c>
      <c r="DI188" s="289">
        <v>262702.42</v>
      </c>
      <c r="DJ188" s="289">
        <v>0</v>
      </c>
      <c r="DK188" s="289">
        <v>0</v>
      </c>
      <c r="DL188" s="289">
        <v>66071.89</v>
      </c>
      <c r="DM188" s="289">
        <v>13093.04</v>
      </c>
      <c r="DN188" s="289">
        <v>0</v>
      </c>
      <c r="DO188" s="289">
        <v>0</v>
      </c>
      <c r="DP188" s="289">
        <v>0</v>
      </c>
      <c r="DQ188" s="289">
        <v>0</v>
      </c>
      <c r="DR188" s="289">
        <v>0</v>
      </c>
      <c r="DS188" s="289">
        <v>0</v>
      </c>
      <c r="DT188" s="289">
        <v>0</v>
      </c>
      <c r="DU188" s="289">
        <v>0</v>
      </c>
      <c r="DV188" s="289">
        <v>36749.81</v>
      </c>
      <c r="DW188" s="289">
        <v>0</v>
      </c>
      <c r="DX188" s="289">
        <v>11850.95</v>
      </c>
      <c r="DY188" s="289">
        <v>9416.73</v>
      </c>
      <c r="DZ188" s="289">
        <v>26132.43</v>
      </c>
      <c r="EA188" s="289">
        <v>11735.07</v>
      </c>
      <c r="EB188" s="289">
        <v>16831.580000000002</v>
      </c>
      <c r="EC188" s="289">
        <v>0</v>
      </c>
      <c r="ED188" s="289">
        <v>38554.17</v>
      </c>
      <c r="EE188" s="289">
        <v>0</v>
      </c>
      <c r="EF188" s="289">
        <v>106738.34999999999</v>
      </c>
      <c r="EG188" s="289">
        <v>0</v>
      </c>
      <c r="EH188" s="289">
        <v>0</v>
      </c>
      <c r="EI188" s="289">
        <v>0</v>
      </c>
      <c r="EJ188" s="289">
        <v>0</v>
      </c>
      <c r="EK188" s="289">
        <v>106731.48</v>
      </c>
      <c r="EL188" s="289">
        <v>38561.040000000001</v>
      </c>
      <c r="EM188" s="289">
        <v>301640.85000000003</v>
      </c>
      <c r="EN188" s="289">
        <v>0</v>
      </c>
      <c r="EO188" s="289">
        <v>0</v>
      </c>
      <c r="EP188" s="289">
        <v>0</v>
      </c>
      <c r="EQ188" s="289">
        <v>0</v>
      </c>
      <c r="ER188" s="289">
        <v>0</v>
      </c>
      <c r="ES188" s="289">
        <v>0</v>
      </c>
      <c r="ET188" s="289">
        <v>0</v>
      </c>
      <c r="EU188" s="289">
        <v>0</v>
      </c>
      <c r="EV188" s="289">
        <v>0</v>
      </c>
      <c r="EW188" s="289">
        <v>198277.19</v>
      </c>
      <c r="EX188" s="289">
        <v>198277.19</v>
      </c>
      <c r="EY188" s="289">
        <v>0</v>
      </c>
      <c r="EZ188" s="289">
        <v>542.79999999999995</v>
      </c>
      <c r="FA188" s="289">
        <v>839.66</v>
      </c>
      <c r="FB188" s="289">
        <v>98240.680000000008</v>
      </c>
      <c r="FC188" s="289">
        <v>0</v>
      </c>
      <c r="FD188" s="289">
        <v>97943.82</v>
      </c>
      <c r="FE188" s="289">
        <v>0</v>
      </c>
      <c r="FF188" s="289">
        <v>0</v>
      </c>
      <c r="FG188" s="289">
        <v>0</v>
      </c>
      <c r="FH188" s="289">
        <v>0</v>
      </c>
      <c r="FI188" s="289">
        <v>0</v>
      </c>
      <c r="FJ188" s="289">
        <v>0</v>
      </c>
      <c r="FK188" s="289">
        <v>0</v>
      </c>
    </row>
    <row r="189" spans="1:167" x14ac:dyDescent="0.15">
      <c r="A189" s="287">
        <v>2961</v>
      </c>
      <c r="B189" s="287" t="s">
        <v>648</v>
      </c>
      <c r="C189" s="289">
        <v>0</v>
      </c>
      <c r="D189" s="289">
        <v>1342975.61</v>
      </c>
      <c r="E189" s="289">
        <v>3780</v>
      </c>
      <c r="F189" s="289">
        <v>0</v>
      </c>
      <c r="G189" s="289">
        <v>126026.93000000001</v>
      </c>
      <c r="H189" s="289">
        <v>2592.14</v>
      </c>
      <c r="I189" s="289">
        <v>37612.020000000004</v>
      </c>
      <c r="J189" s="289">
        <v>0</v>
      </c>
      <c r="K189" s="289">
        <v>233375.02000000002</v>
      </c>
      <c r="L189" s="289">
        <v>0</v>
      </c>
      <c r="M189" s="289">
        <v>0</v>
      </c>
      <c r="N189" s="289">
        <v>0</v>
      </c>
      <c r="O189" s="289">
        <v>0</v>
      </c>
      <c r="P189" s="289">
        <v>2882.4700000000003</v>
      </c>
      <c r="Q189" s="289">
        <v>0</v>
      </c>
      <c r="R189" s="289">
        <v>0</v>
      </c>
      <c r="S189" s="289">
        <v>0</v>
      </c>
      <c r="T189" s="289">
        <v>0</v>
      </c>
      <c r="U189" s="289">
        <v>94830.56</v>
      </c>
      <c r="V189" s="289">
        <v>2475801</v>
      </c>
      <c r="W189" s="289">
        <v>2960</v>
      </c>
      <c r="X189" s="289">
        <v>0</v>
      </c>
      <c r="Y189" s="289">
        <v>0</v>
      </c>
      <c r="Z189" s="289">
        <v>508.6</v>
      </c>
      <c r="AA189" s="289">
        <v>128717</v>
      </c>
      <c r="AB189" s="289">
        <v>0</v>
      </c>
      <c r="AC189" s="289">
        <v>0</v>
      </c>
      <c r="AD189" s="289">
        <v>25780.39</v>
      </c>
      <c r="AE189" s="289">
        <v>57231.58</v>
      </c>
      <c r="AF189" s="289">
        <v>0</v>
      </c>
      <c r="AG189" s="289">
        <v>0</v>
      </c>
      <c r="AH189" s="289">
        <v>0</v>
      </c>
      <c r="AI189" s="289">
        <v>29830.760000000002</v>
      </c>
      <c r="AJ189" s="289">
        <v>0</v>
      </c>
      <c r="AK189" s="289">
        <v>0</v>
      </c>
      <c r="AL189" s="289">
        <v>0</v>
      </c>
      <c r="AM189" s="289">
        <v>2686</v>
      </c>
      <c r="AN189" s="289">
        <v>4488</v>
      </c>
      <c r="AO189" s="289">
        <v>0</v>
      </c>
      <c r="AP189" s="289">
        <v>4116.8999999999996</v>
      </c>
      <c r="AQ189" s="289">
        <v>1104086.48</v>
      </c>
      <c r="AR189" s="289">
        <v>420723.13</v>
      </c>
      <c r="AS189" s="289">
        <v>265588.96000000002</v>
      </c>
      <c r="AT189" s="289">
        <v>121034.53</v>
      </c>
      <c r="AU189" s="289">
        <v>228879.02000000002</v>
      </c>
      <c r="AV189" s="289">
        <v>0</v>
      </c>
      <c r="AW189" s="289">
        <v>95766.61</v>
      </c>
      <c r="AX189" s="289">
        <v>293223.8</v>
      </c>
      <c r="AY189" s="289">
        <v>193706.82</v>
      </c>
      <c r="AZ189" s="289">
        <v>260014.94</v>
      </c>
      <c r="BA189" s="289">
        <v>698979.63</v>
      </c>
      <c r="BB189" s="289">
        <v>43468.12</v>
      </c>
      <c r="BC189" s="289">
        <v>39138</v>
      </c>
      <c r="BD189" s="289">
        <v>0</v>
      </c>
      <c r="BE189" s="289">
        <v>45686.58</v>
      </c>
      <c r="BF189" s="289">
        <v>517750.72000000003</v>
      </c>
      <c r="BG189" s="289">
        <v>580403.89</v>
      </c>
      <c r="BH189" s="289">
        <v>0</v>
      </c>
      <c r="BI189" s="289">
        <v>0</v>
      </c>
      <c r="BJ189" s="289">
        <v>0</v>
      </c>
      <c r="BK189" s="289">
        <v>0</v>
      </c>
      <c r="BL189" s="289">
        <v>0</v>
      </c>
      <c r="BM189" s="289">
        <v>0</v>
      </c>
      <c r="BN189" s="289">
        <v>0</v>
      </c>
      <c r="BO189" s="289">
        <v>0</v>
      </c>
      <c r="BP189" s="289">
        <v>0</v>
      </c>
      <c r="BQ189" s="289">
        <v>2153673.9</v>
      </c>
      <c r="BR189" s="289">
        <v>1821417.65</v>
      </c>
      <c r="BS189" s="289">
        <v>2153673.9</v>
      </c>
      <c r="BT189" s="289">
        <v>1821417.65</v>
      </c>
      <c r="BU189" s="289">
        <v>0</v>
      </c>
      <c r="BV189" s="289">
        <v>0</v>
      </c>
      <c r="BW189" s="289">
        <v>477024.37</v>
      </c>
      <c r="BX189" s="289">
        <v>0</v>
      </c>
      <c r="BY189" s="289">
        <v>0</v>
      </c>
      <c r="BZ189" s="289">
        <v>0</v>
      </c>
      <c r="CA189" s="289">
        <v>81.83</v>
      </c>
      <c r="CB189" s="289">
        <v>0</v>
      </c>
      <c r="CC189" s="289">
        <v>0</v>
      </c>
      <c r="CD189" s="289">
        <v>0</v>
      </c>
      <c r="CE189" s="289">
        <v>0</v>
      </c>
      <c r="CF189" s="289">
        <v>0</v>
      </c>
      <c r="CG189" s="289">
        <v>0</v>
      </c>
      <c r="CH189" s="289">
        <v>9289.31</v>
      </c>
      <c r="CI189" s="289">
        <v>0</v>
      </c>
      <c r="CJ189" s="289">
        <v>0</v>
      </c>
      <c r="CK189" s="289">
        <v>0</v>
      </c>
      <c r="CL189" s="289">
        <v>0</v>
      </c>
      <c r="CM189" s="289">
        <v>150647</v>
      </c>
      <c r="CN189" s="289">
        <v>0</v>
      </c>
      <c r="CO189" s="289">
        <v>0</v>
      </c>
      <c r="CP189" s="289">
        <v>0</v>
      </c>
      <c r="CQ189" s="289">
        <v>0</v>
      </c>
      <c r="CR189" s="289">
        <v>0</v>
      </c>
      <c r="CS189" s="289">
        <v>0</v>
      </c>
      <c r="CT189" s="289">
        <v>116006.12</v>
      </c>
      <c r="CU189" s="289">
        <v>0</v>
      </c>
      <c r="CV189" s="289">
        <v>0</v>
      </c>
      <c r="CW189" s="289">
        <v>0</v>
      </c>
      <c r="CX189" s="289">
        <v>0</v>
      </c>
      <c r="CY189" s="289">
        <v>0</v>
      </c>
      <c r="CZ189" s="289">
        <v>0</v>
      </c>
      <c r="DA189" s="289">
        <v>0</v>
      </c>
      <c r="DB189" s="289">
        <v>0</v>
      </c>
      <c r="DC189" s="289">
        <v>0</v>
      </c>
      <c r="DD189" s="289">
        <v>0</v>
      </c>
      <c r="DE189" s="289">
        <v>0</v>
      </c>
      <c r="DF189" s="289">
        <v>0</v>
      </c>
      <c r="DG189" s="289">
        <v>170</v>
      </c>
      <c r="DH189" s="289">
        <v>0</v>
      </c>
      <c r="DI189" s="289">
        <v>599569.04</v>
      </c>
      <c r="DJ189" s="289">
        <v>0</v>
      </c>
      <c r="DK189" s="289">
        <v>0</v>
      </c>
      <c r="DL189" s="289">
        <v>63533.14</v>
      </c>
      <c r="DM189" s="289">
        <v>57209.440000000002</v>
      </c>
      <c r="DN189" s="289">
        <v>0</v>
      </c>
      <c r="DO189" s="289">
        <v>0</v>
      </c>
      <c r="DP189" s="289">
        <v>618.84</v>
      </c>
      <c r="DQ189" s="289">
        <v>0</v>
      </c>
      <c r="DR189" s="289">
        <v>0</v>
      </c>
      <c r="DS189" s="289">
        <v>0</v>
      </c>
      <c r="DT189" s="289">
        <v>9624.7900000000009</v>
      </c>
      <c r="DU189" s="289">
        <v>0</v>
      </c>
      <c r="DV189" s="289">
        <v>22323.38</v>
      </c>
      <c r="DW189" s="289">
        <v>0</v>
      </c>
      <c r="DX189" s="289">
        <v>8464.24</v>
      </c>
      <c r="DY189" s="289">
        <v>10786.73</v>
      </c>
      <c r="DZ189" s="289">
        <v>10946.65</v>
      </c>
      <c r="EA189" s="289">
        <v>8624.16</v>
      </c>
      <c r="EB189" s="289">
        <v>0</v>
      </c>
      <c r="EC189" s="289">
        <v>0</v>
      </c>
      <c r="ED189" s="289">
        <v>51612.740000000005</v>
      </c>
      <c r="EE189" s="289">
        <v>40763.72</v>
      </c>
      <c r="EF189" s="289">
        <v>284796.34999999998</v>
      </c>
      <c r="EG189" s="289">
        <v>244034.83000000002</v>
      </c>
      <c r="EH189" s="289">
        <v>0</v>
      </c>
      <c r="EI189" s="289">
        <v>0</v>
      </c>
      <c r="EJ189" s="289">
        <v>0</v>
      </c>
      <c r="EK189" s="289">
        <v>51610.54</v>
      </c>
      <c r="EL189" s="289">
        <v>0</v>
      </c>
      <c r="EM189" s="289">
        <v>1501414.32</v>
      </c>
      <c r="EN189" s="289">
        <v>0</v>
      </c>
      <c r="EO189" s="289">
        <v>0</v>
      </c>
      <c r="EP189" s="289">
        <v>0</v>
      </c>
      <c r="EQ189" s="289">
        <v>0</v>
      </c>
      <c r="ER189" s="289">
        <v>0</v>
      </c>
      <c r="ES189" s="289">
        <v>0</v>
      </c>
      <c r="ET189" s="289">
        <v>0</v>
      </c>
      <c r="EU189" s="289">
        <v>0</v>
      </c>
      <c r="EV189" s="289">
        <v>0</v>
      </c>
      <c r="EW189" s="289">
        <v>209703.21</v>
      </c>
      <c r="EX189" s="289">
        <v>209703.21</v>
      </c>
      <c r="EY189" s="289">
        <v>0</v>
      </c>
      <c r="EZ189" s="289">
        <v>12454.380000000001</v>
      </c>
      <c r="FA189" s="289">
        <v>18251.740000000002</v>
      </c>
      <c r="FB189" s="289">
        <v>11867</v>
      </c>
      <c r="FC189" s="289">
        <v>0</v>
      </c>
      <c r="FD189" s="289">
        <v>6069.64</v>
      </c>
      <c r="FE189" s="289">
        <v>0</v>
      </c>
      <c r="FF189" s="289">
        <v>0</v>
      </c>
      <c r="FG189" s="289">
        <v>0</v>
      </c>
      <c r="FH189" s="289">
        <v>0</v>
      </c>
      <c r="FI189" s="289">
        <v>0</v>
      </c>
      <c r="FJ189" s="289">
        <v>0</v>
      </c>
      <c r="FK189" s="289">
        <v>0</v>
      </c>
    </row>
    <row r="190" spans="1:167" x14ac:dyDescent="0.15">
      <c r="A190" s="287">
        <v>3087</v>
      </c>
      <c r="B190" s="287" t="s">
        <v>649</v>
      </c>
      <c r="C190" s="289">
        <v>0</v>
      </c>
      <c r="D190" s="289">
        <v>1692795</v>
      </c>
      <c r="E190" s="289">
        <v>0</v>
      </c>
      <c r="F190" s="289">
        <v>247.62</v>
      </c>
      <c r="G190" s="289">
        <v>895</v>
      </c>
      <c r="H190" s="289">
        <v>281.42</v>
      </c>
      <c r="I190" s="289">
        <v>5345.17</v>
      </c>
      <c r="J190" s="289">
        <v>0</v>
      </c>
      <c r="K190" s="289">
        <v>170767.48</v>
      </c>
      <c r="L190" s="289">
        <v>0</v>
      </c>
      <c r="M190" s="289">
        <v>0</v>
      </c>
      <c r="N190" s="289">
        <v>0</v>
      </c>
      <c r="O190" s="289">
        <v>0</v>
      </c>
      <c r="P190" s="289">
        <v>0</v>
      </c>
      <c r="Q190" s="289">
        <v>0</v>
      </c>
      <c r="R190" s="289">
        <v>0</v>
      </c>
      <c r="S190" s="289">
        <v>0</v>
      </c>
      <c r="T190" s="289">
        <v>0</v>
      </c>
      <c r="U190" s="289">
        <v>22921.68</v>
      </c>
      <c r="V190" s="289">
        <v>6527</v>
      </c>
      <c r="W190" s="289">
        <v>1440</v>
      </c>
      <c r="X190" s="289">
        <v>0</v>
      </c>
      <c r="Y190" s="289">
        <v>0</v>
      </c>
      <c r="Z190" s="289">
        <v>0</v>
      </c>
      <c r="AA190" s="289">
        <v>34966</v>
      </c>
      <c r="AB190" s="289">
        <v>0</v>
      </c>
      <c r="AC190" s="289">
        <v>0</v>
      </c>
      <c r="AD190" s="289">
        <v>1570</v>
      </c>
      <c r="AE190" s="289">
        <v>22974</v>
      </c>
      <c r="AF190" s="289">
        <v>0</v>
      </c>
      <c r="AG190" s="289">
        <v>0</v>
      </c>
      <c r="AH190" s="289">
        <v>0</v>
      </c>
      <c r="AI190" s="289">
        <v>18417</v>
      </c>
      <c r="AJ190" s="289">
        <v>0</v>
      </c>
      <c r="AK190" s="289">
        <v>0</v>
      </c>
      <c r="AL190" s="289">
        <v>0</v>
      </c>
      <c r="AM190" s="289">
        <v>0</v>
      </c>
      <c r="AN190" s="289">
        <v>2166.65</v>
      </c>
      <c r="AO190" s="289">
        <v>0</v>
      </c>
      <c r="AP190" s="289">
        <v>649</v>
      </c>
      <c r="AQ190" s="289">
        <v>940818.4</v>
      </c>
      <c r="AR190" s="289">
        <v>160823.72</v>
      </c>
      <c r="AS190" s="289">
        <v>0</v>
      </c>
      <c r="AT190" s="289">
        <v>0</v>
      </c>
      <c r="AU190" s="289">
        <v>8155.25</v>
      </c>
      <c r="AV190" s="289">
        <v>236</v>
      </c>
      <c r="AW190" s="289">
        <v>18173.32</v>
      </c>
      <c r="AX190" s="289">
        <v>45358.23</v>
      </c>
      <c r="AY190" s="289">
        <v>14437.24</v>
      </c>
      <c r="AZ190" s="289">
        <v>155603.91</v>
      </c>
      <c r="BA190" s="289">
        <v>257149.52000000002</v>
      </c>
      <c r="BB190" s="289">
        <v>7435.62</v>
      </c>
      <c r="BC190" s="289">
        <v>21108</v>
      </c>
      <c r="BD190" s="289">
        <v>739.76</v>
      </c>
      <c r="BE190" s="289">
        <v>40607.54</v>
      </c>
      <c r="BF190" s="289">
        <v>158496.59</v>
      </c>
      <c r="BG190" s="289">
        <v>176692</v>
      </c>
      <c r="BH190" s="289">
        <v>0.01</v>
      </c>
      <c r="BI190" s="289">
        <v>19952</v>
      </c>
      <c r="BJ190" s="289">
        <v>26995</v>
      </c>
      <c r="BK190" s="289">
        <v>0</v>
      </c>
      <c r="BL190" s="289">
        <v>0</v>
      </c>
      <c r="BM190" s="289">
        <v>0</v>
      </c>
      <c r="BN190" s="289">
        <v>0</v>
      </c>
      <c r="BO190" s="289">
        <v>0</v>
      </c>
      <c r="BP190" s="289">
        <v>0</v>
      </c>
      <c r="BQ190" s="289">
        <v>921737.76</v>
      </c>
      <c r="BR190" s="289">
        <v>890822.67</v>
      </c>
      <c r="BS190" s="289">
        <v>941689.76</v>
      </c>
      <c r="BT190" s="289">
        <v>917817.67</v>
      </c>
      <c r="BU190" s="289">
        <v>0</v>
      </c>
      <c r="BV190" s="289">
        <v>0</v>
      </c>
      <c r="BW190" s="289">
        <v>55496.200000000004</v>
      </c>
      <c r="BX190" s="289">
        <v>0</v>
      </c>
      <c r="BY190" s="289">
        <v>0</v>
      </c>
      <c r="BZ190" s="289">
        <v>0</v>
      </c>
      <c r="CA190" s="289">
        <v>0</v>
      </c>
      <c r="CB190" s="289">
        <v>0</v>
      </c>
      <c r="CC190" s="289">
        <v>0</v>
      </c>
      <c r="CD190" s="289">
        <v>0</v>
      </c>
      <c r="CE190" s="289">
        <v>0</v>
      </c>
      <c r="CF190" s="289">
        <v>0</v>
      </c>
      <c r="CG190" s="289">
        <v>0</v>
      </c>
      <c r="CH190" s="289">
        <v>0</v>
      </c>
      <c r="CI190" s="289">
        <v>0</v>
      </c>
      <c r="CJ190" s="289">
        <v>0</v>
      </c>
      <c r="CK190" s="289">
        <v>0</v>
      </c>
      <c r="CL190" s="289">
        <v>0</v>
      </c>
      <c r="CM190" s="289">
        <v>9288</v>
      </c>
      <c r="CN190" s="289">
        <v>0</v>
      </c>
      <c r="CO190" s="289">
        <v>0</v>
      </c>
      <c r="CP190" s="289">
        <v>0</v>
      </c>
      <c r="CQ190" s="289">
        <v>0</v>
      </c>
      <c r="CR190" s="289">
        <v>0</v>
      </c>
      <c r="CS190" s="289">
        <v>0</v>
      </c>
      <c r="CT190" s="289">
        <v>19673.490000000002</v>
      </c>
      <c r="CU190" s="289">
        <v>0</v>
      </c>
      <c r="CV190" s="289">
        <v>0</v>
      </c>
      <c r="CW190" s="289">
        <v>0</v>
      </c>
      <c r="CX190" s="289">
        <v>0</v>
      </c>
      <c r="CY190" s="289">
        <v>0</v>
      </c>
      <c r="CZ190" s="289">
        <v>0</v>
      </c>
      <c r="DA190" s="289">
        <v>0</v>
      </c>
      <c r="DB190" s="289">
        <v>0</v>
      </c>
      <c r="DC190" s="289">
        <v>0</v>
      </c>
      <c r="DD190" s="289">
        <v>0</v>
      </c>
      <c r="DE190" s="289">
        <v>0</v>
      </c>
      <c r="DF190" s="289">
        <v>0</v>
      </c>
      <c r="DG190" s="289">
        <v>0</v>
      </c>
      <c r="DH190" s="289">
        <v>0</v>
      </c>
      <c r="DI190" s="289">
        <v>80895.460000000006</v>
      </c>
      <c r="DJ190" s="289">
        <v>0</v>
      </c>
      <c r="DK190" s="289">
        <v>0</v>
      </c>
      <c r="DL190" s="289">
        <v>0</v>
      </c>
      <c r="DM190" s="289">
        <v>300</v>
      </c>
      <c r="DN190" s="289">
        <v>0</v>
      </c>
      <c r="DO190" s="289">
        <v>0</v>
      </c>
      <c r="DP190" s="289">
        <v>0</v>
      </c>
      <c r="DQ190" s="289">
        <v>0</v>
      </c>
      <c r="DR190" s="289">
        <v>0</v>
      </c>
      <c r="DS190" s="289">
        <v>0</v>
      </c>
      <c r="DT190" s="289">
        <v>0</v>
      </c>
      <c r="DU190" s="289">
        <v>0</v>
      </c>
      <c r="DV190" s="289">
        <v>3262.23</v>
      </c>
      <c r="DW190" s="289">
        <v>0</v>
      </c>
      <c r="DX190" s="289">
        <v>0</v>
      </c>
      <c r="DY190" s="289">
        <v>0</v>
      </c>
      <c r="DZ190" s="289">
        <v>0</v>
      </c>
      <c r="EA190" s="289">
        <v>0</v>
      </c>
      <c r="EB190" s="289">
        <v>0</v>
      </c>
      <c r="EC190" s="289">
        <v>0</v>
      </c>
      <c r="ED190" s="289">
        <v>28510.61</v>
      </c>
      <c r="EE190" s="289">
        <v>0</v>
      </c>
      <c r="EF190" s="289">
        <v>388639.39</v>
      </c>
      <c r="EG190" s="289">
        <v>417150</v>
      </c>
      <c r="EH190" s="289">
        <v>0</v>
      </c>
      <c r="EI190" s="289">
        <v>0</v>
      </c>
      <c r="EJ190" s="289">
        <v>0</v>
      </c>
      <c r="EK190" s="289">
        <v>0</v>
      </c>
      <c r="EL190" s="289">
        <v>0</v>
      </c>
      <c r="EM190" s="289">
        <v>0</v>
      </c>
      <c r="EN190" s="289">
        <v>0</v>
      </c>
      <c r="EO190" s="289">
        <v>0</v>
      </c>
      <c r="EP190" s="289">
        <v>0</v>
      </c>
      <c r="EQ190" s="289">
        <v>0</v>
      </c>
      <c r="ER190" s="289">
        <v>0</v>
      </c>
      <c r="ES190" s="289">
        <v>0</v>
      </c>
      <c r="ET190" s="289">
        <v>0</v>
      </c>
      <c r="EU190" s="289">
        <v>6021.56</v>
      </c>
      <c r="EV190" s="289">
        <v>5326.05</v>
      </c>
      <c r="EW190" s="289">
        <v>27880.18</v>
      </c>
      <c r="EX190" s="289">
        <v>28575.690000000002</v>
      </c>
      <c r="EY190" s="289">
        <v>0</v>
      </c>
      <c r="EZ190" s="289">
        <v>0</v>
      </c>
      <c r="FA190" s="289">
        <v>0</v>
      </c>
      <c r="FB190" s="289">
        <v>0</v>
      </c>
      <c r="FC190" s="289">
        <v>0</v>
      </c>
      <c r="FD190" s="289">
        <v>0</v>
      </c>
      <c r="FE190" s="289">
        <v>0</v>
      </c>
      <c r="FF190" s="289">
        <v>0</v>
      </c>
      <c r="FG190" s="289">
        <v>0</v>
      </c>
      <c r="FH190" s="289">
        <v>0</v>
      </c>
      <c r="FI190" s="289">
        <v>0</v>
      </c>
      <c r="FJ190" s="289">
        <v>0</v>
      </c>
      <c r="FK190" s="289">
        <v>0</v>
      </c>
    </row>
    <row r="191" spans="1:167" x14ac:dyDescent="0.15">
      <c r="A191" s="287">
        <v>3094</v>
      </c>
      <c r="B191" s="287" t="s">
        <v>650</v>
      </c>
      <c r="C191" s="289">
        <v>0.03</v>
      </c>
      <c r="D191" s="289">
        <v>1369110</v>
      </c>
      <c r="E191" s="289">
        <v>0</v>
      </c>
      <c r="F191" s="289">
        <v>978.51</v>
      </c>
      <c r="G191" s="289">
        <v>2765</v>
      </c>
      <c r="H191" s="289">
        <v>531.22</v>
      </c>
      <c r="I191" s="289">
        <v>63445.840000000004</v>
      </c>
      <c r="J191" s="289">
        <v>1065.78</v>
      </c>
      <c r="K191" s="289">
        <v>285693.26</v>
      </c>
      <c r="L191" s="289">
        <v>0</v>
      </c>
      <c r="M191" s="289">
        <v>0</v>
      </c>
      <c r="N191" s="289">
        <v>0</v>
      </c>
      <c r="O191" s="289">
        <v>0</v>
      </c>
      <c r="P191" s="289">
        <v>1810</v>
      </c>
      <c r="Q191" s="289">
        <v>0</v>
      </c>
      <c r="R191" s="289">
        <v>0</v>
      </c>
      <c r="S191" s="289">
        <v>0</v>
      </c>
      <c r="T191" s="289">
        <v>0</v>
      </c>
      <c r="U191" s="289">
        <v>36937.800000000003</v>
      </c>
      <c r="V191" s="289">
        <v>1520</v>
      </c>
      <c r="W191" s="289">
        <v>1760</v>
      </c>
      <c r="X191" s="289">
        <v>0</v>
      </c>
      <c r="Y191" s="289">
        <v>0</v>
      </c>
      <c r="Z191" s="289">
        <v>0</v>
      </c>
      <c r="AA191" s="289">
        <v>28125</v>
      </c>
      <c r="AB191" s="289">
        <v>0</v>
      </c>
      <c r="AC191" s="289">
        <v>0</v>
      </c>
      <c r="AD191" s="289">
        <v>0</v>
      </c>
      <c r="AE191" s="289">
        <v>14707</v>
      </c>
      <c r="AF191" s="289">
        <v>0</v>
      </c>
      <c r="AG191" s="289">
        <v>0</v>
      </c>
      <c r="AH191" s="289">
        <v>2296.65</v>
      </c>
      <c r="AI191" s="289">
        <v>14363</v>
      </c>
      <c r="AJ191" s="289">
        <v>0</v>
      </c>
      <c r="AK191" s="289">
        <v>15492.64</v>
      </c>
      <c r="AL191" s="289">
        <v>0</v>
      </c>
      <c r="AM191" s="289">
        <v>1770.48</v>
      </c>
      <c r="AN191" s="289">
        <v>4034.33</v>
      </c>
      <c r="AO191" s="289">
        <v>0</v>
      </c>
      <c r="AP191" s="289">
        <v>5936.64</v>
      </c>
      <c r="AQ191" s="289">
        <v>637434.07000000007</v>
      </c>
      <c r="AR191" s="289">
        <v>163517.89000000001</v>
      </c>
      <c r="AS191" s="289">
        <v>0</v>
      </c>
      <c r="AT191" s="289">
        <v>54086.86</v>
      </c>
      <c r="AU191" s="289">
        <v>19871.22</v>
      </c>
      <c r="AV191" s="289">
        <v>325</v>
      </c>
      <c r="AW191" s="289">
        <v>21881.420000000002</v>
      </c>
      <c r="AX191" s="289">
        <v>85810.51</v>
      </c>
      <c r="AY191" s="289">
        <v>251007.83000000002</v>
      </c>
      <c r="AZ191" s="289">
        <v>0</v>
      </c>
      <c r="BA191" s="289">
        <v>309662.02</v>
      </c>
      <c r="BB191" s="289">
        <v>0</v>
      </c>
      <c r="BC191" s="289">
        <v>25050.59</v>
      </c>
      <c r="BD191" s="289">
        <v>2229.37</v>
      </c>
      <c r="BE191" s="289">
        <v>445</v>
      </c>
      <c r="BF191" s="289">
        <v>191653.12</v>
      </c>
      <c r="BG191" s="289">
        <v>90585.48</v>
      </c>
      <c r="BH191" s="289">
        <v>0</v>
      </c>
      <c r="BI191" s="289">
        <v>0</v>
      </c>
      <c r="BJ191" s="289">
        <v>0</v>
      </c>
      <c r="BK191" s="289">
        <v>0</v>
      </c>
      <c r="BL191" s="289">
        <v>0</v>
      </c>
      <c r="BM191" s="289">
        <v>35766.06</v>
      </c>
      <c r="BN191" s="289">
        <v>37707.72</v>
      </c>
      <c r="BO191" s="289">
        <v>567167.80000000005</v>
      </c>
      <c r="BP191" s="289">
        <v>564008.94000000006</v>
      </c>
      <c r="BQ191" s="289">
        <v>0</v>
      </c>
      <c r="BR191" s="289">
        <v>0</v>
      </c>
      <c r="BS191" s="289">
        <v>602933.86</v>
      </c>
      <c r="BT191" s="289">
        <v>601716.66</v>
      </c>
      <c r="BU191" s="289">
        <v>0</v>
      </c>
      <c r="BV191" s="289">
        <v>0</v>
      </c>
      <c r="BW191" s="289">
        <v>85251.650000000009</v>
      </c>
      <c r="BX191" s="289">
        <v>0</v>
      </c>
      <c r="BY191" s="289">
        <v>0</v>
      </c>
      <c r="BZ191" s="289">
        <v>0</v>
      </c>
      <c r="CA191" s="289">
        <v>0</v>
      </c>
      <c r="CB191" s="289">
        <v>12194.880000000001</v>
      </c>
      <c r="CC191" s="289">
        <v>0</v>
      </c>
      <c r="CD191" s="289">
        <v>0</v>
      </c>
      <c r="CE191" s="289">
        <v>0</v>
      </c>
      <c r="CF191" s="289">
        <v>0</v>
      </c>
      <c r="CG191" s="289">
        <v>0</v>
      </c>
      <c r="CH191" s="289">
        <v>0</v>
      </c>
      <c r="CI191" s="289">
        <v>0</v>
      </c>
      <c r="CJ191" s="289">
        <v>0</v>
      </c>
      <c r="CK191" s="289">
        <v>0</v>
      </c>
      <c r="CL191" s="289">
        <v>0</v>
      </c>
      <c r="CM191" s="289">
        <v>20301</v>
      </c>
      <c r="CN191" s="289">
        <v>0</v>
      </c>
      <c r="CO191" s="289">
        <v>0</v>
      </c>
      <c r="CP191" s="289">
        <v>0</v>
      </c>
      <c r="CQ191" s="289">
        <v>0</v>
      </c>
      <c r="CR191" s="289">
        <v>0</v>
      </c>
      <c r="CS191" s="289">
        <v>0</v>
      </c>
      <c r="CT191" s="289">
        <v>31857</v>
      </c>
      <c r="CU191" s="289">
        <v>0</v>
      </c>
      <c r="CV191" s="289">
        <v>0</v>
      </c>
      <c r="CW191" s="289">
        <v>0</v>
      </c>
      <c r="CX191" s="289">
        <v>595.76</v>
      </c>
      <c r="CY191" s="289">
        <v>0</v>
      </c>
      <c r="CZ191" s="289">
        <v>0</v>
      </c>
      <c r="DA191" s="289">
        <v>0</v>
      </c>
      <c r="DB191" s="289">
        <v>0</v>
      </c>
      <c r="DC191" s="289">
        <v>0</v>
      </c>
      <c r="DD191" s="289">
        <v>0</v>
      </c>
      <c r="DE191" s="289">
        <v>0</v>
      </c>
      <c r="DF191" s="289">
        <v>0</v>
      </c>
      <c r="DG191" s="289">
        <v>0</v>
      </c>
      <c r="DH191" s="289">
        <v>0</v>
      </c>
      <c r="DI191" s="289">
        <v>93871.56</v>
      </c>
      <c r="DJ191" s="289">
        <v>0</v>
      </c>
      <c r="DK191" s="289">
        <v>0</v>
      </c>
      <c r="DL191" s="289">
        <v>19511.16</v>
      </c>
      <c r="DM191" s="289">
        <v>471.36</v>
      </c>
      <c r="DN191" s="289">
        <v>0</v>
      </c>
      <c r="DO191" s="289">
        <v>0</v>
      </c>
      <c r="DP191" s="289">
        <v>4024.92</v>
      </c>
      <c r="DQ191" s="289">
        <v>0</v>
      </c>
      <c r="DR191" s="289">
        <v>0</v>
      </c>
      <c r="DS191" s="289">
        <v>0</v>
      </c>
      <c r="DT191" s="289">
        <v>0</v>
      </c>
      <c r="DU191" s="289">
        <v>0</v>
      </c>
      <c r="DV191" s="289">
        <v>32321.29</v>
      </c>
      <c r="DW191" s="289">
        <v>0</v>
      </c>
      <c r="DX191" s="289">
        <v>0</v>
      </c>
      <c r="DY191" s="289">
        <v>0</v>
      </c>
      <c r="DZ191" s="289">
        <v>0</v>
      </c>
      <c r="EA191" s="289">
        <v>0</v>
      </c>
      <c r="EB191" s="289">
        <v>0</v>
      </c>
      <c r="EC191" s="289">
        <v>0</v>
      </c>
      <c r="ED191" s="289">
        <v>92123.18</v>
      </c>
      <c r="EE191" s="289">
        <v>80602.75</v>
      </c>
      <c r="EF191" s="289">
        <v>289755.55000000005</v>
      </c>
      <c r="EG191" s="289">
        <v>185398</v>
      </c>
      <c r="EH191" s="289">
        <v>0</v>
      </c>
      <c r="EI191" s="289">
        <v>0</v>
      </c>
      <c r="EJ191" s="289">
        <v>0</v>
      </c>
      <c r="EK191" s="289">
        <v>115877.98</v>
      </c>
      <c r="EL191" s="289">
        <v>0</v>
      </c>
      <c r="EM191" s="289">
        <v>2505000</v>
      </c>
      <c r="EN191" s="289">
        <v>0.03</v>
      </c>
      <c r="EO191" s="289">
        <v>-119408.25</v>
      </c>
      <c r="EP191" s="289">
        <v>0</v>
      </c>
      <c r="EQ191" s="289">
        <v>0</v>
      </c>
      <c r="ER191" s="289">
        <v>119408.25</v>
      </c>
      <c r="ES191" s="289">
        <v>0</v>
      </c>
      <c r="ET191" s="289">
        <v>0.03</v>
      </c>
      <c r="EU191" s="289">
        <v>8719.0499999999993</v>
      </c>
      <c r="EV191" s="289">
        <v>7320.47</v>
      </c>
      <c r="EW191" s="289">
        <v>26379.79</v>
      </c>
      <c r="EX191" s="289">
        <v>27778.37</v>
      </c>
      <c r="EY191" s="289">
        <v>0</v>
      </c>
      <c r="EZ191" s="289">
        <v>11784.93</v>
      </c>
      <c r="FA191" s="289">
        <v>4570.66</v>
      </c>
      <c r="FB191" s="289">
        <v>65085.49</v>
      </c>
      <c r="FC191" s="289">
        <v>0</v>
      </c>
      <c r="FD191" s="289">
        <v>72299.759999999995</v>
      </c>
      <c r="FE191" s="289">
        <v>0</v>
      </c>
      <c r="FF191" s="289">
        <v>0</v>
      </c>
      <c r="FG191" s="289">
        <v>0</v>
      </c>
      <c r="FH191" s="289">
        <v>0</v>
      </c>
      <c r="FI191" s="289">
        <v>0</v>
      </c>
      <c r="FJ191" s="289">
        <v>0</v>
      </c>
      <c r="FK191" s="289">
        <v>0</v>
      </c>
    </row>
    <row r="192" spans="1:167" x14ac:dyDescent="0.15">
      <c r="A192" s="287">
        <v>3129</v>
      </c>
      <c r="B192" s="287" t="s">
        <v>652</v>
      </c>
      <c r="C192" s="289">
        <v>0</v>
      </c>
      <c r="D192" s="289">
        <v>4042230.3</v>
      </c>
      <c r="E192" s="289">
        <v>6534.6500000000005</v>
      </c>
      <c r="F192" s="289">
        <v>4464.68</v>
      </c>
      <c r="G192" s="289">
        <v>61018.58</v>
      </c>
      <c r="H192" s="289">
        <v>9088.81</v>
      </c>
      <c r="I192" s="289">
        <v>128966.13</v>
      </c>
      <c r="J192" s="289">
        <v>0</v>
      </c>
      <c r="K192" s="289">
        <v>2113776.2200000002</v>
      </c>
      <c r="L192" s="289">
        <v>0</v>
      </c>
      <c r="M192" s="289">
        <v>0</v>
      </c>
      <c r="N192" s="289">
        <v>0</v>
      </c>
      <c r="O192" s="289">
        <v>0</v>
      </c>
      <c r="P192" s="289">
        <v>11004.93</v>
      </c>
      <c r="Q192" s="289">
        <v>0</v>
      </c>
      <c r="R192" s="289">
        <v>0</v>
      </c>
      <c r="S192" s="289">
        <v>0</v>
      </c>
      <c r="T192" s="289">
        <v>0</v>
      </c>
      <c r="U192" s="289">
        <v>262003.78</v>
      </c>
      <c r="V192" s="289">
        <v>9352356</v>
      </c>
      <c r="W192" s="289">
        <v>35673.57</v>
      </c>
      <c r="X192" s="289">
        <v>0</v>
      </c>
      <c r="Y192" s="289">
        <v>0</v>
      </c>
      <c r="Z192" s="289">
        <v>0</v>
      </c>
      <c r="AA192" s="289">
        <v>20961</v>
      </c>
      <c r="AB192" s="289">
        <v>0</v>
      </c>
      <c r="AC192" s="289">
        <v>0</v>
      </c>
      <c r="AD192" s="289">
        <v>66935.75</v>
      </c>
      <c r="AE192" s="289">
        <v>211484</v>
      </c>
      <c r="AF192" s="289">
        <v>0</v>
      </c>
      <c r="AG192" s="289">
        <v>0</v>
      </c>
      <c r="AH192" s="289">
        <v>64653.64</v>
      </c>
      <c r="AI192" s="289">
        <v>0</v>
      </c>
      <c r="AJ192" s="289">
        <v>0</v>
      </c>
      <c r="AK192" s="289">
        <v>1380</v>
      </c>
      <c r="AL192" s="289">
        <v>0</v>
      </c>
      <c r="AM192" s="289">
        <v>0.2</v>
      </c>
      <c r="AN192" s="289">
        <v>31471.15</v>
      </c>
      <c r="AO192" s="289">
        <v>0</v>
      </c>
      <c r="AP192" s="289">
        <v>7385.74</v>
      </c>
      <c r="AQ192" s="289">
        <v>3056953.44</v>
      </c>
      <c r="AR192" s="289">
        <v>3450810.46</v>
      </c>
      <c r="AS192" s="289">
        <v>553597.02</v>
      </c>
      <c r="AT192" s="289">
        <v>354936.04</v>
      </c>
      <c r="AU192" s="289">
        <v>286591.86</v>
      </c>
      <c r="AV192" s="289">
        <v>99291.790000000008</v>
      </c>
      <c r="AW192" s="289">
        <v>442653.32</v>
      </c>
      <c r="AX192" s="289">
        <v>589973.97</v>
      </c>
      <c r="AY192" s="289">
        <v>365277.46</v>
      </c>
      <c r="AZ192" s="289">
        <v>837133.17</v>
      </c>
      <c r="BA192" s="289">
        <v>2241891.5499999998</v>
      </c>
      <c r="BB192" s="289">
        <v>617760.24</v>
      </c>
      <c r="BC192" s="289">
        <v>126817</v>
      </c>
      <c r="BD192" s="289">
        <v>0</v>
      </c>
      <c r="BE192" s="289">
        <v>205319.59</v>
      </c>
      <c r="BF192" s="289">
        <v>1500944.92</v>
      </c>
      <c r="BG192" s="289">
        <v>963503.98</v>
      </c>
      <c r="BH192" s="289">
        <v>123.15</v>
      </c>
      <c r="BI192" s="289">
        <v>0</v>
      </c>
      <c r="BJ192" s="289">
        <v>0</v>
      </c>
      <c r="BK192" s="289">
        <v>27166</v>
      </c>
      <c r="BL192" s="289">
        <v>39864.730000000003</v>
      </c>
      <c r="BM192" s="289">
        <v>470000</v>
      </c>
      <c r="BN192" s="289">
        <v>0</v>
      </c>
      <c r="BO192" s="289">
        <v>0</v>
      </c>
      <c r="BP192" s="289">
        <v>372770</v>
      </c>
      <c r="BQ192" s="289">
        <v>4351725.34</v>
      </c>
      <c r="BR192" s="289">
        <v>5174066.78</v>
      </c>
      <c r="BS192" s="289">
        <v>4848891.34</v>
      </c>
      <c r="BT192" s="289">
        <v>5586701.5099999998</v>
      </c>
      <c r="BU192" s="289">
        <v>0</v>
      </c>
      <c r="BV192" s="289">
        <v>0</v>
      </c>
      <c r="BW192" s="289">
        <v>1500944.92</v>
      </c>
      <c r="BX192" s="289">
        <v>0</v>
      </c>
      <c r="BY192" s="289">
        <v>0</v>
      </c>
      <c r="BZ192" s="289">
        <v>0</v>
      </c>
      <c r="CA192" s="289">
        <v>0</v>
      </c>
      <c r="CB192" s="289">
        <v>0</v>
      </c>
      <c r="CC192" s="289">
        <v>3255.9500000000003</v>
      </c>
      <c r="CD192" s="289">
        <v>0</v>
      </c>
      <c r="CE192" s="289">
        <v>0</v>
      </c>
      <c r="CF192" s="289">
        <v>0</v>
      </c>
      <c r="CG192" s="289">
        <v>0</v>
      </c>
      <c r="CH192" s="289">
        <v>0</v>
      </c>
      <c r="CI192" s="289">
        <v>0</v>
      </c>
      <c r="CJ192" s="289">
        <v>0</v>
      </c>
      <c r="CK192" s="289">
        <v>0</v>
      </c>
      <c r="CL192" s="289">
        <v>0</v>
      </c>
      <c r="CM192" s="289">
        <v>556812</v>
      </c>
      <c r="CN192" s="289">
        <v>0</v>
      </c>
      <c r="CO192" s="289">
        <v>0</v>
      </c>
      <c r="CP192" s="289">
        <v>0</v>
      </c>
      <c r="CQ192" s="289">
        <v>0</v>
      </c>
      <c r="CR192" s="289">
        <v>0</v>
      </c>
      <c r="CS192" s="289">
        <v>0</v>
      </c>
      <c r="CT192" s="289">
        <v>306906</v>
      </c>
      <c r="CU192" s="289">
        <v>0</v>
      </c>
      <c r="CV192" s="289">
        <v>0</v>
      </c>
      <c r="CW192" s="289">
        <v>0</v>
      </c>
      <c r="CX192" s="289">
        <v>105800.87</v>
      </c>
      <c r="CY192" s="289">
        <v>0</v>
      </c>
      <c r="CZ192" s="289">
        <v>0</v>
      </c>
      <c r="DA192" s="289">
        <v>0</v>
      </c>
      <c r="DB192" s="289">
        <v>0</v>
      </c>
      <c r="DC192" s="289">
        <v>0</v>
      </c>
      <c r="DD192" s="289">
        <v>0</v>
      </c>
      <c r="DE192" s="289">
        <v>0</v>
      </c>
      <c r="DF192" s="289">
        <v>0</v>
      </c>
      <c r="DG192" s="289">
        <v>105</v>
      </c>
      <c r="DH192" s="289">
        <v>0</v>
      </c>
      <c r="DI192" s="289">
        <v>1755868.6300000001</v>
      </c>
      <c r="DJ192" s="289">
        <v>0</v>
      </c>
      <c r="DK192" s="289">
        <v>0</v>
      </c>
      <c r="DL192" s="289">
        <v>294140.12</v>
      </c>
      <c r="DM192" s="289">
        <v>212572.88</v>
      </c>
      <c r="DN192" s="289">
        <v>0</v>
      </c>
      <c r="DO192" s="289">
        <v>0</v>
      </c>
      <c r="DP192" s="289">
        <v>66017.180000000008</v>
      </c>
      <c r="DQ192" s="289">
        <v>0</v>
      </c>
      <c r="DR192" s="289">
        <v>0</v>
      </c>
      <c r="DS192" s="289">
        <v>0</v>
      </c>
      <c r="DT192" s="289">
        <v>0</v>
      </c>
      <c r="DU192" s="289">
        <v>0</v>
      </c>
      <c r="DV192" s="289">
        <v>145015.93</v>
      </c>
      <c r="DW192" s="289">
        <v>0</v>
      </c>
      <c r="DX192" s="289">
        <v>21543.45</v>
      </c>
      <c r="DY192" s="289">
        <v>18289.53</v>
      </c>
      <c r="DZ192" s="289">
        <v>32585.59</v>
      </c>
      <c r="EA192" s="289">
        <v>28571.46</v>
      </c>
      <c r="EB192" s="289">
        <v>7268.05</v>
      </c>
      <c r="EC192" s="289">
        <v>0</v>
      </c>
      <c r="ED192" s="289">
        <v>186836.91</v>
      </c>
      <c r="EE192" s="289">
        <v>189525.98</v>
      </c>
      <c r="EF192" s="289">
        <v>987373.81</v>
      </c>
      <c r="EG192" s="289">
        <v>910158.33000000007</v>
      </c>
      <c r="EH192" s="289">
        <v>0</v>
      </c>
      <c r="EI192" s="289">
        <v>0</v>
      </c>
      <c r="EJ192" s="289">
        <v>0</v>
      </c>
      <c r="EK192" s="289">
        <v>74526.41</v>
      </c>
      <c r="EL192" s="289">
        <v>0</v>
      </c>
      <c r="EM192" s="289">
        <v>4881805.0999999996</v>
      </c>
      <c r="EN192" s="289">
        <v>201134.58000000002</v>
      </c>
      <c r="EO192" s="289">
        <v>226718.55000000002</v>
      </c>
      <c r="EP192" s="289">
        <v>25583.97</v>
      </c>
      <c r="EQ192" s="289">
        <v>0</v>
      </c>
      <c r="ER192" s="289">
        <v>0</v>
      </c>
      <c r="ES192" s="289">
        <v>0</v>
      </c>
      <c r="ET192" s="289">
        <v>0</v>
      </c>
      <c r="EU192" s="289">
        <v>118813.56</v>
      </c>
      <c r="EV192" s="289">
        <v>101596.7</v>
      </c>
      <c r="EW192" s="289">
        <v>454718.14</v>
      </c>
      <c r="EX192" s="289">
        <v>471935</v>
      </c>
      <c r="EY192" s="289">
        <v>0</v>
      </c>
      <c r="EZ192" s="289">
        <v>50851.89</v>
      </c>
      <c r="FA192" s="289">
        <v>52736.89</v>
      </c>
      <c r="FB192" s="289">
        <v>70050</v>
      </c>
      <c r="FC192" s="289">
        <v>25151.64</v>
      </c>
      <c r="FD192" s="289">
        <v>43013.36</v>
      </c>
      <c r="FE192" s="289">
        <v>0</v>
      </c>
      <c r="FF192" s="289">
        <v>0</v>
      </c>
      <c r="FG192" s="289">
        <v>0</v>
      </c>
      <c r="FH192" s="289">
        <v>0</v>
      </c>
      <c r="FI192" s="289">
        <v>0</v>
      </c>
      <c r="FJ192" s="289">
        <v>0</v>
      </c>
      <c r="FK192" s="289">
        <v>0</v>
      </c>
    </row>
    <row r="193" spans="1:167" x14ac:dyDescent="0.15">
      <c r="A193" s="287">
        <v>3150</v>
      </c>
      <c r="B193" s="287" t="s">
        <v>653</v>
      </c>
      <c r="C193" s="289">
        <v>13474.11</v>
      </c>
      <c r="D193" s="289">
        <v>10349242.08</v>
      </c>
      <c r="E193" s="289">
        <v>36686.29</v>
      </c>
      <c r="F193" s="289">
        <v>25892.5</v>
      </c>
      <c r="G193" s="289">
        <v>62721.98</v>
      </c>
      <c r="H193" s="289">
        <v>8946.1200000000008</v>
      </c>
      <c r="I193" s="289">
        <v>140956.01</v>
      </c>
      <c r="J193" s="289">
        <v>0</v>
      </c>
      <c r="K193" s="289">
        <v>371399.34</v>
      </c>
      <c r="L193" s="289">
        <v>0</v>
      </c>
      <c r="M193" s="289">
        <v>1826.18</v>
      </c>
      <c r="N193" s="289">
        <v>0</v>
      </c>
      <c r="O193" s="289">
        <v>0</v>
      </c>
      <c r="P193" s="289">
        <v>14998</v>
      </c>
      <c r="Q193" s="289">
        <v>0</v>
      </c>
      <c r="R193" s="289">
        <v>0</v>
      </c>
      <c r="S193" s="289">
        <v>0</v>
      </c>
      <c r="T193" s="289">
        <v>0</v>
      </c>
      <c r="U193" s="289">
        <v>330617.67</v>
      </c>
      <c r="V193" s="289">
        <v>5667605</v>
      </c>
      <c r="W193" s="289">
        <v>35267.18</v>
      </c>
      <c r="X193" s="289">
        <v>0</v>
      </c>
      <c r="Y193" s="289">
        <v>0</v>
      </c>
      <c r="Z193" s="289">
        <v>31007.14</v>
      </c>
      <c r="AA193" s="289">
        <v>9993</v>
      </c>
      <c r="AB193" s="289">
        <v>0</v>
      </c>
      <c r="AC193" s="289">
        <v>0</v>
      </c>
      <c r="AD193" s="289">
        <v>36860</v>
      </c>
      <c r="AE193" s="289">
        <v>115179</v>
      </c>
      <c r="AF193" s="289">
        <v>0</v>
      </c>
      <c r="AG193" s="289">
        <v>0</v>
      </c>
      <c r="AH193" s="289">
        <v>25617.350000000002</v>
      </c>
      <c r="AI193" s="289">
        <v>116621.18000000001</v>
      </c>
      <c r="AJ193" s="289">
        <v>0</v>
      </c>
      <c r="AK193" s="289">
        <v>0</v>
      </c>
      <c r="AL193" s="289">
        <v>0</v>
      </c>
      <c r="AM193" s="289">
        <v>0</v>
      </c>
      <c r="AN193" s="289">
        <v>59096.04</v>
      </c>
      <c r="AO193" s="289">
        <v>0</v>
      </c>
      <c r="AP193" s="289">
        <v>250</v>
      </c>
      <c r="AQ193" s="289">
        <v>3475803.87</v>
      </c>
      <c r="AR193" s="289">
        <v>3618035.49</v>
      </c>
      <c r="AS193" s="289">
        <v>569125.03</v>
      </c>
      <c r="AT193" s="289">
        <v>578032.19000000006</v>
      </c>
      <c r="AU193" s="289">
        <v>519817.97000000003</v>
      </c>
      <c r="AV193" s="289">
        <v>1163</v>
      </c>
      <c r="AW193" s="289">
        <v>351221</v>
      </c>
      <c r="AX193" s="289">
        <v>482484.03</v>
      </c>
      <c r="AY193" s="289">
        <v>340412.24</v>
      </c>
      <c r="AZ193" s="289">
        <v>1080071.97</v>
      </c>
      <c r="BA193" s="289">
        <v>3175205.13</v>
      </c>
      <c r="BB193" s="289">
        <v>423962.10000000003</v>
      </c>
      <c r="BC193" s="289">
        <v>172529.18</v>
      </c>
      <c r="BD193" s="289">
        <v>0</v>
      </c>
      <c r="BE193" s="289">
        <v>225348.52000000002</v>
      </c>
      <c r="BF193" s="289">
        <v>2311248.7000000002</v>
      </c>
      <c r="BG193" s="289">
        <v>517324.64</v>
      </c>
      <c r="BH193" s="289">
        <v>3530.27</v>
      </c>
      <c r="BI193" s="289">
        <v>0</v>
      </c>
      <c r="BJ193" s="289">
        <v>0</v>
      </c>
      <c r="BK193" s="289">
        <v>0</v>
      </c>
      <c r="BL193" s="289">
        <v>0</v>
      </c>
      <c r="BM193" s="289">
        <v>5958765.0999999996</v>
      </c>
      <c r="BN193" s="289">
        <v>0</v>
      </c>
      <c r="BO193" s="289">
        <v>0</v>
      </c>
      <c r="BP193" s="289">
        <v>0</v>
      </c>
      <c r="BQ193" s="289">
        <v>0</v>
      </c>
      <c r="BR193" s="289">
        <v>5567705.9400000004</v>
      </c>
      <c r="BS193" s="289">
        <v>5958765.0999999996</v>
      </c>
      <c r="BT193" s="289">
        <v>5567705.9400000004</v>
      </c>
      <c r="BU193" s="289">
        <v>0</v>
      </c>
      <c r="BV193" s="289">
        <v>0</v>
      </c>
      <c r="BW193" s="289">
        <v>2296919.4300000002</v>
      </c>
      <c r="BX193" s="289">
        <v>0</v>
      </c>
      <c r="BY193" s="289">
        <v>0</v>
      </c>
      <c r="BZ193" s="289">
        <v>0</v>
      </c>
      <c r="CA193" s="289">
        <v>0</v>
      </c>
      <c r="CB193" s="289">
        <v>0</v>
      </c>
      <c r="CC193" s="289">
        <v>33163.99</v>
      </c>
      <c r="CD193" s="289">
        <v>0</v>
      </c>
      <c r="CE193" s="289">
        <v>0</v>
      </c>
      <c r="CF193" s="289">
        <v>0</v>
      </c>
      <c r="CG193" s="289">
        <v>0</v>
      </c>
      <c r="CH193" s="289">
        <v>22414.14</v>
      </c>
      <c r="CI193" s="289">
        <v>0</v>
      </c>
      <c r="CJ193" s="289">
        <v>0</v>
      </c>
      <c r="CK193" s="289">
        <v>0</v>
      </c>
      <c r="CL193" s="289">
        <v>0</v>
      </c>
      <c r="CM193" s="289">
        <v>673724</v>
      </c>
      <c r="CN193" s="289">
        <v>11958</v>
      </c>
      <c r="CO193" s="289">
        <v>0</v>
      </c>
      <c r="CP193" s="289">
        <v>0</v>
      </c>
      <c r="CQ193" s="289">
        <v>0</v>
      </c>
      <c r="CR193" s="289">
        <v>0</v>
      </c>
      <c r="CS193" s="289">
        <v>8132</v>
      </c>
      <c r="CT193" s="289">
        <v>266534.76</v>
      </c>
      <c r="CU193" s="289">
        <v>0</v>
      </c>
      <c r="CV193" s="289">
        <v>0</v>
      </c>
      <c r="CW193" s="289">
        <v>0</v>
      </c>
      <c r="CX193" s="289">
        <v>36913.440000000002</v>
      </c>
      <c r="CY193" s="289">
        <v>1531.75</v>
      </c>
      <c r="CZ193" s="289">
        <v>0</v>
      </c>
      <c r="DA193" s="289">
        <v>0</v>
      </c>
      <c r="DB193" s="289">
        <v>0</v>
      </c>
      <c r="DC193" s="289">
        <v>789.71</v>
      </c>
      <c r="DD193" s="289">
        <v>0</v>
      </c>
      <c r="DE193" s="289">
        <v>0</v>
      </c>
      <c r="DF193" s="289">
        <v>0</v>
      </c>
      <c r="DG193" s="289">
        <v>0</v>
      </c>
      <c r="DH193" s="289">
        <v>0</v>
      </c>
      <c r="DI193" s="289">
        <v>2328162.66</v>
      </c>
      <c r="DJ193" s="289">
        <v>0</v>
      </c>
      <c r="DK193" s="289">
        <v>0</v>
      </c>
      <c r="DL193" s="289">
        <v>350041.82</v>
      </c>
      <c r="DM193" s="289">
        <v>145299.09</v>
      </c>
      <c r="DN193" s="289">
        <v>0</v>
      </c>
      <c r="DO193" s="289">
        <v>0</v>
      </c>
      <c r="DP193" s="289">
        <v>298207.85000000003</v>
      </c>
      <c r="DQ193" s="289">
        <v>200</v>
      </c>
      <c r="DR193" s="289">
        <v>0</v>
      </c>
      <c r="DS193" s="289">
        <v>0</v>
      </c>
      <c r="DT193" s="289">
        <v>9145.85</v>
      </c>
      <c r="DU193" s="289">
        <v>0</v>
      </c>
      <c r="DV193" s="289">
        <v>207549.84</v>
      </c>
      <c r="DW193" s="289">
        <v>0</v>
      </c>
      <c r="DX193" s="289">
        <v>235749.46</v>
      </c>
      <c r="DY193" s="289">
        <v>246149.52000000002</v>
      </c>
      <c r="DZ193" s="289">
        <v>103479.93000000001</v>
      </c>
      <c r="EA193" s="289">
        <v>34707.71</v>
      </c>
      <c r="EB193" s="289">
        <v>58372.160000000003</v>
      </c>
      <c r="EC193" s="289">
        <v>0</v>
      </c>
      <c r="ED193" s="289">
        <v>141423.66</v>
      </c>
      <c r="EE193" s="289">
        <v>127150.40000000001</v>
      </c>
      <c r="EF193" s="289">
        <v>1979601.74</v>
      </c>
      <c r="EG193" s="289">
        <v>1993875</v>
      </c>
      <c r="EH193" s="289">
        <v>0</v>
      </c>
      <c r="EI193" s="289">
        <v>0</v>
      </c>
      <c r="EJ193" s="289">
        <v>0</v>
      </c>
      <c r="EK193" s="289">
        <v>0</v>
      </c>
      <c r="EL193" s="289">
        <v>0</v>
      </c>
      <c r="EM193" s="289">
        <v>2000000</v>
      </c>
      <c r="EN193" s="289">
        <v>520353.34</v>
      </c>
      <c r="EO193" s="289">
        <v>533056.88</v>
      </c>
      <c r="EP193" s="289">
        <v>300441.2</v>
      </c>
      <c r="EQ193" s="289">
        <v>0</v>
      </c>
      <c r="ER193" s="289">
        <v>287737.66000000003</v>
      </c>
      <c r="ES193" s="289">
        <v>0</v>
      </c>
      <c r="ET193" s="289">
        <v>0</v>
      </c>
      <c r="EU193" s="289">
        <v>204448.05000000002</v>
      </c>
      <c r="EV193" s="289">
        <v>189162.74</v>
      </c>
      <c r="EW193" s="289">
        <v>679149.8</v>
      </c>
      <c r="EX193" s="289">
        <v>694435.11</v>
      </c>
      <c r="EY193" s="289">
        <v>0</v>
      </c>
      <c r="EZ193" s="289">
        <v>74432.47</v>
      </c>
      <c r="FA193" s="289">
        <v>55040.66</v>
      </c>
      <c r="FB193" s="289">
        <v>279525.81</v>
      </c>
      <c r="FC193" s="289">
        <v>68414.77</v>
      </c>
      <c r="FD193" s="289">
        <v>230502.85</v>
      </c>
      <c r="FE193" s="289">
        <v>0</v>
      </c>
      <c r="FF193" s="289">
        <v>0</v>
      </c>
      <c r="FG193" s="289">
        <v>0</v>
      </c>
      <c r="FH193" s="289">
        <v>31378.75</v>
      </c>
      <c r="FI193" s="289">
        <v>31378.75</v>
      </c>
      <c r="FJ193" s="289">
        <v>0</v>
      </c>
      <c r="FK193" s="289">
        <v>0</v>
      </c>
    </row>
    <row r="194" spans="1:167" x14ac:dyDescent="0.15">
      <c r="A194" s="287">
        <v>3171</v>
      </c>
      <c r="B194" s="287" t="s">
        <v>654</v>
      </c>
      <c r="C194" s="289">
        <v>0</v>
      </c>
      <c r="D194" s="289">
        <v>3979452.27</v>
      </c>
      <c r="E194" s="289">
        <v>522.82000000000005</v>
      </c>
      <c r="F194" s="289">
        <v>5051.1900000000005</v>
      </c>
      <c r="G194" s="289">
        <v>39402.76</v>
      </c>
      <c r="H194" s="289">
        <v>18835.55</v>
      </c>
      <c r="I194" s="289">
        <v>57413.950000000004</v>
      </c>
      <c r="J194" s="289">
        <v>0</v>
      </c>
      <c r="K194" s="289">
        <v>592071.80000000005</v>
      </c>
      <c r="L194" s="289">
        <v>0</v>
      </c>
      <c r="M194" s="289">
        <v>0</v>
      </c>
      <c r="N194" s="289">
        <v>0</v>
      </c>
      <c r="O194" s="289">
        <v>0</v>
      </c>
      <c r="P194" s="289">
        <v>4832</v>
      </c>
      <c r="Q194" s="289">
        <v>0</v>
      </c>
      <c r="R194" s="289">
        <v>0</v>
      </c>
      <c r="S194" s="289">
        <v>0</v>
      </c>
      <c r="T194" s="289">
        <v>0</v>
      </c>
      <c r="U194" s="289">
        <v>248138.54</v>
      </c>
      <c r="V194" s="289">
        <v>6367508</v>
      </c>
      <c r="W194" s="289">
        <v>8522.58</v>
      </c>
      <c r="X194" s="289">
        <v>0</v>
      </c>
      <c r="Y194" s="289">
        <v>0</v>
      </c>
      <c r="Z194" s="289">
        <v>0</v>
      </c>
      <c r="AA194" s="289">
        <v>31536</v>
      </c>
      <c r="AB194" s="289">
        <v>0</v>
      </c>
      <c r="AC194" s="289">
        <v>0</v>
      </c>
      <c r="AD194" s="289">
        <v>30120.99</v>
      </c>
      <c r="AE194" s="289">
        <v>95295.680000000008</v>
      </c>
      <c r="AF194" s="289">
        <v>0</v>
      </c>
      <c r="AG194" s="289">
        <v>0</v>
      </c>
      <c r="AH194" s="289">
        <v>7431.9400000000005</v>
      </c>
      <c r="AI194" s="289">
        <v>0</v>
      </c>
      <c r="AJ194" s="289">
        <v>0</v>
      </c>
      <c r="AK194" s="289">
        <v>9602.98</v>
      </c>
      <c r="AL194" s="289">
        <v>0</v>
      </c>
      <c r="AM194" s="289">
        <v>0</v>
      </c>
      <c r="AN194" s="289">
        <v>57859.73</v>
      </c>
      <c r="AO194" s="289">
        <v>0</v>
      </c>
      <c r="AP194" s="289">
        <v>0</v>
      </c>
      <c r="AQ194" s="289">
        <v>702630.48</v>
      </c>
      <c r="AR194" s="289">
        <v>4309021.46</v>
      </c>
      <c r="AS194" s="289">
        <v>532726.98</v>
      </c>
      <c r="AT194" s="289">
        <v>286648.73</v>
      </c>
      <c r="AU194" s="289">
        <v>221105.09</v>
      </c>
      <c r="AV194" s="289">
        <v>461.25</v>
      </c>
      <c r="AW194" s="289">
        <v>231727.92</v>
      </c>
      <c r="AX194" s="289">
        <v>137522.70000000001</v>
      </c>
      <c r="AY194" s="289">
        <v>239235.26</v>
      </c>
      <c r="AZ194" s="289">
        <v>524478.63</v>
      </c>
      <c r="BA194" s="289">
        <v>1481525.21</v>
      </c>
      <c r="BB194" s="289">
        <v>280449.42</v>
      </c>
      <c r="BC194" s="289">
        <v>133133.98000000001</v>
      </c>
      <c r="BD194" s="289">
        <v>0</v>
      </c>
      <c r="BE194" s="289">
        <v>291786.96000000002</v>
      </c>
      <c r="BF194" s="289">
        <v>1490561.07</v>
      </c>
      <c r="BG194" s="289">
        <v>554510.89</v>
      </c>
      <c r="BH194" s="289">
        <v>2842.4700000000003</v>
      </c>
      <c r="BI194" s="289">
        <v>0</v>
      </c>
      <c r="BJ194" s="289">
        <v>0</v>
      </c>
      <c r="BK194" s="289">
        <v>0</v>
      </c>
      <c r="BL194" s="289">
        <v>0</v>
      </c>
      <c r="BM194" s="289">
        <v>0</v>
      </c>
      <c r="BN194" s="289">
        <v>0</v>
      </c>
      <c r="BO194" s="289">
        <v>0</v>
      </c>
      <c r="BP194" s="289">
        <v>0</v>
      </c>
      <c r="BQ194" s="289">
        <v>3375955.27</v>
      </c>
      <c r="BR194" s="289">
        <v>3509185.55</v>
      </c>
      <c r="BS194" s="289">
        <v>3375955.27</v>
      </c>
      <c r="BT194" s="289">
        <v>3509185.55</v>
      </c>
      <c r="BU194" s="289">
        <v>0</v>
      </c>
      <c r="BV194" s="289">
        <v>0</v>
      </c>
      <c r="BW194" s="289">
        <v>990561.07000000007</v>
      </c>
      <c r="BX194" s="289">
        <v>0</v>
      </c>
      <c r="BY194" s="289">
        <v>0</v>
      </c>
      <c r="BZ194" s="289">
        <v>0</v>
      </c>
      <c r="CA194" s="289">
        <v>0</v>
      </c>
      <c r="CB194" s="289">
        <v>0</v>
      </c>
      <c r="CC194" s="289">
        <v>0</v>
      </c>
      <c r="CD194" s="289">
        <v>0</v>
      </c>
      <c r="CE194" s="289">
        <v>0</v>
      </c>
      <c r="CF194" s="289">
        <v>0</v>
      </c>
      <c r="CG194" s="289">
        <v>0</v>
      </c>
      <c r="CH194" s="289">
        <v>30051.15</v>
      </c>
      <c r="CI194" s="289">
        <v>0</v>
      </c>
      <c r="CJ194" s="289">
        <v>0</v>
      </c>
      <c r="CK194" s="289">
        <v>0</v>
      </c>
      <c r="CL194" s="289">
        <v>0</v>
      </c>
      <c r="CM194" s="289">
        <v>319219</v>
      </c>
      <c r="CN194" s="289">
        <v>9474</v>
      </c>
      <c r="CO194" s="289">
        <v>0</v>
      </c>
      <c r="CP194" s="289">
        <v>0</v>
      </c>
      <c r="CQ194" s="289">
        <v>0</v>
      </c>
      <c r="CR194" s="289">
        <v>0</v>
      </c>
      <c r="CS194" s="289">
        <v>6443</v>
      </c>
      <c r="CT194" s="289">
        <v>206969.18</v>
      </c>
      <c r="CU194" s="289">
        <v>0</v>
      </c>
      <c r="CV194" s="289">
        <v>0</v>
      </c>
      <c r="CW194" s="289">
        <v>0</v>
      </c>
      <c r="CX194" s="289">
        <v>21715.21</v>
      </c>
      <c r="CY194" s="289">
        <v>0</v>
      </c>
      <c r="CZ194" s="289">
        <v>0</v>
      </c>
      <c r="DA194" s="289">
        <v>0</v>
      </c>
      <c r="DB194" s="289">
        <v>0</v>
      </c>
      <c r="DC194" s="289">
        <v>0</v>
      </c>
      <c r="DD194" s="289">
        <v>0</v>
      </c>
      <c r="DE194" s="289">
        <v>0</v>
      </c>
      <c r="DF194" s="289">
        <v>0</v>
      </c>
      <c r="DG194" s="289">
        <v>0</v>
      </c>
      <c r="DH194" s="289">
        <v>0</v>
      </c>
      <c r="DI194" s="289">
        <v>1118950.43</v>
      </c>
      <c r="DJ194" s="289">
        <v>0</v>
      </c>
      <c r="DK194" s="289">
        <v>0</v>
      </c>
      <c r="DL194" s="289">
        <v>143855.17000000001</v>
      </c>
      <c r="DM194" s="289">
        <v>133044.01999999999</v>
      </c>
      <c r="DN194" s="289">
        <v>0</v>
      </c>
      <c r="DO194" s="289">
        <v>0</v>
      </c>
      <c r="DP194" s="289">
        <v>27436.22</v>
      </c>
      <c r="DQ194" s="289">
        <v>0</v>
      </c>
      <c r="DR194" s="289">
        <v>0</v>
      </c>
      <c r="DS194" s="289">
        <v>0</v>
      </c>
      <c r="DT194" s="289">
        <v>32113.14</v>
      </c>
      <c r="DU194" s="289">
        <v>0</v>
      </c>
      <c r="DV194" s="289">
        <v>128652.79000000001</v>
      </c>
      <c r="DW194" s="289">
        <v>380.84000000000003</v>
      </c>
      <c r="DX194" s="289">
        <v>69331.72</v>
      </c>
      <c r="DY194" s="289">
        <v>65625.45</v>
      </c>
      <c r="DZ194" s="289">
        <v>18273.670000000002</v>
      </c>
      <c r="EA194" s="289">
        <v>18133.72</v>
      </c>
      <c r="EB194" s="289">
        <v>3846.2200000000003</v>
      </c>
      <c r="EC194" s="289">
        <v>0</v>
      </c>
      <c r="ED194" s="289">
        <v>632679.07999999996</v>
      </c>
      <c r="EE194" s="289">
        <v>410783.95</v>
      </c>
      <c r="EF194" s="289">
        <v>1448140.09</v>
      </c>
      <c r="EG194" s="289">
        <v>1670035.22</v>
      </c>
      <c r="EH194" s="289">
        <v>0</v>
      </c>
      <c r="EI194" s="289">
        <v>0</v>
      </c>
      <c r="EJ194" s="289">
        <v>0</v>
      </c>
      <c r="EK194" s="289">
        <v>0</v>
      </c>
      <c r="EL194" s="289">
        <v>0</v>
      </c>
      <c r="EM194" s="289">
        <v>23135000</v>
      </c>
      <c r="EN194" s="289">
        <v>9805618.2300000004</v>
      </c>
      <c r="EO194" s="289">
        <v>1505165.33</v>
      </c>
      <c r="EP194" s="289">
        <v>540493.03</v>
      </c>
      <c r="EQ194" s="289">
        <v>9603.880000000001</v>
      </c>
      <c r="ER194" s="289">
        <v>8831342.0500000007</v>
      </c>
      <c r="ES194" s="289">
        <v>0</v>
      </c>
      <c r="ET194" s="289">
        <v>0</v>
      </c>
      <c r="EU194" s="289">
        <v>91084.930000000008</v>
      </c>
      <c r="EV194" s="289">
        <v>68037.7</v>
      </c>
      <c r="EW194" s="289">
        <v>374655.42</v>
      </c>
      <c r="EX194" s="289">
        <v>397702.65</v>
      </c>
      <c r="EY194" s="289">
        <v>0</v>
      </c>
      <c r="EZ194" s="289">
        <v>0</v>
      </c>
      <c r="FA194" s="289">
        <v>-5376.56</v>
      </c>
      <c r="FB194" s="289">
        <v>17627</v>
      </c>
      <c r="FC194" s="289">
        <v>0</v>
      </c>
      <c r="FD194" s="289">
        <v>23003.56</v>
      </c>
      <c r="FE194" s="289">
        <v>0</v>
      </c>
      <c r="FF194" s="289">
        <v>0</v>
      </c>
      <c r="FG194" s="289">
        <v>0</v>
      </c>
      <c r="FH194" s="289">
        <v>0</v>
      </c>
      <c r="FI194" s="289">
        <v>0</v>
      </c>
      <c r="FJ194" s="289">
        <v>0</v>
      </c>
      <c r="FK194" s="289">
        <v>0</v>
      </c>
    </row>
    <row r="195" spans="1:167" x14ac:dyDescent="0.15">
      <c r="A195" s="287">
        <v>3206</v>
      </c>
      <c r="B195" s="287" t="s">
        <v>655</v>
      </c>
      <c r="C195" s="289">
        <v>0</v>
      </c>
      <c r="D195" s="289">
        <v>1794931.53</v>
      </c>
      <c r="E195" s="289">
        <v>0</v>
      </c>
      <c r="F195" s="289">
        <v>3883.25</v>
      </c>
      <c r="G195" s="289">
        <v>13217</v>
      </c>
      <c r="H195" s="289">
        <v>397.76</v>
      </c>
      <c r="I195" s="289">
        <v>30377.13</v>
      </c>
      <c r="J195" s="289">
        <v>0</v>
      </c>
      <c r="K195" s="289">
        <v>268214</v>
      </c>
      <c r="L195" s="289">
        <v>0</v>
      </c>
      <c r="M195" s="289">
        <v>87497.58</v>
      </c>
      <c r="N195" s="289">
        <v>0</v>
      </c>
      <c r="O195" s="289">
        <v>0</v>
      </c>
      <c r="P195" s="289">
        <v>39468.53</v>
      </c>
      <c r="Q195" s="289">
        <v>0</v>
      </c>
      <c r="R195" s="289">
        <v>0</v>
      </c>
      <c r="S195" s="289">
        <v>7975.3200000000006</v>
      </c>
      <c r="T195" s="289">
        <v>0</v>
      </c>
      <c r="U195" s="289">
        <v>143455.39000000001</v>
      </c>
      <c r="V195" s="289">
        <v>3819613</v>
      </c>
      <c r="W195" s="289">
        <v>4122.58</v>
      </c>
      <c r="X195" s="289">
        <v>0</v>
      </c>
      <c r="Y195" s="289">
        <v>197622.47</v>
      </c>
      <c r="Z195" s="289">
        <v>0</v>
      </c>
      <c r="AA195" s="289">
        <v>176566</v>
      </c>
      <c r="AB195" s="289">
        <v>0</v>
      </c>
      <c r="AC195" s="289">
        <v>0</v>
      </c>
      <c r="AD195" s="289">
        <v>0</v>
      </c>
      <c r="AE195" s="289">
        <v>240851.5</v>
      </c>
      <c r="AF195" s="289">
        <v>0</v>
      </c>
      <c r="AG195" s="289">
        <v>0</v>
      </c>
      <c r="AH195" s="289">
        <v>0</v>
      </c>
      <c r="AI195" s="289">
        <v>49790</v>
      </c>
      <c r="AJ195" s="289">
        <v>0</v>
      </c>
      <c r="AK195" s="289">
        <v>0</v>
      </c>
      <c r="AL195" s="289">
        <v>0</v>
      </c>
      <c r="AM195" s="289">
        <v>3593</v>
      </c>
      <c r="AN195" s="289">
        <v>0</v>
      </c>
      <c r="AO195" s="289">
        <v>0</v>
      </c>
      <c r="AP195" s="289">
        <v>1307.33</v>
      </c>
      <c r="AQ195" s="289">
        <v>1451237.23</v>
      </c>
      <c r="AR195" s="289">
        <v>1188367.78</v>
      </c>
      <c r="AS195" s="289">
        <v>266219.12</v>
      </c>
      <c r="AT195" s="289">
        <v>139635.42000000001</v>
      </c>
      <c r="AU195" s="289">
        <v>235485.37</v>
      </c>
      <c r="AV195" s="289">
        <v>10406.82</v>
      </c>
      <c r="AW195" s="289">
        <v>100077.63</v>
      </c>
      <c r="AX195" s="289">
        <v>364450.76</v>
      </c>
      <c r="AY195" s="289">
        <v>250698.6</v>
      </c>
      <c r="AZ195" s="289">
        <v>283607.13</v>
      </c>
      <c r="BA195" s="289">
        <v>1041008.15</v>
      </c>
      <c r="BB195" s="289">
        <v>187776.32</v>
      </c>
      <c r="BC195" s="289">
        <v>62374.5</v>
      </c>
      <c r="BD195" s="289">
        <v>0</v>
      </c>
      <c r="BE195" s="289">
        <v>1578</v>
      </c>
      <c r="BF195" s="289">
        <v>489465.47000000003</v>
      </c>
      <c r="BG195" s="289">
        <v>407718.52</v>
      </c>
      <c r="BH195" s="289">
        <v>0</v>
      </c>
      <c r="BI195" s="289">
        <v>0</v>
      </c>
      <c r="BJ195" s="289">
        <v>0</v>
      </c>
      <c r="BK195" s="289">
        <v>0</v>
      </c>
      <c r="BL195" s="289">
        <v>0</v>
      </c>
      <c r="BM195" s="289">
        <v>0</v>
      </c>
      <c r="BN195" s="289">
        <v>0</v>
      </c>
      <c r="BO195" s="289">
        <v>0</v>
      </c>
      <c r="BP195" s="289">
        <v>0</v>
      </c>
      <c r="BQ195" s="289">
        <v>1102541.6399999999</v>
      </c>
      <c r="BR195" s="289">
        <v>1505318.19</v>
      </c>
      <c r="BS195" s="289">
        <v>1102541.6399999999</v>
      </c>
      <c r="BT195" s="289">
        <v>1505318.19</v>
      </c>
      <c r="BU195" s="289">
        <v>0</v>
      </c>
      <c r="BV195" s="289">
        <v>0</v>
      </c>
      <c r="BW195" s="289">
        <v>409273.15</v>
      </c>
      <c r="BX195" s="289">
        <v>0</v>
      </c>
      <c r="BY195" s="289">
        <v>0</v>
      </c>
      <c r="BZ195" s="289">
        <v>0</v>
      </c>
      <c r="CA195" s="289">
        <v>0</v>
      </c>
      <c r="CB195" s="289">
        <v>0</v>
      </c>
      <c r="CC195" s="289">
        <v>0</v>
      </c>
      <c r="CD195" s="289">
        <v>0</v>
      </c>
      <c r="CE195" s="289">
        <v>0</v>
      </c>
      <c r="CF195" s="289">
        <v>0</v>
      </c>
      <c r="CG195" s="289">
        <v>0</v>
      </c>
      <c r="CH195" s="289">
        <v>155853.94</v>
      </c>
      <c r="CI195" s="289">
        <v>0</v>
      </c>
      <c r="CJ195" s="289">
        <v>367687</v>
      </c>
      <c r="CK195" s="289">
        <v>28588.93</v>
      </c>
      <c r="CL195" s="289">
        <v>0</v>
      </c>
      <c r="CM195" s="289">
        <v>14423</v>
      </c>
      <c r="CN195" s="289">
        <v>0</v>
      </c>
      <c r="CO195" s="289">
        <v>0</v>
      </c>
      <c r="CP195" s="289">
        <v>0</v>
      </c>
      <c r="CQ195" s="289">
        <v>0</v>
      </c>
      <c r="CR195" s="289">
        <v>0</v>
      </c>
      <c r="CS195" s="289">
        <v>0</v>
      </c>
      <c r="CT195" s="289">
        <v>76637.850000000006</v>
      </c>
      <c r="CU195" s="289">
        <v>0</v>
      </c>
      <c r="CV195" s="289">
        <v>0</v>
      </c>
      <c r="CW195" s="289">
        <v>0</v>
      </c>
      <c r="CX195" s="289">
        <v>0</v>
      </c>
      <c r="CY195" s="289">
        <v>0</v>
      </c>
      <c r="CZ195" s="289">
        <v>0</v>
      </c>
      <c r="DA195" s="289">
        <v>0</v>
      </c>
      <c r="DB195" s="289">
        <v>0</v>
      </c>
      <c r="DC195" s="289">
        <v>10872.42</v>
      </c>
      <c r="DD195" s="289">
        <v>0</v>
      </c>
      <c r="DE195" s="289">
        <v>0</v>
      </c>
      <c r="DF195" s="289">
        <v>0</v>
      </c>
      <c r="DG195" s="289">
        <v>0</v>
      </c>
      <c r="DH195" s="289">
        <v>0</v>
      </c>
      <c r="DI195" s="289">
        <v>346181.47000000003</v>
      </c>
      <c r="DJ195" s="289">
        <v>0</v>
      </c>
      <c r="DK195" s="289">
        <v>0</v>
      </c>
      <c r="DL195" s="289">
        <v>84729.34</v>
      </c>
      <c r="DM195" s="289">
        <v>39549.43</v>
      </c>
      <c r="DN195" s="289">
        <v>0</v>
      </c>
      <c r="DO195" s="289">
        <v>0</v>
      </c>
      <c r="DP195" s="289">
        <v>35066.720000000001</v>
      </c>
      <c r="DQ195" s="289">
        <v>0</v>
      </c>
      <c r="DR195" s="289">
        <v>0</v>
      </c>
      <c r="DS195" s="289">
        <v>0</v>
      </c>
      <c r="DT195" s="289">
        <v>0</v>
      </c>
      <c r="DU195" s="289">
        <v>0</v>
      </c>
      <c r="DV195" s="289">
        <v>555671.61</v>
      </c>
      <c r="DW195" s="289">
        <v>2137.7200000000003</v>
      </c>
      <c r="DX195" s="289">
        <v>0</v>
      </c>
      <c r="DY195" s="289">
        <v>0</v>
      </c>
      <c r="DZ195" s="289">
        <v>0</v>
      </c>
      <c r="EA195" s="289">
        <v>0</v>
      </c>
      <c r="EB195" s="289">
        <v>0</v>
      </c>
      <c r="EC195" s="289">
        <v>0</v>
      </c>
      <c r="ED195" s="289">
        <v>0</v>
      </c>
      <c r="EE195" s="289">
        <v>0</v>
      </c>
      <c r="EF195" s="289">
        <v>79192.320000000007</v>
      </c>
      <c r="EG195" s="289">
        <v>0</v>
      </c>
      <c r="EH195" s="289">
        <v>0</v>
      </c>
      <c r="EI195" s="289">
        <v>0</v>
      </c>
      <c r="EJ195" s="289">
        <v>0</v>
      </c>
      <c r="EK195" s="289">
        <v>79192.320000000007</v>
      </c>
      <c r="EL195" s="289">
        <v>0</v>
      </c>
      <c r="EM195" s="289">
        <v>219853.67</v>
      </c>
      <c r="EN195" s="289">
        <v>0</v>
      </c>
      <c r="EO195" s="289">
        <v>1000</v>
      </c>
      <c r="EP195" s="289">
        <v>1000</v>
      </c>
      <c r="EQ195" s="289">
        <v>0</v>
      </c>
      <c r="ER195" s="289">
        <v>0</v>
      </c>
      <c r="ES195" s="289">
        <v>0</v>
      </c>
      <c r="ET195" s="289">
        <v>0</v>
      </c>
      <c r="EU195" s="289">
        <v>44451.86</v>
      </c>
      <c r="EV195" s="289">
        <v>24625.41</v>
      </c>
      <c r="EW195" s="289">
        <v>335759.51</v>
      </c>
      <c r="EX195" s="289">
        <v>355585.96</v>
      </c>
      <c r="EY195" s="289">
        <v>0</v>
      </c>
      <c r="EZ195" s="289">
        <v>31044.05</v>
      </c>
      <c r="FA195" s="289">
        <v>21789.41</v>
      </c>
      <c r="FB195" s="289">
        <v>3121</v>
      </c>
      <c r="FC195" s="289">
        <v>7476.08</v>
      </c>
      <c r="FD195" s="289">
        <v>4899.5600000000004</v>
      </c>
      <c r="FE195" s="289">
        <v>0</v>
      </c>
      <c r="FF195" s="289">
        <v>0</v>
      </c>
      <c r="FG195" s="289">
        <v>0</v>
      </c>
      <c r="FH195" s="289">
        <v>0</v>
      </c>
      <c r="FI195" s="289">
        <v>0</v>
      </c>
      <c r="FJ195" s="289">
        <v>0</v>
      </c>
      <c r="FK195" s="289">
        <v>0</v>
      </c>
    </row>
    <row r="196" spans="1:167" x14ac:dyDescent="0.15">
      <c r="A196" s="287">
        <v>3213</v>
      </c>
      <c r="B196" s="287" t="s">
        <v>656</v>
      </c>
      <c r="C196" s="289">
        <v>3924.13</v>
      </c>
      <c r="D196" s="289">
        <v>2879641.05</v>
      </c>
      <c r="E196" s="289">
        <v>0</v>
      </c>
      <c r="F196" s="289">
        <v>2126.9499999999998</v>
      </c>
      <c r="G196" s="289">
        <v>25177.86</v>
      </c>
      <c r="H196" s="289">
        <v>1388.57</v>
      </c>
      <c r="I196" s="289">
        <v>66014.59</v>
      </c>
      <c r="J196" s="289">
        <v>0</v>
      </c>
      <c r="K196" s="289">
        <v>511996.10000000003</v>
      </c>
      <c r="L196" s="289">
        <v>0</v>
      </c>
      <c r="M196" s="289">
        <v>0</v>
      </c>
      <c r="N196" s="289">
        <v>0</v>
      </c>
      <c r="O196" s="289">
        <v>0</v>
      </c>
      <c r="P196" s="289">
        <v>0</v>
      </c>
      <c r="Q196" s="289">
        <v>0</v>
      </c>
      <c r="R196" s="289">
        <v>0</v>
      </c>
      <c r="S196" s="289">
        <v>0</v>
      </c>
      <c r="T196" s="289">
        <v>8162</v>
      </c>
      <c r="U196" s="289">
        <v>150149.81</v>
      </c>
      <c r="V196" s="289">
        <v>2157045</v>
      </c>
      <c r="W196" s="289">
        <v>30887.75</v>
      </c>
      <c r="X196" s="289">
        <v>0</v>
      </c>
      <c r="Y196" s="289">
        <v>197622.47</v>
      </c>
      <c r="Z196" s="289">
        <v>56801.49</v>
      </c>
      <c r="AA196" s="289">
        <v>149434</v>
      </c>
      <c r="AB196" s="289">
        <v>0</v>
      </c>
      <c r="AC196" s="289">
        <v>0</v>
      </c>
      <c r="AD196" s="289">
        <v>23800.400000000001</v>
      </c>
      <c r="AE196" s="289">
        <v>119473.27</v>
      </c>
      <c r="AF196" s="289">
        <v>0</v>
      </c>
      <c r="AG196" s="289">
        <v>0</v>
      </c>
      <c r="AH196" s="289">
        <v>0</v>
      </c>
      <c r="AI196" s="289">
        <v>19610</v>
      </c>
      <c r="AJ196" s="289">
        <v>0</v>
      </c>
      <c r="AK196" s="289">
        <v>1075</v>
      </c>
      <c r="AL196" s="289">
        <v>0</v>
      </c>
      <c r="AM196" s="289">
        <v>0</v>
      </c>
      <c r="AN196" s="289">
        <v>29878.93</v>
      </c>
      <c r="AO196" s="289">
        <v>0</v>
      </c>
      <c r="AP196" s="289">
        <v>21764.53</v>
      </c>
      <c r="AQ196" s="289">
        <v>1401102.1300000001</v>
      </c>
      <c r="AR196" s="289">
        <v>798019.43</v>
      </c>
      <c r="AS196" s="289">
        <v>219463.6</v>
      </c>
      <c r="AT196" s="289">
        <v>141755.61000000002</v>
      </c>
      <c r="AU196" s="289">
        <v>194442.77</v>
      </c>
      <c r="AV196" s="289">
        <v>0</v>
      </c>
      <c r="AW196" s="289">
        <v>164120.28</v>
      </c>
      <c r="AX196" s="289">
        <v>122753</v>
      </c>
      <c r="AY196" s="289">
        <v>187290.30000000002</v>
      </c>
      <c r="AZ196" s="289">
        <v>364585.17</v>
      </c>
      <c r="BA196" s="289">
        <v>1010977.79</v>
      </c>
      <c r="BB196" s="289">
        <v>120960.54000000001</v>
      </c>
      <c r="BC196" s="289">
        <v>88706.09</v>
      </c>
      <c r="BD196" s="289">
        <v>66516.44</v>
      </c>
      <c r="BE196" s="289">
        <v>125295.13</v>
      </c>
      <c r="BF196" s="289">
        <v>388448.35000000003</v>
      </c>
      <c r="BG196" s="289">
        <v>640189.19000000006</v>
      </c>
      <c r="BH196" s="289">
        <v>0</v>
      </c>
      <c r="BI196" s="289">
        <v>0</v>
      </c>
      <c r="BJ196" s="289">
        <v>0</v>
      </c>
      <c r="BK196" s="289">
        <v>0</v>
      </c>
      <c r="BL196" s="289">
        <v>0</v>
      </c>
      <c r="BM196" s="289">
        <v>0</v>
      </c>
      <c r="BN196" s="289">
        <v>0</v>
      </c>
      <c r="BO196" s="289">
        <v>816214.54</v>
      </c>
      <c r="BP196" s="289">
        <v>1237562.6200000001</v>
      </c>
      <c r="BQ196" s="289">
        <v>0</v>
      </c>
      <c r="BR196" s="289">
        <v>0</v>
      </c>
      <c r="BS196" s="289">
        <v>816214.54</v>
      </c>
      <c r="BT196" s="289">
        <v>1237562.6200000001</v>
      </c>
      <c r="BU196" s="289">
        <v>0</v>
      </c>
      <c r="BV196" s="289">
        <v>0</v>
      </c>
      <c r="BW196" s="289">
        <v>388448.35000000003</v>
      </c>
      <c r="BX196" s="289">
        <v>0</v>
      </c>
      <c r="BY196" s="289">
        <v>0</v>
      </c>
      <c r="BZ196" s="289">
        <v>0</v>
      </c>
      <c r="CA196" s="289">
        <v>0</v>
      </c>
      <c r="CB196" s="289">
        <v>0</v>
      </c>
      <c r="CC196" s="289">
        <v>3822.32</v>
      </c>
      <c r="CD196" s="289">
        <v>0</v>
      </c>
      <c r="CE196" s="289">
        <v>0</v>
      </c>
      <c r="CF196" s="289">
        <v>0</v>
      </c>
      <c r="CG196" s="289">
        <v>0</v>
      </c>
      <c r="CH196" s="289">
        <v>4141</v>
      </c>
      <c r="CI196" s="289">
        <v>0</v>
      </c>
      <c r="CJ196" s="289">
        <v>0</v>
      </c>
      <c r="CK196" s="289">
        <v>0</v>
      </c>
      <c r="CL196" s="289">
        <v>0</v>
      </c>
      <c r="CM196" s="289">
        <v>129050</v>
      </c>
      <c r="CN196" s="289">
        <v>0</v>
      </c>
      <c r="CO196" s="289">
        <v>0</v>
      </c>
      <c r="CP196" s="289">
        <v>0</v>
      </c>
      <c r="CQ196" s="289">
        <v>0</v>
      </c>
      <c r="CR196" s="289">
        <v>0</v>
      </c>
      <c r="CS196" s="289">
        <v>0</v>
      </c>
      <c r="CT196" s="289">
        <v>80428.27</v>
      </c>
      <c r="CU196" s="289">
        <v>0</v>
      </c>
      <c r="CV196" s="289">
        <v>0</v>
      </c>
      <c r="CW196" s="289">
        <v>0</v>
      </c>
      <c r="CX196" s="289">
        <v>3821.2200000000003</v>
      </c>
      <c r="CY196" s="289">
        <v>0</v>
      </c>
      <c r="CZ196" s="289">
        <v>0</v>
      </c>
      <c r="DA196" s="289">
        <v>0</v>
      </c>
      <c r="DB196" s="289">
        <v>0</v>
      </c>
      <c r="DC196" s="289">
        <v>0</v>
      </c>
      <c r="DD196" s="289">
        <v>0</v>
      </c>
      <c r="DE196" s="289">
        <v>0</v>
      </c>
      <c r="DF196" s="289">
        <v>0</v>
      </c>
      <c r="DG196" s="289">
        <v>0</v>
      </c>
      <c r="DH196" s="289">
        <v>0</v>
      </c>
      <c r="DI196" s="289">
        <v>523941.24</v>
      </c>
      <c r="DJ196" s="289">
        <v>0</v>
      </c>
      <c r="DK196" s="289">
        <v>0</v>
      </c>
      <c r="DL196" s="289">
        <v>19456.77</v>
      </c>
      <c r="DM196" s="289">
        <v>34829.599999999999</v>
      </c>
      <c r="DN196" s="289">
        <v>0</v>
      </c>
      <c r="DO196" s="289">
        <v>0</v>
      </c>
      <c r="DP196" s="289">
        <v>7220.06</v>
      </c>
      <c r="DQ196" s="289">
        <v>0</v>
      </c>
      <c r="DR196" s="289">
        <v>0</v>
      </c>
      <c r="DS196" s="289">
        <v>0</v>
      </c>
      <c r="DT196" s="289">
        <v>15708.91</v>
      </c>
      <c r="DU196" s="289">
        <v>0</v>
      </c>
      <c r="DV196" s="289">
        <v>4630.45</v>
      </c>
      <c r="DW196" s="289">
        <v>0</v>
      </c>
      <c r="DX196" s="289">
        <v>42662.82</v>
      </c>
      <c r="DY196" s="289">
        <v>47030.05</v>
      </c>
      <c r="DZ196" s="289">
        <v>4811.68</v>
      </c>
      <c r="EA196" s="289">
        <v>0</v>
      </c>
      <c r="EB196" s="289">
        <v>444.45</v>
      </c>
      <c r="EC196" s="289">
        <v>0</v>
      </c>
      <c r="ED196" s="289">
        <v>77023</v>
      </c>
      <c r="EE196" s="289">
        <v>88769.26</v>
      </c>
      <c r="EF196" s="289">
        <v>224320.1</v>
      </c>
      <c r="EG196" s="289">
        <v>171027.27</v>
      </c>
      <c r="EH196" s="289">
        <v>0</v>
      </c>
      <c r="EI196" s="289">
        <v>0</v>
      </c>
      <c r="EJ196" s="289">
        <v>0</v>
      </c>
      <c r="EK196" s="289">
        <v>41546.57</v>
      </c>
      <c r="EL196" s="289">
        <v>0</v>
      </c>
      <c r="EM196" s="289">
        <v>3560211.16</v>
      </c>
      <c r="EN196" s="289">
        <v>3482.36</v>
      </c>
      <c r="EO196" s="289">
        <v>1414692.79</v>
      </c>
      <c r="EP196" s="289">
        <v>2092099.19</v>
      </c>
      <c r="EQ196" s="289">
        <v>0</v>
      </c>
      <c r="ER196" s="289">
        <v>680631.93</v>
      </c>
      <c r="ES196" s="289">
        <v>0</v>
      </c>
      <c r="ET196" s="289">
        <v>256.83</v>
      </c>
      <c r="EU196" s="289">
        <v>0</v>
      </c>
      <c r="EV196" s="289">
        <v>3598.16</v>
      </c>
      <c r="EW196" s="289">
        <v>281656.76</v>
      </c>
      <c r="EX196" s="289">
        <v>278058.59999999998</v>
      </c>
      <c r="EY196" s="289">
        <v>0</v>
      </c>
      <c r="EZ196" s="289">
        <v>32832.270000000004</v>
      </c>
      <c r="FA196" s="289">
        <v>31568.37</v>
      </c>
      <c r="FB196" s="289">
        <v>61747.950000000004</v>
      </c>
      <c r="FC196" s="289">
        <v>2651.63</v>
      </c>
      <c r="FD196" s="289">
        <v>60360.22</v>
      </c>
      <c r="FE196" s="289">
        <v>0</v>
      </c>
      <c r="FF196" s="289">
        <v>0</v>
      </c>
      <c r="FG196" s="289">
        <v>0</v>
      </c>
      <c r="FH196" s="289">
        <v>0</v>
      </c>
      <c r="FI196" s="289">
        <v>0</v>
      </c>
      <c r="FJ196" s="289">
        <v>0</v>
      </c>
      <c r="FK196" s="289">
        <v>0</v>
      </c>
    </row>
    <row r="197" spans="1:167" x14ac:dyDescent="0.15">
      <c r="A197" s="287">
        <v>3220</v>
      </c>
      <c r="B197" s="287" t="s">
        <v>657</v>
      </c>
      <c r="C197" s="289">
        <v>0</v>
      </c>
      <c r="D197" s="289">
        <v>7314571.7300000004</v>
      </c>
      <c r="E197" s="289">
        <v>6925.91</v>
      </c>
      <c r="F197" s="289">
        <v>2892.6</v>
      </c>
      <c r="G197" s="289">
        <v>30287</v>
      </c>
      <c r="H197" s="289">
        <v>3884.08</v>
      </c>
      <c r="I197" s="289">
        <v>59744</v>
      </c>
      <c r="J197" s="289">
        <v>0</v>
      </c>
      <c r="K197" s="289">
        <v>474205</v>
      </c>
      <c r="L197" s="289">
        <v>0</v>
      </c>
      <c r="M197" s="289">
        <v>0</v>
      </c>
      <c r="N197" s="289">
        <v>0</v>
      </c>
      <c r="O197" s="289">
        <v>0</v>
      </c>
      <c r="P197" s="289">
        <v>1658.88</v>
      </c>
      <c r="Q197" s="289">
        <v>0</v>
      </c>
      <c r="R197" s="289">
        <v>0</v>
      </c>
      <c r="S197" s="289">
        <v>0</v>
      </c>
      <c r="T197" s="289">
        <v>0</v>
      </c>
      <c r="U197" s="289">
        <v>513111.51</v>
      </c>
      <c r="V197" s="289">
        <v>10129429</v>
      </c>
      <c r="W197" s="289">
        <v>96673</v>
      </c>
      <c r="X197" s="289">
        <v>0</v>
      </c>
      <c r="Y197" s="289">
        <v>0</v>
      </c>
      <c r="Z197" s="289">
        <v>3659.9</v>
      </c>
      <c r="AA197" s="289">
        <v>15622</v>
      </c>
      <c r="AB197" s="289">
        <v>0</v>
      </c>
      <c r="AC197" s="289">
        <v>0</v>
      </c>
      <c r="AD197" s="289">
        <v>50711</v>
      </c>
      <c r="AE197" s="289">
        <v>149669</v>
      </c>
      <c r="AF197" s="289">
        <v>0</v>
      </c>
      <c r="AG197" s="289">
        <v>0</v>
      </c>
      <c r="AH197" s="289">
        <v>18793.86</v>
      </c>
      <c r="AI197" s="289">
        <v>0</v>
      </c>
      <c r="AJ197" s="289">
        <v>0</v>
      </c>
      <c r="AK197" s="289">
        <v>2502</v>
      </c>
      <c r="AL197" s="289">
        <v>0</v>
      </c>
      <c r="AM197" s="289">
        <v>10954.2</v>
      </c>
      <c r="AN197" s="289">
        <v>56810.48</v>
      </c>
      <c r="AO197" s="289">
        <v>0</v>
      </c>
      <c r="AP197" s="289">
        <v>4550</v>
      </c>
      <c r="AQ197" s="289">
        <v>3517650.94</v>
      </c>
      <c r="AR197" s="289">
        <v>4357750.54</v>
      </c>
      <c r="AS197" s="289">
        <v>649842.70000000007</v>
      </c>
      <c r="AT197" s="289">
        <v>505160.95</v>
      </c>
      <c r="AU197" s="289">
        <v>328892.01</v>
      </c>
      <c r="AV197" s="289">
        <v>50841.26</v>
      </c>
      <c r="AW197" s="289">
        <v>452514.16000000003</v>
      </c>
      <c r="AX197" s="289">
        <v>949625.9</v>
      </c>
      <c r="AY197" s="289">
        <v>337065.89</v>
      </c>
      <c r="AZ197" s="289">
        <v>900324.33000000007</v>
      </c>
      <c r="BA197" s="289">
        <v>3003563.13</v>
      </c>
      <c r="BB197" s="289">
        <v>658373.66</v>
      </c>
      <c r="BC197" s="289">
        <v>211644.78</v>
      </c>
      <c r="BD197" s="289">
        <v>0</v>
      </c>
      <c r="BE197" s="289">
        <v>309306.19</v>
      </c>
      <c r="BF197" s="289">
        <v>1707155.56</v>
      </c>
      <c r="BG197" s="289">
        <v>581803.46</v>
      </c>
      <c r="BH197" s="289">
        <v>2342.79</v>
      </c>
      <c r="BI197" s="289">
        <v>0</v>
      </c>
      <c r="BJ197" s="289">
        <v>0</v>
      </c>
      <c r="BK197" s="289">
        <v>0</v>
      </c>
      <c r="BL197" s="289">
        <v>0</v>
      </c>
      <c r="BM197" s="289">
        <v>0</v>
      </c>
      <c r="BN197" s="289">
        <v>0</v>
      </c>
      <c r="BO197" s="289">
        <v>4689708.9000000004</v>
      </c>
      <c r="BP197" s="289">
        <v>5112505.8</v>
      </c>
      <c r="BQ197" s="289">
        <v>0</v>
      </c>
      <c r="BR197" s="289">
        <v>0</v>
      </c>
      <c r="BS197" s="289">
        <v>4689708.9000000004</v>
      </c>
      <c r="BT197" s="289">
        <v>5112505.8</v>
      </c>
      <c r="BU197" s="289">
        <v>0</v>
      </c>
      <c r="BV197" s="289">
        <v>0</v>
      </c>
      <c r="BW197" s="289">
        <v>1705655.56</v>
      </c>
      <c r="BX197" s="289">
        <v>0</v>
      </c>
      <c r="BY197" s="289">
        <v>0</v>
      </c>
      <c r="BZ197" s="289">
        <v>0</v>
      </c>
      <c r="CA197" s="289">
        <v>0</v>
      </c>
      <c r="CB197" s="289">
        <v>4848</v>
      </c>
      <c r="CC197" s="289">
        <v>0</v>
      </c>
      <c r="CD197" s="289">
        <v>0</v>
      </c>
      <c r="CE197" s="289">
        <v>0</v>
      </c>
      <c r="CF197" s="289">
        <v>0</v>
      </c>
      <c r="CG197" s="289">
        <v>0</v>
      </c>
      <c r="CH197" s="289">
        <v>59716.700000000004</v>
      </c>
      <c r="CI197" s="289">
        <v>0</v>
      </c>
      <c r="CJ197" s="289">
        <v>0</v>
      </c>
      <c r="CK197" s="289">
        <v>0</v>
      </c>
      <c r="CL197" s="289">
        <v>0</v>
      </c>
      <c r="CM197" s="289">
        <v>577179</v>
      </c>
      <c r="CN197" s="289">
        <v>14774</v>
      </c>
      <c r="CO197" s="289">
        <v>0</v>
      </c>
      <c r="CP197" s="289">
        <v>0</v>
      </c>
      <c r="CQ197" s="289">
        <v>0</v>
      </c>
      <c r="CR197" s="289">
        <v>2945.2000000000003</v>
      </c>
      <c r="CS197" s="289">
        <v>10048</v>
      </c>
      <c r="CT197" s="289">
        <v>319464.96000000002</v>
      </c>
      <c r="CU197" s="289">
        <v>0</v>
      </c>
      <c r="CV197" s="289">
        <v>0</v>
      </c>
      <c r="CW197" s="289">
        <v>0</v>
      </c>
      <c r="CX197" s="289">
        <v>130729.79000000001</v>
      </c>
      <c r="CY197" s="289">
        <v>0</v>
      </c>
      <c r="CZ197" s="289">
        <v>0</v>
      </c>
      <c r="DA197" s="289">
        <v>0</v>
      </c>
      <c r="DB197" s="289">
        <v>0</v>
      </c>
      <c r="DC197" s="289">
        <v>0</v>
      </c>
      <c r="DD197" s="289">
        <v>268.84000000000003</v>
      </c>
      <c r="DE197" s="289">
        <v>0</v>
      </c>
      <c r="DF197" s="289">
        <v>0</v>
      </c>
      <c r="DG197" s="289">
        <v>871.62</v>
      </c>
      <c r="DH197" s="289">
        <v>0</v>
      </c>
      <c r="DI197" s="289">
        <v>2188647.63</v>
      </c>
      <c r="DJ197" s="289">
        <v>0</v>
      </c>
      <c r="DK197" s="289">
        <v>0</v>
      </c>
      <c r="DL197" s="289">
        <v>197500.49</v>
      </c>
      <c r="DM197" s="289">
        <v>210055.2</v>
      </c>
      <c r="DN197" s="289">
        <v>0</v>
      </c>
      <c r="DO197" s="289">
        <v>0</v>
      </c>
      <c r="DP197" s="289">
        <v>58108.87</v>
      </c>
      <c r="DQ197" s="289">
        <v>5181.8100000000004</v>
      </c>
      <c r="DR197" s="289">
        <v>0</v>
      </c>
      <c r="DS197" s="289">
        <v>0</v>
      </c>
      <c r="DT197" s="289">
        <v>0</v>
      </c>
      <c r="DU197" s="289">
        <v>0</v>
      </c>
      <c r="DV197" s="289">
        <v>165264.43</v>
      </c>
      <c r="DW197" s="289">
        <v>0</v>
      </c>
      <c r="DX197" s="289">
        <v>14869.9</v>
      </c>
      <c r="DY197" s="289">
        <v>4572.9000000000005</v>
      </c>
      <c r="DZ197" s="289">
        <v>16042</v>
      </c>
      <c r="EA197" s="289">
        <v>18769</v>
      </c>
      <c r="EB197" s="289">
        <v>7570</v>
      </c>
      <c r="EC197" s="289">
        <v>0</v>
      </c>
      <c r="ED197" s="289">
        <v>55654.85</v>
      </c>
      <c r="EE197" s="289">
        <v>53615.35</v>
      </c>
      <c r="EF197" s="289">
        <v>344016</v>
      </c>
      <c r="EG197" s="289">
        <v>346055.5</v>
      </c>
      <c r="EH197" s="289">
        <v>0</v>
      </c>
      <c r="EI197" s="289">
        <v>0</v>
      </c>
      <c r="EJ197" s="289">
        <v>0</v>
      </c>
      <c r="EK197" s="289">
        <v>0</v>
      </c>
      <c r="EL197" s="289">
        <v>0</v>
      </c>
      <c r="EM197" s="289">
        <v>3445000</v>
      </c>
      <c r="EN197" s="289">
        <v>0</v>
      </c>
      <c r="EO197" s="289">
        <v>0</v>
      </c>
      <c r="EP197" s="289">
        <v>0</v>
      </c>
      <c r="EQ197" s="289">
        <v>0</v>
      </c>
      <c r="ER197" s="289">
        <v>0</v>
      </c>
      <c r="ES197" s="289">
        <v>0</v>
      </c>
      <c r="ET197" s="289">
        <v>0</v>
      </c>
      <c r="EU197" s="289">
        <v>112426.81</v>
      </c>
      <c r="EV197" s="289">
        <v>171894.62</v>
      </c>
      <c r="EW197" s="289">
        <v>772642.21</v>
      </c>
      <c r="EX197" s="289">
        <v>713174.4</v>
      </c>
      <c r="EY197" s="289">
        <v>0</v>
      </c>
      <c r="EZ197" s="289">
        <v>50775.880000000005</v>
      </c>
      <c r="FA197" s="289">
        <v>70432.69</v>
      </c>
      <c r="FB197" s="289">
        <v>260109</v>
      </c>
      <c r="FC197" s="289">
        <v>122429.71</v>
      </c>
      <c r="FD197" s="289">
        <v>118022.48</v>
      </c>
      <c r="FE197" s="289">
        <v>0</v>
      </c>
      <c r="FF197" s="289">
        <v>0</v>
      </c>
      <c r="FG197" s="289">
        <v>0</v>
      </c>
      <c r="FH197" s="289">
        <v>0</v>
      </c>
      <c r="FI197" s="289">
        <v>0</v>
      </c>
      <c r="FJ197" s="289">
        <v>0</v>
      </c>
      <c r="FK197" s="289">
        <v>0</v>
      </c>
    </row>
    <row r="198" spans="1:167" x14ac:dyDescent="0.15">
      <c r="A198" s="287">
        <v>3269</v>
      </c>
      <c r="B198" s="287" t="s">
        <v>658</v>
      </c>
      <c r="C198" s="289">
        <v>289523.16000000003</v>
      </c>
      <c r="D198" s="289">
        <v>255684135.56</v>
      </c>
      <c r="E198" s="289">
        <v>148653</v>
      </c>
      <c r="F198" s="289">
        <v>868.42000000000007</v>
      </c>
      <c r="G198" s="289">
        <v>231901.44</v>
      </c>
      <c r="H198" s="289">
        <v>399277.46</v>
      </c>
      <c r="I198" s="289">
        <v>3324985.72</v>
      </c>
      <c r="J198" s="289">
        <v>0</v>
      </c>
      <c r="K198" s="289">
        <v>2047676.88</v>
      </c>
      <c r="L198" s="289">
        <v>0</v>
      </c>
      <c r="M198" s="289">
        <v>0</v>
      </c>
      <c r="N198" s="289">
        <v>0</v>
      </c>
      <c r="O198" s="289">
        <v>0</v>
      </c>
      <c r="P198" s="289">
        <v>86163.85</v>
      </c>
      <c r="Q198" s="289">
        <v>0</v>
      </c>
      <c r="R198" s="289">
        <v>0</v>
      </c>
      <c r="S198" s="289">
        <v>0</v>
      </c>
      <c r="T198" s="289">
        <v>0</v>
      </c>
      <c r="U198" s="289">
        <v>7643069.0199999996</v>
      </c>
      <c r="V198" s="289">
        <v>51974582</v>
      </c>
      <c r="W198" s="289">
        <v>356709.72000000003</v>
      </c>
      <c r="X198" s="289">
        <v>369779</v>
      </c>
      <c r="Y198" s="289">
        <v>7053601.9900000002</v>
      </c>
      <c r="Z198" s="289">
        <v>6325</v>
      </c>
      <c r="AA198" s="289">
        <v>2253754.63</v>
      </c>
      <c r="AB198" s="289">
        <v>255325</v>
      </c>
      <c r="AC198" s="289">
        <v>0</v>
      </c>
      <c r="AD198" s="289">
        <v>2615325.9500000002</v>
      </c>
      <c r="AE198" s="289">
        <v>6258650.4400000004</v>
      </c>
      <c r="AF198" s="289">
        <v>0</v>
      </c>
      <c r="AG198" s="289">
        <v>0</v>
      </c>
      <c r="AH198" s="289">
        <v>3188294.97</v>
      </c>
      <c r="AI198" s="289">
        <v>67611.17</v>
      </c>
      <c r="AJ198" s="289">
        <v>0</v>
      </c>
      <c r="AK198" s="289">
        <v>0</v>
      </c>
      <c r="AL198" s="289">
        <v>0</v>
      </c>
      <c r="AM198" s="289">
        <v>149968.68</v>
      </c>
      <c r="AN198" s="289">
        <v>316453.22000000003</v>
      </c>
      <c r="AO198" s="289">
        <v>57130</v>
      </c>
      <c r="AP198" s="289">
        <v>308191.86</v>
      </c>
      <c r="AQ198" s="289">
        <v>66419053.810000002</v>
      </c>
      <c r="AR198" s="289">
        <v>79739392.379999995</v>
      </c>
      <c r="AS198" s="289">
        <v>4335514.97</v>
      </c>
      <c r="AT198" s="289">
        <v>8138367.04</v>
      </c>
      <c r="AU198" s="289">
        <v>2622131.02</v>
      </c>
      <c r="AV198" s="289">
        <v>355107.81</v>
      </c>
      <c r="AW198" s="289">
        <v>14418315.75</v>
      </c>
      <c r="AX198" s="289">
        <v>21985413.609999999</v>
      </c>
      <c r="AY198" s="289">
        <v>2800721.65</v>
      </c>
      <c r="AZ198" s="289">
        <v>19496573.84</v>
      </c>
      <c r="BA198" s="289">
        <v>41018562.869999997</v>
      </c>
      <c r="BB198" s="289">
        <v>8731353.0700000003</v>
      </c>
      <c r="BC198" s="289">
        <v>2347788.0499999998</v>
      </c>
      <c r="BD198" s="289">
        <v>445273.19</v>
      </c>
      <c r="BE198" s="289">
        <v>8120782.6100000003</v>
      </c>
      <c r="BF198" s="289">
        <v>49371814.270000003</v>
      </c>
      <c r="BG198" s="289">
        <v>12266090.15</v>
      </c>
      <c r="BH198" s="289">
        <v>845496.33000000007</v>
      </c>
      <c r="BI198" s="289">
        <v>1038409.53</v>
      </c>
      <c r="BJ198" s="289">
        <v>0</v>
      </c>
      <c r="BK198" s="289">
        <v>0</v>
      </c>
      <c r="BL198" s="289">
        <v>0</v>
      </c>
      <c r="BM198" s="289">
        <v>81378.13</v>
      </c>
      <c r="BN198" s="289">
        <v>0</v>
      </c>
      <c r="BO198" s="289">
        <v>93901.34</v>
      </c>
      <c r="BP198" s="289">
        <v>0</v>
      </c>
      <c r="BQ198" s="289">
        <v>34665752.159999996</v>
      </c>
      <c r="BR198" s="289">
        <v>37509646.880000003</v>
      </c>
      <c r="BS198" s="289">
        <v>35879441.159999996</v>
      </c>
      <c r="BT198" s="289">
        <v>37509646.880000003</v>
      </c>
      <c r="BU198" s="289">
        <v>0</v>
      </c>
      <c r="BV198" s="289">
        <v>0</v>
      </c>
      <c r="BW198" s="289">
        <v>49371814.270000003</v>
      </c>
      <c r="BX198" s="289">
        <v>0</v>
      </c>
      <c r="BY198" s="289">
        <v>0</v>
      </c>
      <c r="BZ198" s="289">
        <v>0</v>
      </c>
      <c r="CA198" s="289">
        <v>0</v>
      </c>
      <c r="CB198" s="289">
        <v>0</v>
      </c>
      <c r="CC198" s="289">
        <v>181039.1</v>
      </c>
      <c r="CD198" s="289">
        <v>0</v>
      </c>
      <c r="CE198" s="289">
        <v>0</v>
      </c>
      <c r="CF198" s="289">
        <v>0</v>
      </c>
      <c r="CG198" s="289">
        <v>0</v>
      </c>
      <c r="CH198" s="289">
        <v>0</v>
      </c>
      <c r="CI198" s="289">
        <v>0</v>
      </c>
      <c r="CJ198" s="289">
        <v>0</v>
      </c>
      <c r="CK198" s="289">
        <v>0</v>
      </c>
      <c r="CL198" s="289">
        <v>0</v>
      </c>
      <c r="CM198" s="289">
        <v>18358478</v>
      </c>
      <c r="CN198" s="289">
        <v>562092</v>
      </c>
      <c r="CO198" s="289">
        <v>0</v>
      </c>
      <c r="CP198" s="289">
        <v>87507</v>
      </c>
      <c r="CQ198" s="289">
        <v>0</v>
      </c>
      <c r="CR198" s="289">
        <v>12894.44</v>
      </c>
      <c r="CS198" s="289">
        <v>382289</v>
      </c>
      <c r="CT198" s="289">
        <v>4974082.4400000004</v>
      </c>
      <c r="CU198" s="289">
        <v>0</v>
      </c>
      <c r="CV198" s="289">
        <v>0</v>
      </c>
      <c r="CW198" s="289">
        <v>0</v>
      </c>
      <c r="CX198" s="289">
        <v>711557.70000000007</v>
      </c>
      <c r="CY198" s="289">
        <v>0</v>
      </c>
      <c r="CZ198" s="289">
        <v>0</v>
      </c>
      <c r="DA198" s="289">
        <v>0</v>
      </c>
      <c r="DB198" s="289">
        <v>0</v>
      </c>
      <c r="DC198" s="289">
        <v>0</v>
      </c>
      <c r="DD198" s="289">
        <v>0</v>
      </c>
      <c r="DE198" s="289">
        <v>0</v>
      </c>
      <c r="DF198" s="289">
        <v>0</v>
      </c>
      <c r="DG198" s="289">
        <v>0</v>
      </c>
      <c r="DH198" s="289">
        <v>0</v>
      </c>
      <c r="DI198" s="289">
        <v>54283447.619999997</v>
      </c>
      <c r="DJ198" s="289">
        <v>0</v>
      </c>
      <c r="DK198" s="289">
        <v>185699.79</v>
      </c>
      <c r="DL198" s="289">
        <v>12626734.550000001</v>
      </c>
      <c r="DM198" s="289">
        <v>2965512.59</v>
      </c>
      <c r="DN198" s="289">
        <v>0</v>
      </c>
      <c r="DO198" s="289">
        <v>0</v>
      </c>
      <c r="DP198" s="289">
        <v>4093047.44</v>
      </c>
      <c r="DQ198" s="289">
        <v>0</v>
      </c>
      <c r="DR198" s="289">
        <v>10970.42</v>
      </c>
      <c r="DS198" s="289">
        <v>0</v>
      </c>
      <c r="DT198" s="289">
        <v>0</v>
      </c>
      <c r="DU198" s="289">
        <v>0</v>
      </c>
      <c r="DV198" s="289">
        <v>224448.88</v>
      </c>
      <c r="DW198" s="289">
        <v>27590.420000000002</v>
      </c>
      <c r="DX198" s="289">
        <v>1167419.05</v>
      </c>
      <c r="DY198" s="289">
        <v>1687024.5</v>
      </c>
      <c r="DZ198" s="289">
        <v>3356508.15</v>
      </c>
      <c r="EA198" s="289">
        <v>1225549.02</v>
      </c>
      <c r="EB198" s="289">
        <v>1594067.28</v>
      </c>
      <c r="EC198" s="289">
        <v>17286.400000000001</v>
      </c>
      <c r="ED198" s="289">
        <v>1834175.0699999998</v>
      </c>
      <c r="EE198" s="289">
        <v>2973485.6399999997</v>
      </c>
      <c r="EF198" s="289">
        <v>23954604.27</v>
      </c>
      <c r="EG198" s="289">
        <v>7607717.5300000003</v>
      </c>
      <c r="EH198" s="289">
        <v>12353076.17</v>
      </c>
      <c r="EI198" s="289">
        <v>0</v>
      </c>
      <c r="EJ198" s="289">
        <v>0</v>
      </c>
      <c r="EK198" s="289">
        <v>2854500</v>
      </c>
      <c r="EL198" s="289">
        <v>0</v>
      </c>
      <c r="EM198" s="289">
        <v>93385307.730000004</v>
      </c>
      <c r="EN198" s="289">
        <v>652214.56000000006</v>
      </c>
      <c r="EO198" s="289">
        <v>24963792.02</v>
      </c>
      <c r="EP198" s="289">
        <v>46014995.819999993</v>
      </c>
      <c r="EQ198" s="289">
        <v>0</v>
      </c>
      <c r="ER198" s="289">
        <v>21703418.359999999</v>
      </c>
      <c r="ES198" s="289">
        <v>0</v>
      </c>
      <c r="ET198" s="289">
        <v>0</v>
      </c>
      <c r="EU198" s="289">
        <v>187380.48000000001</v>
      </c>
      <c r="EV198" s="289">
        <v>838089.71</v>
      </c>
      <c r="EW198" s="289">
        <v>10848259.52</v>
      </c>
      <c r="EX198" s="289">
        <v>10197550.289999999</v>
      </c>
      <c r="EY198" s="289">
        <v>0</v>
      </c>
      <c r="EZ198" s="289">
        <v>282081.09000000003</v>
      </c>
      <c r="FA198" s="289">
        <v>392942.21</v>
      </c>
      <c r="FB198" s="289">
        <v>16540678.630000001</v>
      </c>
      <c r="FC198" s="289">
        <v>2454993.36</v>
      </c>
      <c r="FD198" s="289">
        <v>13919849.640000001</v>
      </c>
      <c r="FE198" s="289">
        <v>54974.51</v>
      </c>
      <c r="FF198" s="289">
        <v>0</v>
      </c>
      <c r="FG198" s="289">
        <v>0</v>
      </c>
      <c r="FH198" s="289">
        <v>10246.41</v>
      </c>
      <c r="FI198" s="289">
        <v>0</v>
      </c>
      <c r="FJ198" s="289">
        <v>0</v>
      </c>
      <c r="FK198" s="289">
        <v>10246.41</v>
      </c>
    </row>
    <row r="199" spans="1:167" x14ac:dyDescent="0.15">
      <c r="A199" s="287">
        <v>3276</v>
      </c>
      <c r="B199" s="287" t="s">
        <v>659</v>
      </c>
      <c r="C199" s="289">
        <v>0</v>
      </c>
      <c r="D199" s="289">
        <v>2927295.24</v>
      </c>
      <c r="E199" s="289">
        <v>0</v>
      </c>
      <c r="F199" s="289">
        <v>3278.09</v>
      </c>
      <c r="G199" s="289">
        <v>22131.350000000002</v>
      </c>
      <c r="H199" s="289">
        <v>930.93000000000006</v>
      </c>
      <c r="I199" s="289">
        <v>60399.6</v>
      </c>
      <c r="J199" s="289">
        <v>0</v>
      </c>
      <c r="K199" s="289">
        <v>130541.87000000001</v>
      </c>
      <c r="L199" s="289">
        <v>0</v>
      </c>
      <c r="M199" s="289">
        <v>0</v>
      </c>
      <c r="N199" s="289">
        <v>0</v>
      </c>
      <c r="O199" s="289">
        <v>0</v>
      </c>
      <c r="P199" s="289">
        <v>4376.93</v>
      </c>
      <c r="Q199" s="289">
        <v>0</v>
      </c>
      <c r="R199" s="289">
        <v>0</v>
      </c>
      <c r="S199" s="289">
        <v>0</v>
      </c>
      <c r="T199" s="289">
        <v>0</v>
      </c>
      <c r="U199" s="289">
        <v>191882.59</v>
      </c>
      <c r="V199" s="289">
        <v>4490019</v>
      </c>
      <c r="W199" s="289">
        <v>6042.58</v>
      </c>
      <c r="X199" s="289">
        <v>0</v>
      </c>
      <c r="Y199" s="289">
        <v>0</v>
      </c>
      <c r="Z199" s="289">
        <v>2196.12</v>
      </c>
      <c r="AA199" s="289">
        <v>3480</v>
      </c>
      <c r="AB199" s="289">
        <v>0</v>
      </c>
      <c r="AC199" s="289">
        <v>0</v>
      </c>
      <c r="AD199" s="289">
        <v>24795.23</v>
      </c>
      <c r="AE199" s="289">
        <v>162328.63</v>
      </c>
      <c r="AF199" s="289">
        <v>0</v>
      </c>
      <c r="AG199" s="289">
        <v>0</v>
      </c>
      <c r="AH199" s="289">
        <v>10497.35</v>
      </c>
      <c r="AI199" s="289">
        <v>0</v>
      </c>
      <c r="AJ199" s="289">
        <v>0</v>
      </c>
      <c r="AK199" s="289">
        <v>2269.7200000000003</v>
      </c>
      <c r="AL199" s="289">
        <v>0</v>
      </c>
      <c r="AM199" s="289">
        <v>0</v>
      </c>
      <c r="AN199" s="289">
        <v>82519.710000000006</v>
      </c>
      <c r="AO199" s="289">
        <v>0</v>
      </c>
      <c r="AP199" s="289">
        <v>720.56000000000006</v>
      </c>
      <c r="AQ199" s="289">
        <v>1269774.1499999999</v>
      </c>
      <c r="AR199" s="289">
        <v>1359706.71</v>
      </c>
      <c r="AS199" s="289">
        <v>237326</v>
      </c>
      <c r="AT199" s="289">
        <v>152201.30000000002</v>
      </c>
      <c r="AU199" s="289">
        <v>242211.12</v>
      </c>
      <c r="AV199" s="289">
        <v>49.69</v>
      </c>
      <c r="AW199" s="289">
        <v>219619.80000000002</v>
      </c>
      <c r="AX199" s="289">
        <v>394613.44</v>
      </c>
      <c r="AY199" s="289">
        <v>409790.27</v>
      </c>
      <c r="AZ199" s="289">
        <v>372238.97000000003</v>
      </c>
      <c r="BA199" s="289">
        <v>1115772.1100000001</v>
      </c>
      <c r="BB199" s="289">
        <v>309716.64</v>
      </c>
      <c r="BC199" s="289">
        <v>133246.47</v>
      </c>
      <c r="BD199" s="289">
        <v>51975</v>
      </c>
      <c r="BE199" s="289">
        <v>2513.09</v>
      </c>
      <c r="BF199" s="289">
        <v>426531.31</v>
      </c>
      <c r="BG199" s="289">
        <v>614539.29</v>
      </c>
      <c r="BH199" s="289">
        <v>0</v>
      </c>
      <c r="BI199" s="289">
        <v>0</v>
      </c>
      <c r="BJ199" s="289">
        <v>0</v>
      </c>
      <c r="BK199" s="289">
        <v>0</v>
      </c>
      <c r="BL199" s="289">
        <v>0</v>
      </c>
      <c r="BM199" s="289">
        <v>0</v>
      </c>
      <c r="BN199" s="289">
        <v>0</v>
      </c>
      <c r="BO199" s="289">
        <v>0</v>
      </c>
      <c r="BP199" s="289">
        <v>0</v>
      </c>
      <c r="BQ199" s="289">
        <v>1584087.16</v>
      </c>
      <c r="BR199" s="289">
        <v>2397967.2999999998</v>
      </c>
      <c r="BS199" s="289">
        <v>1584087.16</v>
      </c>
      <c r="BT199" s="289">
        <v>2397967.2999999998</v>
      </c>
      <c r="BU199" s="289">
        <v>0</v>
      </c>
      <c r="BV199" s="289">
        <v>0</v>
      </c>
      <c r="BW199" s="289">
        <v>426531.31</v>
      </c>
      <c r="BX199" s="289">
        <v>0</v>
      </c>
      <c r="BY199" s="289">
        <v>0</v>
      </c>
      <c r="BZ199" s="289">
        <v>0</v>
      </c>
      <c r="CA199" s="289">
        <v>0</v>
      </c>
      <c r="CB199" s="289">
        <v>1247.6500000000001</v>
      </c>
      <c r="CC199" s="289">
        <v>9798.36</v>
      </c>
      <c r="CD199" s="289">
        <v>0</v>
      </c>
      <c r="CE199" s="289">
        <v>0</v>
      </c>
      <c r="CF199" s="289">
        <v>0</v>
      </c>
      <c r="CG199" s="289">
        <v>0</v>
      </c>
      <c r="CH199" s="289">
        <v>16357.1</v>
      </c>
      <c r="CI199" s="289">
        <v>0</v>
      </c>
      <c r="CJ199" s="289">
        <v>0</v>
      </c>
      <c r="CK199" s="289">
        <v>0</v>
      </c>
      <c r="CL199" s="289">
        <v>0</v>
      </c>
      <c r="CM199" s="289">
        <v>212447</v>
      </c>
      <c r="CN199" s="289">
        <v>0</v>
      </c>
      <c r="CO199" s="289">
        <v>0</v>
      </c>
      <c r="CP199" s="289">
        <v>0</v>
      </c>
      <c r="CQ199" s="289">
        <v>0</v>
      </c>
      <c r="CR199" s="289">
        <v>878</v>
      </c>
      <c r="CS199" s="289">
        <v>0</v>
      </c>
      <c r="CT199" s="289">
        <v>167876.26</v>
      </c>
      <c r="CU199" s="289">
        <v>0</v>
      </c>
      <c r="CV199" s="289">
        <v>0</v>
      </c>
      <c r="CW199" s="289">
        <v>0</v>
      </c>
      <c r="CX199" s="289">
        <v>44038.79</v>
      </c>
      <c r="CY199" s="289">
        <v>0</v>
      </c>
      <c r="CZ199" s="289">
        <v>0</v>
      </c>
      <c r="DA199" s="289">
        <v>0</v>
      </c>
      <c r="DB199" s="289">
        <v>0</v>
      </c>
      <c r="DC199" s="289">
        <v>150</v>
      </c>
      <c r="DD199" s="289">
        <v>0</v>
      </c>
      <c r="DE199" s="289">
        <v>0</v>
      </c>
      <c r="DF199" s="289">
        <v>0</v>
      </c>
      <c r="DG199" s="289">
        <v>0</v>
      </c>
      <c r="DH199" s="289">
        <v>0</v>
      </c>
      <c r="DI199" s="289">
        <v>606225.68000000005</v>
      </c>
      <c r="DJ199" s="289">
        <v>0</v>
      </c>
      <c r="DK199" s="289">
        <v>0</v>
      </c>
      <c r="DL199" s="289">
        <v>108029.57</v>
      </c>
      <c r="DM199" s="289">
        <v>124586.95</v>
      </c>
      <c r="DN199" s="289">
        <v>0</v>
      </c>
      <c r="DO199" s="289">
        <v>0</v>
      </c>
      <c r="DP199" s="289">
        <v>17599.39</v>
      </c>
      <c r="DQ199" s="289">
        <v>0</v>
      </c>
      <c r="DR199" s="289">
        <v>0</v>
      </c>
      <c r="DS199" s="289">
        <v>0</v>
      </c>
      <c r="DT199" s="289">
        <v>0</v>
      </c>
      <c r="DU199" s="289">
        <v>0</v>
      </c>
      <c r="DV199" s="289">
        <v>22882.880000000001</v>
      </c>
      <c r="DW199" s="289">
        <v>0</v>
      </c>
      <c r="DX199" s="289">
        <v>16689.88</v>
      </c>
      <c r="DY199" s="289">
        <v>24678.65</v>
      </c>
      <c r="DZ199" s="289">
        <v>21834.240000000002</v>
      </c>
      <c r="EA199" s="289">
        <v>10703.66</v>
      </c>
      <c r="EB199" s="289">
        <v>3141.81</v>
      </c>
      <c r="EC199" s="289">
        <v>0</v>
      </c>
      <c r="ED199" s="289">
        <v>0</v>
      </c>
      <c r="EE199" s="289">
        <v>0</v>
      </c>
      <c r="EF199" s="289">
        <v>0</v>
      </c>
      <c r="EG199" s="289">
        <v>0</v>
      </c>
      <c r="EH199" s="289">
        <v>0</v>
      </c>
      <c r="EI199" s="289">
        <v>0</v>
      </c>
      <c r="EJ199" s="289">
        <v>0</v>
      </c>
      <c r="EK199" s="289">
        <v>0</v>
      </c>
      <c r="EL199" s="289">
        <v>0</v>
      </c>
      <c r="EM199" s="289">
        <v>190756.47</v>
      </c>
      <c r="EN199" s="289">
        <v>-97659.09</v>
      </c>
      <c r="EO199" s="289">
        <v>-54049.91</v>
      </c>
      <c r="EP199" s="289">
        <v>43609.18</v>
      </c>
      <c r="EQ199" s="289">
        <v>0</v>
      </c>
      <c r="ER199" s="289">
        <v>0</v>
      </c>
      <c r="ES199" s="289">
        <v>0</v>
      </c>
      <c r="ET199" s="289">
        <v>0</v>
      </c>
      <c r="EU199" s="289">
        <v>75386.600000000006</v>
      </c>
      <c r="EV199" s="289">
        <v>87547.06</v>
      </c>
      <c r="EW199" s="289">
        <v>278584.63</v>
      </c>
      <c r="EX199" s="289">
        <v>266424.17</v>
      </c>
      <c r="EY199" s="289">
        <v>0</v>
      </c>
      <c r="EZ199" s="289">
        <v>0</v>
      </c>
      <c r="FA199" s="289">
        <v>821.57</v>
      </c>
      <c r="FB199" s="289">
        <v>41235</v>
      </c>
      <c r="FC199" s="289">
        <v>0</v>
      </c>
      <c r="FD199" s="289">
        <v>40413.43</v>
      </c>
      <c r="FE199" s="289">
        <v>0</v>
      </c>
      <c r="FF199" s="289">
        <v>0</v>
      </c>
      <c r="FG199" s="289">
        <v>0</v>
      </c>
      <c r="FH199" s="289">
        <v>0</v>
      </c>
      <c r="FI199" s="289">
        <v>0</v>
      </c>
      <c r="FJ199" s="289">
        <v>0</v>
      </c>
      <c r="FK199" s="289">
        <v>0</v>
      </c>
    </row>
    <row r="200" spans="1:167" x14ac:dyDescent="0.15">
      <c r="A200" s="287">
        <v>3290</v>
      </c>
      <c r="B200" s="287" t="s">
        <v>660</v>
      </c>
      <c r="C200" s="289">
        <v>0</v>
      </c>
      <c r="D200" s="289">
        <v>20766166.23</v>
      </c>
      <c r="E200" s="289">
        <v>264031.24</v>
      </c>
      <c r="F200" s="289">
        <v>126644.07</v>
      </c>
      <c r="G200" s="289">
        <v>111102.22</v>
      </c>
      <c r="H200" s="289">
        <v>36300.99</v>
      </c>
      <c r="I200" s="289">
        <v>215462.36000000002</v>
      </c>
      <c r="J200" s="289">
        <v>0</v>
      </c>
      <c r="K200" s="289">
        <v>791100.24</v>
      </c>
      <c r="L200" s="289">
        <v>0</v>
      </c>
      <c r="M200" s="289">
        <v>0</v>
      </c>
      <c r="N200" s="289">
        <v>0</v>
      </c>
      <c r="O200" s="289">
        <v>0</v>
      </c>
      <c r="P200" s="289">
        <v>0</v>
      </c>
      <c r="Q200" s="289">
        <v>0</v>
      </c>
      <c r="R200" s="289">
        <v>0</v>
      </c>
      <c r="S200" s="289">
        <v>0</v>
      </c>
      <c r="T200" s="289">
        <v>0</v>
      </c>
      <c r="U200" s="289">
        <v>1176219.77</v>
      </c>
      <c r="V200" s="289">
        <v>29695972</v>
      </c>
      <c r="W200" s="289">
        <v>94492.97</v>
      </c>
      <c r="X200" s="289">
        <v>0</v>
      </c>
      <c r="Y200" s="289">
        <v>842610.09</v>
      </c>
      <c r="Z200" s="289">
        <v>9173.4</v>
      </c>
      <c r="AA200" s="289">
        <v>179025.87</v>
      </c>
      <c r="AB200" s="289">
        <v>41705.760000000002</v>
      </c>
      <c r="AC200" s="289">
        <v>0</v>
      </c>
      <c r="AD200" s="289">
        <v>459344.16000000003</v>
      </c>
      <c r="AE200" s="289">
        <v>1077181.04</v>
      </c>
      <c r="AF200" s="289">
        <v>0</v>
      </c>
      <c r="AG200" s="289">
        <v>0</v>
      </c>
      <c r="AH200" s="289">
        <v>191713.07</v>
      </c>
      <c r="AI200" s="289">
        <v>0</v>
      </c>
      <c r="AJ200" s="289">
        <v>0</v>
      </c>
      <c r="AK200" s="289">
        <v>460</v>
      </c>
      <c r="AL200" s="289">
        <v>0</v>
      </c>
      <c r="AM200" s="289">
        <v>14726.15</v>
      </c>
      <c r="AN200" s="289">
        <v>139732.01999999999</v>
      </c>
      <c r="AO200" s="289">
        <v>0</v>
      </c>
      <c r="AP200" s="289">
        <v>8428.130000000001</v>
      </c>
      <c r="AQ200" s="289">
        <v>12779097.529999999</v>
      </c>
      <c r="AR200" s="289">
        <v>11518119.560000001</v>
      </c>
      <c r="AS200" s="289">
        <v>1790511.48</v>
      </c>
      <c r="AT200" s="289">
        <v>1288173.58</v>
      </c>
      <c r="AU200" s="289">
        <v>931292.77</v>
      </c>
      <c r="AV200" s="289">
        <v>254395.49000000002</v>
      </c>
      <c r="AW200" s="289">
        <v>1585329.95</v>
      </c>
      <c r="AX200" s="289">
        <v>2052231.41</v>
      </c>
      <c r="AY200" s="289">
        <v>478728.31</v>
      </c>
      <c r="AZ200" s="289">
        <v>2975685.24</v>
      </c>
      <c r="BA200" s="289">
        <v>7595377.9199999999</v>
      </c>
      <c r="BB200" s="289">
        <v>1143807.57</v>
      </c>
      <c r="BC200" s="289">
        <v>541664.80000000005</v>
      </c>
      <c r="BD200" s="289">
        <v>243107.84</v>
      </c>
      <c r="BE200" s="289">
        <v>409506.24</v>
      </c>
      <c r="BF200" s="289">
        <v>7132879.1900000004</v>
      </c>
      <c r="BG200" s="289">
        <v>2326706.73</v>
      </c>
      <c r="BH200" s="289">
        <v>19222.420000000002</v>
      </c>
      <c r="BI200" s="289">
        <v>10834.39</v>
      </c>
      <c r="BJ200" s="289">
        <v>9800.9</v>
      </c>
      <c r="BK200" s="289">
        <v>4033387.94</v>
      </c>
      <c r="BL200" s="289">
        <v>3926823.3</v>
      </c>
      <c r="BM200" s="289">
        <v>1139177.5</v>
      </c>
      <c r="BN200" s="289">
        <v>1707427.5</v>
      </c>
      <c r="BO200" s="289">
        <v>3980337.4</v>
      </c>
      <c r="BP200" s="289">
        <v>3733950.75</v>
      </c>
      <c r="BQ200" s="289">
        <v>6238082.8899999997</v>
      </c>
      <c r="BR200" s="289">
        <v>7199571.4199999999</v>
      </c>
      <c r="BS200" s="289">
        <v>15401820.119999999</v>
      </c>
      <c r="BT200" s="289">
        <v>16577573.869999999</v>
      </c>
      <c r="BU200" s="289">
        <v>0</v>
      </c>
      <c r="BV200" s="289">
        <v>0</v>
      </c>
      <c r="BW200" s="289">
        <v>6359001.3799999999</v>
      </c>
      <c r="BX200" s="289">
        <v>0</v>
      </c>
      <c r="BY200" s="289">
        <v>0</v>
      </c>
      <c r="BZ200" s="289">
        <v>0</v>
      </c>
      <c r="CA200" s="289">
        <v>0</v>
      </c>
      <c r="CB200" s="289">
        <v>0</v>
      </c>
      <c r="CC200" s="289">
        <v>42254.9</v>
      </c>
      <c r="CD200" s="289">
        <v>0</v>
      </c>
      <c r="CE200" s="289">
        <v>0</v>
      </c>
      <c r="CF200" s="289">
        <v>0</v>
      </c>
      <c r="CG200" s="289">
        <v>0</v>
      </c>
      <c r="CH200" s="289">
        <v>0</v>
      </c>
      <c r="CI200" s="289">
        <v>0</v>
      </c>
      <c r="CJ200" s="289">
        <v>0</v>
      </c>
      <c r="CK200" s="289">
        <v>0</v>
      </c>
      <c r="CL200" s="289">
        <v>0</v>
      </c>
      <c r="CM200" s="289">
        <v>2231871</v>
      </c>
      <c r="CN200" s="289">
        <v>3633</v>
      </c>
      <c r="CO200" s="289">
        <v>0</v>
      </c>
      <c r="CP200" s="289">
        <v>0</v>
      </c>
      <c r="CQ200" s="289">
        <v>0</v>
      </c>
      <c r="CR200" s="289">
        <v>0</v>
      </c>
      <c r="CS200" s="289">
        <v>2471</v>
      </c>
      <c r="CT200" s="289">
        <v>1122738.6200000001</v>
      </c>
      <c r="CU200" s="289">
        <v>0</v>
      </c>
      <c r="CV200" s="289">
        <v>0</v>
      </c>
      <c r="CW200" s="289">
        <v>0</v>
      </c>
      <c r="CX200" s="289">
        <v>467826.89</v>
      </c>
      <c r="CY200" s="289">
        <v>0</v>
      </c>
      <c r="CZ200" s="289">
        <v>0</v>
      </c>
      <c r="DA200" s="289">
        <v>0</v>
      </c>
      <c r="DB200" s="289">
        <v>0</v>
      </c>
      <c r="DC200" s="289">
        <v>55</v>
      </c>
      <c r="DD200" s="289">
        <v>1664</v>
      </c>
      <c r="DE200" s="289">
        <v>0</v>
      </c>
      <c r="DF200" s="289">
        <v>0</v>
      </c>
      <c r="DG200" s="289">
        <v>464.15000000000003</v>
      </c>
      <c r="DH200" s="289">
        <v>0</v>
      </c>
      <c r="DI200" s="289">
        <v>8256633.5199999996</v>
      </c>
      <c r="DJ200" s="289">
        <v>2217.69</v>
      </c>
      <c r="DK200" s="289">
        <v>0</v>
      </c>
      <c r="DL200" s="289">
        <v>1254952.79</v>
      </c>
      <c r="DM200" s="289">
        <v>322545.91999999998</v>
      </c>
      <c r="DN200" s="289">
        <v>0</v>
      </c>
      <c r="DO200" s="289">
        <v>0</v>
      </c>
      <c r="DP200" s="289">
        <v>283591.19</v>
      </c>
      <c r="DQ200" s="289">
        <v>0</v>
      </c>
      <c r="DR200" s="289">
        <v>0</v>
      </c>
      <c r="DS200" s="289">
        <v>0</v>
      </c>
      <c r="DT200" s="289">
        <v>0</v>
      </c>
      <c r="DU200" s="289">
        <v>0</v>
      </c>
      <c r="DV200" s="289">
        <v>111110.53</v>
      </c>
      <c r="DW200" s="289">
        <v>0</v>
      </c>
      <c r="DX200" s="289">
        <v>354734.75</v>
      </c>
      <c r="DY200" s="289">
        <v>389650.95</v>
      </c>
      <c r="DZ200" s="289">
        <v>175624.75</v>
      </c>
      <c r="EA200" s="289">
        <v>110480.16</v>
      </c>
      <c r="EB200" s="289">
        <v>30228.39</v>
      </c>
      <c r="EC200" s="289">
        <v>0</v>
      </c>
      <c r="ED200" s="289">
        <v>0</v>
      </c>
      <c r="EE200" s="289">
        <v>0</v>
      </c>
      <c r="EF200" s="289">
        <v>839177.5</v>
      </c>
      <c r="EG200" s="289">
        <v>839177.5</v>
      </c>
      <c r="EH200" s="289">
        <v>0</v>
      </c>
      <c r="EI200" s="289">
        <v>0</v>
      </c>
      <c r="EJ200" s="289">
        <v>0</v>
      </c>
      <c r="EK200" s="289">
        <v>0</v>
      </c>
      <c r="EL200" s="289">
        <v>0</v>
      </c>
      <c r="EM200" s="289">
        <v>9155857.3000000007</v>
      </c>
      <c r="EN200" s="289">
        <v>5032903.43</v>
      </c>
      <c r="EO200" s="289">
        <v>4170288.37</v>
      </c>
      <c r="EP200" s="289">
        <v>87184.74</v>
      </c>
      <c r="EQ200" s="289">
        <v>0</v>
      </c>
      <c r="ER200" s="289">
        <v>949799.8</v>
      </c>
      <c r="ES200" s="289">
        <v>0</v>
      </c>
      <c r="ET200" s="289">
        <v>0</v>
      </c>
      <c r="EU200" s="289">
        <v>339380.8</v>
      </c>
      <c r="EV200" s="289">
        <v>307537.87</v>
      </c>
      <c r="EW200" s="289">
        <v>1941566.79</v>
      </c>
      <c r="EX200" s="289">
        <v>1973409.72</v>
      </c>
      <c r="EY200" s="289">
        <v>0</v>
      </c>
      <c r="EZ200" s="289">
        <v>0</v>
      </c>
      <c r="FA200" s="289">
        <v>0</v>
      </c>
      <c r="FB200" s="289">
        <v>0</v>
      </c>
      <c r="FC200" s="289">
        <v>0</v>
      </c>
      <c r="FD200" s="289">
        <v>0</v>
      </c>
      <c r="FE200" s="289">
        <v>0</v>
      </c>
      <c r="FF200" s="289">
        <v>0</v>
      </c>
      <c r="FG200" s="289">
        <v>0</v>
      </c>
      <c r="FH200" s="289">
        <v>0</v>
      </c>
      <c r="FI200" s="289">
        <v>0</v>
      </c>
      <c r="FJ200" s="289">
        <v>0</v>
      </c>
      <c r="FK200" s="289">
        <v>0</v>
      </c>
    </row>
    <row r="201" spans="1:167" x14ac:dyDescent="0.15">
      <c r="A201" s="287">
        <v>3297</v>
      </c>
      <c r="B201" s="287" t="s">
        <v>661</v>
      </c>
      <c r="C201" s="289">
        <v>0</v>
      </c>
      <c r="D201" s="289">
        <v>7034898</v>
      </c>
      <c r="E201" s="289">
        <v>20382.04</v>
      </c>
      <c r="F201" s="289">
        <v>31283.850000000002</v>
      </c>
      <c r="G201" s="289">
        <v>51314.26</v>
      </c>
      <c r="H201" s="289">
        <v>5313.71</v>
      </c>
      <c r="I201" s="289">
        <v>25968.82</v>
      </c>
      <c r="J201" s="289">
        <v>3656</v>
      </c>
      <c r="K201" s="289">
        <v>764691.36</v>
      </c>
      <c r="L201" s="289">
        <v>0</v>
      </c>
      <c r="M201" s="289">
        <v>0</v>
      </c>
      <c r="N201" s="289">
        <v>0</v>
      </c>
      <c r="O201" s="289">
        <v>0</v>
      </c>
      <c r="P201" s="289">
        <v>23861.21</v>
      </c>
      <c r="Q201" s="289">
        <v>0</v>
      </c>
      <c r="R201" s="289">
        <v>0</v>
      </c>
      <c r="S201" s="289">
        <v>0</v>
      </c>
      <c r="T201" s="289">
        <v>0</v>
      </c>
      <c r="U201" s="289">
        <v>627825.80000000005</v>
      </c>
      <c r="V201" s="289">
        <v>5136137</v>
      </c>
      <c r="W201" s="289">
        <v>15423.4</v>
      </c>
      <c r="X201" s="289">
        <v>0</v>
      </c>
      <c r="Y201" s="289">
        <v>0</v>
      </c>
      <c r="Z201" s="289">
        <v>95717.05</v>
      </c>
      <c r="AA201" s="289">
        <v>7958</v>
      </c>
      <c r="AB201" s="289">
        <v>0</v>
      </c>
      <c r="AC201" s="289">
        <v>0</v>
      </c>
      <c r="AD201" s="289">
        <v>83738.990000000005</v>
      </c>
      <c r="AE201" s="289">
        <v>228918.05000000002</v>
      </c>
      <c r="AF201" s="289">
        <v>0</v>
      </c>
      <c r="AG201" s="289">
        <v>0</v>
      </c>
      <c r="AH201" s="289">
        <v>92805.49</v>
      </c>
      <c r="AI201" s="289">
        <v>0</v>
      </c>
      <c r="AJ201" s="289">
        <v>0</v>
      </c>
      <c r="AK201" s="289">
        <v>10</v>
      </c>
      <c r="AL201" s="289">
        <v>0</v>
      </c>
      <c r="AM201" s="289">
        <v>51903.16</v>
      </c>
      <c r="AN201" s="289">
        <v>39165.93</v>
      </c>
      <c r="AO201" s="289">
        <v>0</v>
      </c>
      <c r="AP201" s="289">
        <v>0</v>
      </c>
      <c r="AQ201" s="289">
        <v>2727093.47</v>
      </c>
      <c r="AR201" s="289">
        <v>2504710.5299999998</v>
      </c>
      <c r="AS201" s="289">
        <v>513718.48000000004</v>
      </c>
      <c r="AT201" s="289">
        <v>347686.13</v>
      </c>
      <c r="AU201" s="289">
        <v>269092.45</v>
      </c>
      <c r="AV201" s="289">
        <v>36.9</v>
      </c>
      <c r="AW201" s="289">
        <v>308635.62</v>
      </c>
      <c r="AX201" s="289">
        <v>231455.57</v>
      </c>
      <c r="AY201" s="289">
        <v>570626.19000000006</v>
      </c>
      <c r="AZ201" s="289">
        <v>665251.78</v>
      </c>
      <c r="BA201" s="289">
        <v>2983824.58</v>
      </c>
      <c r="BB201" s="289">
        <v>282047.37</v>
      </c>
      <c r="BC201" s="289">
        <v>182273.79</v>
      </c>
      <c r="BD201" s="289">
        <v>296758.95</v>
      </c>
      <c r="BE201" s="289">
        <v>244596.62</v>
      </c>
      <c r="BF201" s="289">
        <v>1315479.73</v>
      </c>
      <c r="BG201" s="289">
        <v>470629.33</v>
      </c>
      <c r="BH201" s="289">
        <v>0</v>
      </c>
      <c r="BI201" s="289">
        <v>0</v>
      </c>
      <c r="BJ201" s="289">
        <v>0</v>
      </c>
      <c r="BK201" s="289">
        <v>0</v>
      </c>
      <c r="BL201" s="289">
        <v>0</v>
      </c>
      <c r="BM201" s="289">
        <v>0</v>
      </c>
      <c r="BN201" s="289">
        <v>0</v>
      </c>
      <c r="BO201" s="289">
        <v>0</v>
      </c>
      <c r="BP201" s="289">
        <v>0</v>
      </c>
      <c r="BQ201" s="289">
        <v>2116314.83</v>
      </c>
      <c r="BR201" s="289">
        <v>2543369.46</v>
      </c>
      <c r="BS201" s="289">
        <v>2116314.83</v>
      </c>
      <c r="BT201" s="289">
        <v>2543369.46</v>
      </c>
      <c r="BU201" s="289">
        <v>0</v>
      </c>
      <c r="BV201" s="289">
        <v>0</v>
      </c>
      <c r="BW201" s="289">
        <v>1280109.46</v>
      </c>
      <c r="BX201" s="289">
        <v>0</v>
      </c>
      <c r="BY201" s="289">
        <v>0</v>
      </c>
      <c r="BZ201" s="289">
        <v>0</v>
      </c>
      <c r="CA201" s="289">
        <v>0</v>
      </c>
      <c r="CB201" s="289">
        <v>0</v>
      </c>
      <c r="CC201" s="289">
        <v>98091</v>
      </c>
      <c r="CD201" s="289">
        <v>0</v>
      </c>
      <c r="CE201" s="289">
        <v>0</v>
      </c>
      <c r="CF201" s="289">
        <v>0</v>
      </c>
      <c r="CG201" s="289">
        <v>0</v>
      </c>
      <c r="CH201" s="289">
        <v>90725.66</v>
      </c>
      <c r="CI201" s="289">
        <v>0</v>
      </c>
      <c r="CJ201" s="289">
        <v>0</v>
      </c>
      <c r="CK201" s="289">
        <v>0</v>
      </c>
      <c r="CL201" s="289">
        <v>0</v>
      </c>
      <c r="CM201" s="289">
        <v>392153</v>
      </c>
      <c r="CN201" s="289">
        <v>0</v>
      </c>
      <c r="CO201" s="289">
        <v>0</v>
      </c>
      <c r="CP201" s="289">
        <v>0</v>
      </c>
      <c r="CQ201" s="289">
        <v>0</v>
      </c>
      <c r="CR201" s="289">
        <v>0</v>
      </c>
      <c r="CS201" s="289">
        <v>0</v>
      </c>
      <c r="CT201" s="289">
        <v>204980.84</v>
      </c>
      <c r="CU201" s="289">
        <v>0</v>
      </c>
      <c r="CV201" s="289">
        <v>0</v>
      </c>
      <c r="CW201" s="289">
        <v>0</v>
      </c>
      <c r="CX201" s="289">
        <v>89506.430000000008</v>
      </c>
      <c r="CY201" s="289">
        <v>0</v>
      </c>
      <c r="CZ201" s="289">
        <v>0</v>
      </c>
      <c r="DA201" s="289">
        <v>0</v>
      </c>
      <c r="DB201" s="289">
        <v>0</v>
      </c>
      <c r="DC201" s="289">
        <v>0</v>
      </c>
      <c r="DD201" s="289">
        <v>0</v>
      </c>
      <c r="DE201" s="289">
        <v>0</v>
      </c>
      <c r="DF201" s="289">
        <v>0</v>
      </c>
      <c r="DG201" s="289">
        <v>0</v>
      </c>
      <c r="DH201" s="289">
        <v>0</v>
      </c>
      <c r="DI201" s="289">
        <v>1469703.09</v>
      </c>
      <c r="DJ201" s="289">
        <v>0</v>
      </c>
      <c r="DK201" s="289">
        <v>0</v>
      </c>
      <c r="DL201" s="289">
        <v>25366.62</v>
      </c>
      <c r="DM201" s="289">
        <v>176136.71</v>
      </c>
      <c r="DN201" s="289">
        <v>0</v>
      </c>
      <c r="DO201" s="289">
        <v>0</v>
      </c>
      <c r="DP201" s="289">
        <v>102831.47</v>
      </c>
      <c r="DQ201" s="289">
        <v>2000.41</v>
      </c>
      <c r="DR201" s="289">
        <v>0</v>
      </c>
      <c r="DS201" s="289">
        <v>0</v>
      </c>
      <c r="DT201" s="289">
        <v>22290.09</v>
      </c>
      <c r="DU201" s="289">
        <v>0</v>
      </c>
      <c r="DV201" s="289">
        <v>357238</v>
      </c>
      <c r="DW201" s="289">
        <v>0</v>
      </c>
      <c r="DX201" s="289">
        <v>0</v>
      </c>
      <c r="DY201" s="289">
        <v>0</v>
      </c>
      <c r="DZ201" s="289">
        <v>0</v>
      </c>
      <c r="EA201" s="289">
        <v>0</v>
      </c>
      <c r="EB201" s="289">
        <v>0</v>
      </c>
      <c r="EC201" s="289">
        <v>0</v>
      </c>
      <c r="ED201" s="289">
        <v>28268937.859999999</v>
      </c>
      <c r="EE201" s="289">
        <v>26832697.98</v>
      </c>
      <c r="EF201" s="289">
        <v>4028982.7</v>
      </c>
      <c r="EG201" s="289">
        <v>3936115.22</v>
      </c>
      <c r="EH201" s="289">
        <v>1009832.36</v>
      </c>
      <c r="EI201" s="289">
        <v>0</v>
      </c>
      <c r="EJ201" s="289">
        <v>0</v>
      </c>
      <c r="EK201" s="289">
        <v>519275</v>
      </c>
      <c r="EL201" s="289">
        <v>0</v>
      </c>
      <c r="EM201" s="289">
        <v>58605000</v>
      </c>
      <c r="EN201" s="289">
        <v>4005291.69</v>
      </c>
      <c r="EO201" s="289">
        <v>241675.87000000002</v>
      </c>
      <c r="EP201" s="289">
        <v>43060.56</v>
      </c>
      <c r="EQ201" s="289">
        <v>288054.69</v>
      </c>
      <c r="ER201" s="289">
        <v>3518621.69</v>
      </c>
      <c r="ES201" s="289">
        <v>0</v>
      </c>
      <c r="ET201" s="289">
        <v>0</v>
      </c>
      <c r="EU201" s="289">
        <v>0</v>
      </c>
      <c r="EV201" s="289">
        <v>0</v>
      </c>
      <c r="EW201" s="289">
        <v>737218.27</v>
      </c>
      <c r="EX201" s="289">
        <v>737218.27</v>
      </c>
      <c r="EY201" s="289">
        <v>0</v>
      </c>
      <c r="EZ201" s="289">
        <v>0</v>
      </c>
      <c r="FA201" s="289">
        <v>0</v>
      </c>
      <c r="FB201" s="289">
        <v>0</v>
      </c>
      <c r="FC201" s="289">
        <v>0</v>
      </c>
      <c r="FD201" s="289">
        <v>0</v>
      </c>
      <c r="FE201" s="289">
        <v>0</v>
      </c>
      <c r="FF201" s="289">
        <v>0</v>
      </c>
      <c r="FG201" s="289">
        <v>0</v>
      </c>
      <c r="FH201" s="289">
        <v>0</v>
      </c>
      <c r="FI201" s="289">
        <v>0</v>
      </c>
      <c r="FJ201" s="289">
        <v>0</v>
      </c>
      <c r="FK201" s="289">
        <v>0</v>
      </c>
    </row>
    <row r="202" spans="1:167" x14ac:dyDescent="0.15">
      <c r="A202" s="287">
        <v>1897</v>
      </c>
      <c r="B202" s="287" t="s">
        <v>575</v>
      </c>
      <c r="C202" s="289">
        <v>0</v>
      </c>
      <c r="D202" s="289">
        <v>6178167</v>
      </c>
      <c r="E202" s="289">
        <v>0</v>
      </c>
      <c r="F202" s="289">
        <v>0</v>
      </c>
      <c r="G202" s="289">
        <v>0</v>
      </c>
      <c r="H202" s="289">
        <v>2637.12</v>
      </c>
      <c r="I202" s="289">
        <v>156358.42000000001</v>
      </c>
      <c r="J202" s="289">
        <v>16627.52</v>
      </c>
      <c r="K202" s="289">
        <v>358203.71</v>
      </c>
      <c r="L202" s="289">
        <v>0</v>
      </c>
      <c r="M202" s="289">
        <v>29261.96</v>
      </c>
      <c r="N202" s="289">
        <v>0</v>
      </c>
      <c r="O202" s="289">
        <v>0</v>
      </c>
      <c r="P202" s="289">
        <v>2506.6</v>
      </c>
      <c r="Q202" s="289">
        <v>0</v>
      </c>
      <c r="R202" s="289">
        <v>0</v>
      </c>
      <c r="S202" s="289">
        <v>0</v>
      </c>
      <c r="T202" s="289">
        <v>0</v>
      </c>
      <c r="U202" s="289">
        <v>393780.52</v>
      </c>
      <c r="V202" s="289">
        <v>79105</v>
      </c>
      <c r="W202" s="289">
        <v>4080</v>
      </c>
      <c r="X202" s="289">
        <v>0</v>
      </c>
      <c r="Y202" s="289">
        <v>0</v>
      </c>
      <c r="Z202" s="289">
        <v>0</v>
      </c>
      <c r="AA202" s="289">
        <v>22698</v>
      </c>
      <c r="AB202" s="289">
        <v>0</v>
      </c>
      <c r="AC202" s="289">
        <v>0</v>
      </c>
      <c r="AD202" s="289">
        <v>10004.540000000001</v>
      </c>
      <c r="AE202" s="289">
        <v>34765.379999999997</v>
      </c>
      <c r="AF202" s="289">
        <v>0</v>
      </c>
      <c r="AG202" s="289">
        <v>0</v>
      </c>
      <c r="AH202" s="289">
        <v>0</v>
      </c>
      <c r="AI202" s="289">
        <v>0</v>
      </c>
      <c r="AJ202" s="289">
        <v>0</v>
      </c>
      <c r="AK202" s="289">
        <v>0</v>
      </c>
      <c r="AL202" s="289">
        <v>0</v>
      </c>
      <c r="AM202" s="289">
        <v>4429</v>
      </c>
      <c r="AN202" s="289">
        <v>3059.19</v>
      </c>
      <c r="AO202" s="289">
        <v>0</v>
      </c>
      <c r="AP202" s="289">
        <v>9146.75</v>
      </c>
      <c r="AQ202" s="289">
        <v>1995452.6300000001</v>
      </c>
      <c r="AR202" s="289">
        <v>1219596.68</v>
      </c>
      <c r="AS202" s="289">
        <v>0</v>
      </c>
      <c r="AT202" s="289">
        <v>181845.18</v>
      </c>
      <c r="AU202" s="289">
        <v>47881.47</v>
      </c>
      <c r="AV202" s="289">
        <v>4465.41</v>
      </c>
      <c r="AW202" s="289">
        <v>133309.43</v>
      </c>
      <c r="AX202" s="289">
        <v>361913.25</v>
      </c>
      <c r="AY202" s="289">
        <v>320032.21000000002</v>
      </c>
      <c r="AZ202" s="289">
        <v>273986.24</v>
      </c>
      <c r="BA202" s="289">
        <v>1498930.82</v>
      </c>
      <c r="BB202" s="289">
        <v>30047.02</v>
      </c>
      <c r="BC202" s="289">
        <v>54627.98</v>
      </c>
      <c r="BD202" s="289">
        <v>4776.9000000000005</v>
      </c>
      <c r="BE202" s="289">
        <v>289074.16000000003</v>
      </c>
      <c r="BF202" s="289">
        <v>838205.48</v>
      </c>
      <c r="BG202" s="289">
        <v>59050</v>
      </c>
      <c r="BH202" s="289">
        <v>3323.37</v>
      </c>
      <c r="BI202" s="289">
        <v>0</v>
      </c>
      <c r="BJ202" s="289">
        <v>0</v>
      </c>
      <c r="BK202" s="289">
        <v>0</v>
      </c>
      <c r="BL202" s="289">
        <v>241.49</v>
      </c>
      <c r="BM202" s="289">
        <v>0</v>
      </c>
      <c r="BN202" s="289">
        <v>0</v>
      </c>
      <c r="BO202" s="289">
        <v>0</v>
      </c>
      <c r="BP202" s="289">
        <v>2758312.97</v>
      </c>
      <c r="BQ202" s="289">
        <v>2770241.98</v>
      </c>
      <c r="BR202" s="289">
        <v>0</v>
      </c>
      <c r="BS202" s="289">
        <v>2770241.98</v>
      </c>
      <c r="BT202" s="289">
        <v>2758554.46</v>
      </c>
      <c r="BU202" s="289">
        <v>0</v>
      </c>
      <c r="BV202" s="289">
        <v>0</v>
      </c>
      <c r="BW202" s="289">
        <v>830189.48</v>
      </c>
      <c r="BX202" s="289">
        <v>0</v>
      </c>
      <c r="BY202" s="289">
        <v>0</v>
      </c>
      <c r="BZ202" s="289">
        <v>0</v>
      </c>
      <c r="CA202" s="289">
        <v>0</v>
      </c>
      <c r="CB202" s="289">
        <v>0</v>
      </c>
      <c r="CC202" s="289">
        <v>28678.86</v>
      </c>
      <c r="CD202" s="289">
        <v>0</v>
      </c>
      <c r="CE202" s="289">
        <v>0</v>
      </c>
      <c r="CF202" s="289">
        <v>0</v>
      </c>
      <c r="CG202" s="289">
        <v>0</v>
      </c>
      <c r="CH202" s="289">
        <v>8005.18</v>
      </c>
      <c r="CI202" s="289">
        <v>0</v>
      </c>
      <c r="CJ202" s="289">
        <v>0</v>
      </c>
      <c r="CK202" s="289">
        <v>0</v>
      </c>
      <c r="CL202" s="289">
        <v>0</v>
      </c>
      <c r="CM202" s="289">
        <v>259642</v>
      </c>
      <c r="CN202" s="289">
        <v>0</v>
      </c>
      <c r="CO202" s="289">
        <v>0</v>
      </c>
      <c r="CP202" s="289">
        <v>0</v>
      </c>
      <c r="CQ202" s="289">
        <v>0</v>
      </c>
      <c r="CR202" s="289">
        <v>0</v>
      </c>
      <c r="CS202" s="289">
        <v>0</v>
      </c>
      <c r="CT202" s="289">
        <v>145302.51</v>
      </c>
      <c r="CU202" s="289">
        <v>0</v>
      </c>
      <c r="CV202" s="289">
        <v>0</v>
      </c>
      <c r="CW202" s="289">
        <v>0</v>
      </c>
      <c r="CX202" s="289">
        <v>22863.4</v>
      </c>
      <c r="CY202" s="289">
        <v>0</v>
      </c>
      <c r="CZ202" s="289">
        <v>0</v>
      </c>
      <c r="DA202" s="289">
        <v>0</v>
      </c>
      <c r="DB202" s="289">
        <v>0</v>
      </c>
      <c r="DC202" s="289">
        <v>0</v>
      </c>
      <c r="DD202" s="289">
        <v>0</v>
      </c>
      <c r="DE202" s="289">
        <v>0</v>
      </c>
      <c r="DF202" s="289">
        <v>0</v>
      </c>
      <c r="DG202" s="289">
        <v>0</v>
      </c>
      <c r="DH202" s="289">
        <v>0</v>
      </c>
      <c r="DI202" s="289">
        <v>883641.78</v>
      </c>
      <c r="DJ202" s="289">
        <v>0</v>
      </c>
      <c r="DK202" s="289">
        <v>0</v>
      </c>
      <c r="DL202" s="289">
        <v>188061.28</v>
      </c>
      <c r="DM202" s="289">
        <v>49906.39</v>
      </c>
      <c r="DN202" s="289">
        <v>0</v>
      </c>
      <c r="DO202" s="289">
        <v>0</v>
      </c>
      <c r="DP202" s="289">
        <v>30619.62</v>
      </c>
      <c r="DQ202" s="289">
        <v>3779.46</v>
      </c>
      <c r="DR202" s="289">
        <v>0</v>
      </c>
      <c r="DS202" s="289">
        <v>0</v>
      </c>
      <c r="DT202" s="289">
        <v>0</v>
      </c>
      <c r="DU202" s="289">
        <v>0</v>
      </c>
      <c r="DV202" s="289">
        <v>138672.9</v>
      </c>
      <c r="DW202" s="289">
        <v>0</v>
      </c>
      <c r="DX202" s="289">
        <v>0</v>
      </c>
      <c r="DY202" s="289">
        <v>0</v>
      </c>
      <c r="DZ202" s="289">
        <v>34672.07</v>
      </c>
      <c r="EA202" s="289">
        <v>22457.07</v>
      </c>
      <c r="EB202" s="289">
        <v>12215</v>
      </c>
      <c r="EC202" s="289">
        <v>0</v>
      </c>
      <c r="ED202" s="289">
        <v>208947.5</v>
      </c>
      <c r="EE202" s="289">
        <v>200505.23</v>
      </c>
      <c r="EF202" s="289">
        <v>1687344.91</v>
      </c>
      <c r="EG202" s="289">
        <v>358483.42</v>
      </c>
      <c r="EH202" s="289">
        <v>1245679.28</v>
      </c>
      <c r="EI202" s="289">
        <v>0</v>
      </c>
      <c r="EJ202" s="289">
        <v>0</v>
      </c>
      <c r="EK202" s="289">
        <v>91624.48</v>
      </c>
      <c r="EL202" s="289">
        <v>0</v>
      </c>
      <c r="EM202" s="289">
        <v>3071980.77</v>
      </c>
      <c r="EN202" s="289">
        <v>-2702.12</v>
      </c>
      <c r="EO202" s="289">
        <v>0</v>
      </c>
      <c r="EP202" s="289">
        <v>2702.12</v>
      </c>
      <c r="EQ202" s="289">
        <v>0</v>
      </c>
      <c r="ER202" s="289">
        <v>0</v>
      </c>
      <c r="ES202" s="289">
        <v>0</v>
      </c>
      <c r="ET202" s="289">
        <v>0</v>
      </c>
      <c r="EU202" s="289">
        <v>0</v>
      </c>
      <c r="EV202" s="289">
        <v>7.91</v>
      </c>
      <c r="EW202" s="289">
        <v>171836.34</v>
      </c>
      <c r="EX202" s="289">
        <v>171828.43</v>
      </c>
      <c r="EY202" s="289">
        <v>0</v>
      </c>
      <c r="EZ202" s="289">
        <v>51039.41</v>
      </c>
      <c r="FA202" s="289">
        <v>78709.14</v>
      </c>
      <c r="FB202" s="289">
        <v>92877</v>
      </c>
      <c r="FC202" s="289">
        <v>65207.270000000004</v>
      </c>
      <c r="FD202" s="289">
        <v>0</v>
      </c>
      <c r="FE202" s="289">
        <v>0</v>
      </c>
      <c r="FF202" s="289">
        <v>0</v>
      </c>
      <c r="FG202" s="289">
        <v>0</v>
      </c>
      <c r="FH202" s="289">
        <v>0</v>
      </c>
      <c r="FI202" s="289">
        <v>0</v>
      </c>
      <c r="FJ202" s="289">
        <v>0</v>
      </c>
      <c r="FK202" s="289">
        <v>0</v>
      </c>
    </row>
    <row r="203" spans="1:167" x14ac:dyDescent="0.15">
      <c r="A203" s="287">
        <v>3304</v>
      </c>
      <c r="B203" s="287" t="s">
        <v>662</v>
      </c>
      <c r="C203" s="289">
        <v>0</v>
      </c>
      <c r="D203" s="289">
        <v>3255524.01</v>
      </c>
      <c r="E203" s="289">
        <v>200</v>
      </c>
      <c r="F203" s="289">
        <v>7187.37</v>
      </c>
      <c r="G203" s="289">
        <v>93159.1</v>
      </c>
      <c r="H203" s="289">
        <v>1881.72</v>
      </c>
      <c r="I203" s="289">
        <v>46332.520000000004</v>
      </c>
      <c r="J203" s="289">
        <v>0</v>
      </c>
      <c r="K203" s="289">
        <v>688370.04</v>
      </c>
      <c r="L203" s="289">
        <v>0</v>
      </c>
      <c r="M203" s="289">
        <v>0</v>
      </c>
      <c r="N203" s="289">
        <v>0</v>
      </c>
      <c r="O203" s="289">
        <v>0</v>
      </c>
      <c r="P203" s="289">
        <v>6245.1</v>
      </c>
      <c r="Q203" s="289">
        <v>6808.37</v>
      </c>
      <c r="R203" s="289">
        <v>21807.69</v>
      </c>
      <c r="S203" s="289">
        <v>0</v>
      </c>
      <c r="T203" s="289">
        <v>0</v>
      </c>
      <c r="U203" s="289">
        <v>248650.9</v>
      </c>
      <c r="V203" s="289">
        <v>3186913</v>
      </c>
      <c r="W203" s="289">
        <v>13704.130000000001</v>
      </c>
      <c r="X203" s="289">
        <v>0</v>
      </c>
      <c r="Y203" s="289">
        <v>0</v>
      </c>
      <c r="Z203" s="289">
        <v>0</v>
      </c>
      <c r="AA203" s="289">
        <v>212067.49</v>
      </c>
      <c r="AB203" s="289">
        <v>0</v>
      </c>
      <c r="AC203" s="289">
        <v>0</v>
      </c>
      <c r="AD203" s="289">
        <v>28192</v>
      </c>
      <c r="AE203" s="289">
        <v>53788</v>
      </c>
      <c r="AF203" s="289">
        <v>0</v>
      </c>
      <c r="AG203" s="289">
        <v>0</v>
      </c>
      <c r="AH203" s="289">
        <v>11856.15</v>
      </c>
      <c r="AI203" s="289">
        <v>0</v>
      </c>
      <c r="AJ203" s="289">
        <v>0</v>
      </c>
      <c r="AK203" s="289">
        <v>1392</v>
      </c>
      <c r="AL203" s="289">
        <v>0</v>
      </c>
      <c r="AM203" s="289">
        <v>28</v>
      </c>
      <c r="AN203" s="289">
        <v>6868.53</v>
      </c>
      <c r="AO203" s="289">
        <v>0</v>
      </c>
      <c r="AP203" s="289">
        <v>0</v>
      </c>
      <c r="AQ203" s="289">
        <v>1449954.91</v>
      </c>
      <c r="AR203" s="289">
        <v>1582030.8</v>
      </c>
      <c r="AS203" s="289">
        <v>338952.96000000002</v>
      </c>
      <c r="AT203" s="289">
        <v>170416.72</v>
      </c>
      <c r="AU203" s="289">
        <v>289074.36</v>
      </c>
      <c r="AV203" s="289">
        <v>0</v>
      </c>
      <c r="AW203" s="289">
        <v>153391.99</v>
      </c>
      <c r="AX203" s="289">
        <v>245426.36000000002</v>
      </c>
      <c r="AY203" s="289">
        <v>216178.21</v>
      </c>
      <c r="AZ203" s="289">
        <v>488846.74</v>
      </c>
      <c r="BA203" s="289">
        <v>1689021.3800000001</v>
      </c>
      <c r="BB203" s="289">
        <v>218587.41</v>
      </c>
      <c r="BC203" s="289">
        <v>57644.81</v>
      </c>
      <c r="BD203" s="289">
        <v>1471</v>
      </c>
      <c r="BE203" s="289">
        <v>69710.17</v>
      </c>
      <c r="BF203" s="289">
        <v>681505.58</v>
      </c>
      <c r="BG203" s="289">
        <v>323780.01</v>
      </c>
      <c r="BH203" s="289">
        <v>10583.68</v>
      </c>
      <c r="BI203" s="289">
        <v>0</v>
      </c>
      <c r="BJ203" s="289">
        <v>0</v>
      </c>
      <c r="BK203" s="289">
        <v>0</v>
      </c>
      <c r="BL203" s="289">
        <v>0</v>
      </c>
      <c r="BM203" s="289">
        <v>162013.51</v>
      </c>
      <c r="BN203" s="289">
        <v>150249.51</v>
      </c>
      <c r="BO203" s="289">
        <v>0</v>
      </c>
      <c r="BP203" s="289">
        <v>0</v>
      </c>
      <c r="BQ203" s="289">
        <v>1829354.31</v>
      </c>
      <c r="BR203" s="289">
        <v>1745517.34</v>
      </c>
      <c r="BS203" s="289">
        <v>1991367.82</v>
      </c>
      <c r="BT203" s="289">
        <v>1895766.85</v>
      </c>
      <c r="BU203" s="289">
        <v>0</v>
      </c>
      <c r="BV203" s="289">
        <v>0</v>
      </c>
      <c r="BW203" s="289">
        <v>681505.58</v>
      </c>
      <c r="BX203" s="289">
        <v>0</v>
      </c>
      <c r="BY203" s="289">
        <v>0</v>
      </c>
      <c r="BZ203" s="289">
        <v>0</v>
      </c>
      <c r="CA203" s="289">
        <v>0</v>
      </c>
      <c r="CB203" s="289">
        <v>0</v>
      </c>
      <c r="CC203" s="289">
        <v>16561.68</v>
      </c>
      <c r="CD203" s="289">
        <v>0</v>
      </c>
      <c r="CE203" s="289">
        <v>0</v>
      </c>
      <c r="CF203" s="289">
        <v>0</v>
      </c>
      <c r="CG203" s="289">
        <v>0</v>
      </c>
      <c r="CH203" s="289">
        <v>0</v>
      </c>
      <c r="CI203" s="289">
        <v>11237.09</v>
      </c>
      <c r="CJ203" s="289">
        <v>0</v>
      </c>
      <c r="CK203" s="289">
        <v>0</v>
      </c>
      <c r="CL203" s="289">
        <v>0</v>
      </c>
      <c r="CM203" s="289">
        <v>11957</v>
      </c>
      <c r="CN203" s="289">
        <v>0</v>
      </c>
      <c r="CO203" s="289">
        <v>0</v>
      </c>
      <c r="CP203" s="289">
        <v>0</v>
      </c>
      <c r="CQ203" s="289">
        <v>0</v>
      </c>
      <c r="CR203" s="289">
        <v>0</v>
      </c>
      <c r="CS203" s="289">
        <v>0</v>
      </c>
      <c r="CT203" s="289">
        <v>142301.22</v>
      </c>
      <c r="CU203" s="289">
        <v>0</v>
      </c>
      <c r="CV203" s="289">
        <v>0</v>
      </c>
      <c r="CW203" s="289">
        <v>0</v>
      </c>
      <c r="CX203" s="289">
        <v>13680.95</v>
      </c>
      <c r="CY203" s="289">
        <v>0</v>
      </c>
      <c r="CZ203" s="289">
        <v>0</v>
      </c>
      <c r="DA203" s="289">
        <v>0</v>
      </c>
      <c r="DB203" s="289">
        <v>0</v>
      </c>
      <c r="DC203" s="289">
        <v>0</v>
      </c>
      <c r="DD203" s="289">
        <v>0</v>
      </c>
      <c r="DE203" s="289">
        <v>0</v>
      </c>
      <c r="DF203" s="289">
        <v>0</v>
      </c>
      <c r="DG203" s="289">
        <v>0</v>
      </c>
      <c r="DH203" s="289">
        <v>0</v>
      </c>
      <c r="DI203" s="289">
        <v>19133.400000000001</v>
      </c>
      <c r="DJ203" s="289">
        <v>0</v>
      </c>
      <c r="DK203" s="289">
        <v>0</v>
      </c>
      <c r="DL203" s="289">
        <v>3887.4300000000003</v>
      </c>
      <c r="DM203" s="289">
        <v>53074.1</v>
      </c>
      <c r="DN203" s="289">
        <v>0</v>
      </c>
      <c r="DO203" s="289">
        <v>0</v>
      </c>
      <c r="DP203" s="289">
        <v>50805.4</v>
      </c>
      <c r="DQ203" s="289">
        <v>0</v>
      </c>
      <c r="DR203" s="289">
        <v>0</v>
      </c>
      <c r="DS203" s="289">
        <v>0</v>
      </c>
      <c r="DT203" s="289">
        <v>0</v>
      </c>
      <c r="DU203" s="289">
        <v>0</v>
      </c>
      <c r="DV203" s="289">
        <v>750343.19000000006</v>
      </c>
      <c r="DW203" s="289">
        <v>0</v>
      </c>
      <c r="DX203" s="289">
        <v>32693.68</v>
      </c>
      <c r="DY203" s="289">
        <v>30936.48</v>
      </c>
      <c r="DZ203" s="289">
        <v>24908.36</v>
      </c>
      <c r="EA203" s="289">
        <v>20767.48</v>
      </c>
      <c r="EB203" s="289">
        <v>5898.08</v>
      </c>
      <c r="EC203" s="289">
        <v>0</v>
      </c>
      <c r="ED203" s="289">
        <v>746711.24</v>
      </c>
      <c r="EE203" s="289">
        <v>144308.86000000002</v>
      </c>
      <c r="EF203" s="289">
        <v>702333.82000000007</v>
      </c>
      <c r="EG203" s="289">
        <v>1304736.2</v>
      </c>
      <c r="EH203" s="289">
        <v>0</v>
      </c>
      <c r="EI203" s="289">
        <v>0</v>
      </c>
      <c r="EJ203" s="289">
        <v>0</v>
      </c>
      <c r="EK203" s="289">
        <v>0</v>
      </c>
      <c r="EL203" s="289">
        <v>0</v>
      </c>
      <c r="EM203" s="289">
        <v>3495000</v>
      </c>
      <c r="EN203" s="289">
        <v>0</v>
      </c>
      <c r="EO203" s="289">
        <v>0</v>
      </c>
      <c r="EP203" s="289">
        <v>0</v>
      </c>
      <c r="EQ203" s="289">
        <v>0</v>
      </c>
      <c r="ER203" s="289">
        <v>0</v>
      </c>
      <c r="ES203" s="289">
        <v>0</v>
      </c>
      <c r="ET203" s="289">
        <v>0</v>
      </c>
      <c r="EU203" s="289">
        <v>32804.44</v>
      </c>
      <c r="EV203" s="289">
        <v>61711.770000000004</v>
      </c>
      <c r="EW203" s="289">
        <v>293122.16000000003</v>
      </c>
      <c r="EX203" s="289">
        <v>264214.83</v>
      </c>
      <c r="EY203" s="289">
        <v>0</v>
      </c>
      <c r="EZ203" s="289">
        <v>0</v>
      </c>
      <c r="FA203" s="289">
        <v>0</v>
      </c>
      <c r="FB203" s="289">
        <v>0</v>
      </c>
      <c r="FC203" s="289">
        <v>0</v>
      </c>
      <c r="FD203" s="289">
        <v>0</v>
      </c>
      <c r="FE203" s="289">
        <v>0</v>
      </c>
      <c r="FF203" s="289">
        <v>0</v>
      </c>
      <c r="FG203" s="289">
        <v>0</v>
      </c>
      <c r="FH203" s="289">
        <v>16774.82</v>
      </c>
      <c r="FI203" s="289">
        <v>2744.55</v>
      </c>
      <c r="FJ203" s="289">
        <v>14030.27</v>
      </c>
      <c r="FK203" s="289">
        <v>0</v>
      </c>
    </row>
    <row r="204" spans="1:167" x14ac:dyDescent="0.15">
      <c r="A204" s="287">
        <v>3311</v>
      </c>
      <c r="B204" s="287" t="s">
        <v>663</v>
      </c>
      <c r="C204" s="289">
        <v>0</v>
      </c>
      <c r="D204" s="289">
        <v>6129096.6100000003</v>
      </c>
      <c r="E204" s="289">
        <v>0</v>
      </c>
      <c r="F204" s="289">
        <v>6045.27</v>
      </c>
      <c r="G204" s="289">
        <v>16213.91</v>
      </c>
      <c r="H204" s="289">
        <v>6400.17</v>
      </c>
      <c r="I204" s="289">
        <v>10534.26</v>
      </c>
      <c r="J204" s="289">
        <v>0</v>
      </c>
      <c r="K204" s="289">
        <v>94158</v>
      </c>
      <c r="L204" s="289">
        <v>0</v>
      </c>
      <c r="M204" s="289">
        <v>0</v>
      </c>
      <c r="N204" s="289">
        <v>0</v>
      </c>
      <c r="O204" s="289">
        <v>0</v>
      </c>
      <c r="P204" s="289">
        <v>8302.9500000000007</v>
      </c>
      <c r="Q204" s="289">
        <v>0</v>
      </c>
      <c r="R204" s="289">
        <v>0</v>
      </c>
      <c r="S204" s="289">
        <v>0</v>
      </c>
      <c r="T204" s="289">
        <v>0</v>
      </c>
      <c r="U204" s="289">
        <v>467095.01</v>
      </c>
      <c r="V204" s="289">
        <v>13628577</v>
      </c>
      <c r="W204" s="289">
        <v>36853.93</v>
      </c>
      <c r="X204" s="289">
        <v>0</v>
      </c>
      <c r="Y204" s="289">
        <v>677562.75</v>
      </c>
      <c r="Z204" s="289">
        <v>24759.27</v>
      </c>
      <c r="AA204" s="289">
        <v>53828</v>
      </c>
      <c r="AB204" s="289">
        <v>0</v>
      </c>
      <c r="AC204" s="289">
        <v>0</v>
      </c>
      <c r="AD204" s="289">
        <v>108429.48</v>
      </c>
      <c r="AE204" s="289">
        <v>502930.31</v>
      </c>
      <c r="AF204" s="289">
        <v>0</v>
      </c>
      <c r="AG204" s="289">
        <v>0</v>
      </c>
      <c r="AH204" s="289">
        <v>42804.17</v>
      </c>
      <c r="AI204" s="289">
        <v>0</v>
      </c>
      <c r="AJ204" s="289">
        <v>0</v>
      </c>
      <c r="AK204" s="289">
        <v>1500.02</v>
      </c>
      <c r="AL204" s="289">
        <v>0</v>
      </c>
      <c r="AM204" s="289">
        <v>146400.65</v>
      </c>
      <c r="AN204" s="289">
        <v>54007.770000000004</v>
      </c>
      <c r="AO204" s="289">
        <v>52</v>
      </c>
      <c r="AP204" s="289">
        <v>9325.01</v>
      </c>
      <c r="AQ204" s="289">
        <v>4890535.42</v>
      </c>
      <c r="AR204" s="289">
        <v>3955780.22</v>
      </c>
      <c r="AS204" s="289">
        <v>264544.40000000002</v>
      </c>
      <c r="AT204" s="289">
        <v>562775.75</v>
      </c>
      <c r="AU204" s="289">
        <v>335737.41000000003</v>
      </c>
      <c r="AV204" s="289">
        <v>115997.07</v>
      </c>
      <c r="AW204" s="289">
        <v>681537.74</v>
      </c>
      <c r="AX204" s="289">
        <v>1017147.38</v>
      </c>
      <c r="AY204" s="289">
        <v>483911.96</v>
      </c>
      <c r="AZ204" s="289">
        <v>1548090.1300000001</v>
      </c>
      <c r="BA204" s="289">
        <v>3403679.17</v>
      </c>
      <c r="BB204" s="289">
        <v>1131660.1599999999</v>
      </c>
      <c r="BC204" s="289">
        <v>156073.38</v>
      </c>
      <c r="BD204" s="289">
        <v>0</v>
      </c>
      <c r="BE204" s="289">
        <v>495285.53</v>
      </c>
      <c r="BF204" s="289">
        <v>2593784.6800000002</v>
      </c>
      <c r="BG204" s="289">
        <v>1197669</v>
      </c>
      <c r="BH204" s="289">
        <v>4882.6900000000005</v>
      </c>
      <c r="BI204" s="289">
        <v>0</v>
      </c>
      <c r="BJ204" s="289">
        <v>0</v>
      </c>
      <c r="BK204" s="289">
        <v>0</v>
      </c>
      <c r="BL204" s="289">
        <v>0</v>
      </c>
      <c r="BM204" s="289">
        <v>0</v>
      </c>
      <c r="BN204" s="289">
        <v>0</v>
      </c>
      <c r="BO204" s="289">
        <v>0</v>
      </c>
      <c r="BP204" s="289">
        <v>0</v>
      </c>
      <c r="BQ204" s="289">
        <v>7123335.0999999996</v>
      </c>
      <c r="BR204" s="289">
        <v>6309119.5499999998</v>
      </c>
      <c r="BS204" s="289">
        <v>7123335.0999999996</v>
      </c>
      <c r="BT204" s="289">
        <v>6309119.5499999998</v>
      </c>
      <c r="BU204" s="289">
        <v>0</v>
      </c>
      <c r="BV204" s="289">
        <v>0</v>
      </c>
      <c r="BW204" s="289">
        <v>2593784.6800000002</v>
      </c>
      <c r="BX204" s="289">
        <v>0</v>
      </c>
      <c r="BY204" s="289">
        <v>0</v>
      </c>
      <c r="BZ204" s="289">
        <v>0</v>
      </c>
      <c r="CA204" s="289">
        <v>0</v>
      </c>
      <c r="CB204" s="289">
        <v>0</v>
      </c>
      <c r="CC204" s="289">
        <v>0</v>
      </c>
      <c r="CD204" s="289">
        <v>0</v>
      </c>
      <c r="CE204" s="289">
        <v>0</v>
      </c>
      <c r="CF204" s="289">
        <v>0</v>
      </c>
      <c r="CG204" s="289">
        <v>0</v>
      </c>
      <c r="CH204" s="289">
        <v>92328.41</v>
      </c>
      <c r="CI204" s="289">
        <v>0</v>
      </c>
      <c r="CJ204" s="289">
        <v>0</v>
      </c>
      <c r="CK204" s="289">
        <v>0</v>
      </c>
      <c r="CL204" s="289">
        <v>0</v>
      </c>
      <c r="CM204" s="289">
        <v>844023</v>
      </c>
      <c r="CN204" s="289">
        <v>0</v>
      </c>
      <c r="CO204" s="289">
        <v>0</v>
      </c>
      <c r="CP204" s="289">
        <v>0</v>
      </c>
      <c r="CQ204" s="289">
        <v>0</v>
      </c>
      <c r="CR204" s="289">
        <v>0</v>
      </c>
      <c r="CS204" s="289">
        <v>0</v>
      </c>
      <c r="CT204" s="289">
        <v>408064.38</v>
      </c>
      <c r="CU204" s="289">
        <v>0</v>
      </c>
      <c r="CV204" s="289">
        <v>0</v>
      </c>
      <c r="CW204" s="289">
        <v>0</v>
      </c>
      <c r="CX204" s="289">
        <v>188473.21</v>
      </c>
      <c r="CY204" s="289">
        <v>0</v>
      </c>
      <c r="CZ204" s="289">
        <v>0</v>
      </c>
      <c r="DA204" s="289">
        <v>0</v>
      </c>
      <c r="DB204" s="289">
        <v>0</v>
      </c>
      <c r="DC204" s="289">
        <v>0</v>
      </c>
      <c r="DD204" s="289">
        <v>994</v>
      </c>
      <c r="DE204" s="289">
        <v>0</v>
      </c>
      <c r="DF204" s="289">
        <v>0</v>
      </c>
      <c r="DG204" s="289">
        <v>0</v>
      </c>
      <c r="DH204" s="289">
        <v>0</v>
      </c>
      <c r="DI204" s="289">
        <v>2743914.18</v>
      </c>
      <c r="DJ204" s="289">
        <v>0</v>
      </c>
      <c r="DK204" s="289">
        <v>0</v>
      </c>
      <c r="DL204" s="289">
        <v>688053.61</v>
      </c>
      <c r="DM204" s="289">
        <v>288542.64</v>
      </c>
      <c r="DN204" s="289">
        <v>0</v>
      </c>
      <c r="DO204" s="289">
        <v>0</v>
      </c>
      <c r="DP204" s="289">
        <v>266607.21000000002</v>
      </c>
      <c r="DQ204" s="289">
        <v>1364.97</v>
      </c>
      <c r="DR204" s="289">
        <v>0</v>
      </c>
      <c r="DS204" s="289">
        <v>0</v>
      </c>
      <c r="DT204" s="289">
        <v>0</v>
      </c>
      <c r="DU204" s="289">
        <v>0</v>
      </c>
      <c r="DV204" s="289">
        <v>139185.07</v>
      </c>
      <c r="DW204" s="289">
        <v>0</v>
      </c>
      <c r="DX204" s="289">
        <v>99696.46</v>
      </c>
      <c r="DY204" s="289">
        <v>141934.76</v>
      </c>
      <c r="DZ204" s="289">
        <v>92255.930000000008</v>
      </c>
      <c r="EA204" s="289">
        <v>32630.010000000002</v>
      </c>
      <c r="EB204" s="289">
        <v>17387.62</v>
      </c>
      <c r="EC204" s="289">
        <v>0</v>
      </c>
      <c r="ED204" s="289">
        <v>540037.63</v>
      </c>
      <c r="EE204" s="289">
        <v>580755.07000000007</v>
      </c>
      <c r="EF204" s="289">
        <v>2754933.19</v>
      </c>
      <c r="EG204" s="289">
        <v>2427524</v>
      </c>
      <c r="EH204" s="289">
        <v>0</v>
      </c>
      <c r="EI204" s="289">
        <v>0</v>
      </c>
      <c r="EJ204" s="289">
        <v>0</v>
      </c>
      <c r="EK204" s="289">
        <v>286691.75</v>
      </c>
      <c r="EL204" s="289">
        <v>0</v>
      </c>
      <c r="EM204" s="289">
        <v>15370000</v>
      </c>
      <c r="EN204" s="289">
        <v>3683929.42</v>
      </c>
      <c r="EO204" s="289">
        <v>227624.59</v>
      </c>
      <c r="EP204" s="289">
        <v>3812.7200000000003</v>
      </c>
      <c r="EQ204" s="289">
        <v>0</v>
      </c>
      <c r="ER204" s="289">
        <v>3460117.55</v>
      </c>
      <c r="ES204" s="289">
        <v>0</v>
      </c>
      <c r="ET204" s="289">
        <v>0</v>
      </c>
      <c r="EU204" s="289">
        <v>60936.86</v>
      </c>
      <c r="EV204" s="289">
        <v>27319.48</v>
      </c>
      <c r="EW204" s="289">
        <v>959321.9</v>
      </c>
      <c r="EX204" s="289">
        <v>992939.28</v>
      </c>
      <c r="EY204" s="289">
        <v>0</v>
      </c>
      <c r="EZ204" s="289">
        <v>0</v>
      </c>
      <c r="FA204" s="289">
        <v>996.97</v>
      </c>
      <c r="FB204" s="289">
        <v>2155</v>
      </c>
      <c r="FC204" s="289">
        <v>0</v>
      </c>
      <c r="FD204" s="289">
        <v>1158.03</v>
      </c>
      <c r="FE204" s="289">
        <v>0</v>
      </c>
      <c r="FF204" s="289">
        <v>0</v>
      </c>
      <c r="FG204" s="289">
        <v>0</v>
      </c>
      <c r="FH204" s="289">
        <v>0</v>
      </c>
      <c r="FI204" s="289">
        <v>0</v>
      </c>
      <c r="FJ204" s="289">
        <v>0</v>
      </c>
      <c r="FK204" s="289">
        <v>0</v>
      </c>
    </row>
    <row r="205" spans="1:167" x14ac:dyDescent="0.15">
      <c r="A205" s="287">
        <v>3318</v>
      </c>
      <c r="B205" s="287" t="s">
        <v>664</v>
      </c>
      <c r="C205" s="289">
        <v>0</v>
      </c>
      <c r="D205" s="289">
        <v>2120922.58</v>
      </c>
      <c r="E205" s="289">
        <v>0</v>
      </c>
      <c r="F205" s="289">
        <v>317.82</v>
      </c>
      <c r="G205" s="289">
        <v>6920.25</v>
      </c>
      <c r="H205" s="289">
        <v>3225.34</v>
      </c>
      <c r="I205" s="289">
        <v>35484.01</v>
      </c>
      <c r="J205" s="289">
        <v>0</v>
      </c>
      <c r="K205" s="289">
        <v>89712.14</v>
      </c>
      <c r="L205" s="289">
        <v>0</v>
      </c>
      <c r="M205" s="289">
        <v>0</v>
      </c>
      <c r="N205" s="289">
        <v>0</v>
      </c>
      <c r="O205" s="289">
        <v>0</v>
      </c>
      <c r="P205" s="289">
        <v>5040.13</v>
      </c>
      <c r="Q205" s="289">
        <v>0</v>
      </c>
      <c r="R205" s="289">
        <v>4382</v>
      </c>
      <c r="S205" s="289">
        <v>0</v>
      </c>
      <c r="T205" s="289">
        <v>0</v>
      </c>
      <c r="U205" s="289">
        <v>121771.18000000001</v>
      </c>
      <c r="V205" s="289">
        <v>2559737</v>
      </c>
      <c r="W205" s="289">
        <v>5364.96</v>
      </c>
      <c r="X205" s="289">
        <v>0</v>
      </c>
      <c r="Y205" s="289">
        <v>125957.18000000001</v>
      </c>
      <c r="Z205" s="289">
        <v>1298.24</v>
      </c>
      <c r="AA205" s="289">
        <v>152400</v>
      </c>
      <c r="AB205" s="289">
        <v>0</v>
      </c>
      <c r="AC205" s="289">
        <v>0</v>
      </c>
      <c r="AD205" s="289">
        <v>28290.13</v>
      </c>
      <c r="AE205" s="289">
        <v>138614.25</v>
      </c>
      <c r="AF205" s="289">
        <v>0</v>
      </c>
      <c r="AG205" s="289">
        <v>0</v>
      </c>
      <c r="AH205" s="289">
        <v>0</v>
      </c>
      <c r="AI205" s="289">
        <v>46656.5</v>
      </c>
      <c r="AJ205" s="289">
        <v>0</v>
      </c>
      <c r="AK205" s="289">
        <v>150</v>
      </c>
      <c r="AL205" s="289">
        <v>0</v>
      </c>
      <c r="AM205" s="289">
        <v>17604</v>
      </c>
      <c r="AN205" s="289">
        <v>21543.45</v>
      </c>
      <c r="AO205" s="289">
        <v>0</v>
      </c>
      <c r="AP205" s="289">
        <v>14940.12</v>
      </c>
      <c r="AQ205" s="289">
        <v>995293.85</v>
      </c>
      <c r="AR205" s="289">
        <v>985427.64</v>
      </c>
      <c r="AS205" s="289">
        <v>201980.23</v>
      </c>
      <c r="AT205" s="289">
        <v>93005.650000000009</v>
      </c>
      <c r="AU205" s="289">
        <v>147560.55000000002</v>
      </c>
      <c r="AV205" s="289">
        <v>64087.17</v>
      </c>
      <c r="AW205" s="289">
        <v>111620.86</v>
      </c>
      <c r="AX205" s="289">
        <v>141233.26999999999</v>
      </c>
      <c r="AY205" s="289">
        <v>145521.96</v>
      </c>
      <c r="AZ205" s="289">
        <v>248363.87</v>
      </c>
      <c r="BA205" s="289">
        <v>956465.67</v>
      </c>
      <c r="BB205" s="289">
        <v>119459.06</v>
      </c>
      <c r="BC205" s="289">
        <v>55638.68</v>
      </c>
      <c r="BD205" s="289">
        <v>0</v>
      </c>
      <c r="BE205" s="289">
        <v>65880.3</v>
      </c>
      <c r="BF205" s="289">
        <v>605050.4</v>
      </c>
      <c r="BG205" s="289">
        <v>494415.04000000004</v>
      </c>
      <c r="BH205" s="289">
        <v>262.87</v>
      </c>
      <c r="BI205" s="289">
        <v>0</v>
      </c>
      <c r="BJ205" s="289">
        <v>0</v>
      </c>
      <c r="BK205" s="289">
        <v>0</v>
      </c>
      <c r="BL205" s="289">
        <v>0</v>
      </c>
      <c r="BM205" s="289">
        <v>0</v>
      </c>
      <c r="BN205" s="289">
        <v>0</v>
      </c>
      <c r="BO205" s="289">
        <v>918000</v>
      </c>
      <c r="BP205" s="289">
        <v>792000</v>
      </c>
      <c r="BQ205" s="289">
        <v>1738305.49</v>
      </c>
      <c r="BR205" s="289">
        <v>1933369.7</v>
      </c>
      <c r="BS205" s="289">
        <v>2656305.4900000002</v>
      </c>
      <c r="BT205" s="289">
        <v>2725369.7</v>
      </c>
      <c r="BU205" s="289">
        <v>0</v>
      </c>
      <c r="BV205" s="289">
        <v>0</v>
      </c>
      <c r="BW205" s="289">
        <v>464429.4</v>
      </c>
      <c r="BX205" s="289">
        <v>0</v>
      </c>
      <c r="BY205" s="289">
        <v>0</v>
      </c>
      <c r="BZ205" s="289">
        <v>0</v>
      </c>
      <c r="CA205" s="289">
        <v>0</v>
      </c>
      <c r="CB205" s="289">
        <v>0</v>
      </c>
      <c r="CC205" s="289">
        <v>0</v>
      </c>
      <c r="CD205" s="289">
        <v>0</v>
      </c>
      <c r="CE205" s="289">
        <v>0</v>
      </c>
      <c r="CF205" s="289">
        <v>0</v>
      </c>
      <c r="CG205" s="289">
        <v>0</v>
      </c>
      <c r="CH205" s="289">
        <v>17.32</v>
      </c>
      <c r="CI205" s="289">
        <v>0</v>
      </c>
      <c r="CJ205" s="289">
        <v>0</v>
      </c>
      <c r="CK205" s="289">
        <v>0</v>
      </c>
      <c r="CL205" s="289">
        <v>0</v>
      </c>
      <c r="CM205" s="289">
        <v>125581</v>
      </c>
      <c r="CN205" s="289">
        <v>0</v>
      </c>
      <c r="CO205" s="289">
        <v>0</v>
      </c>
      <c r="CP205" s="289">
        <v>0</v>
      </c>
      <c r="CQ205" s="289">
        <v>0</v>
      </c>
      <c r="CR205" s="289">
        <v>0</v>
      </c>
      <c r="CS205" s="289">
        <v>0</v>
      </c>
      <c r="CT205" s="289">
        <v>102107.43000000001</v>
      </c>
      <c r="CU205" s="289">
        <v>0</v>
      </c>
      <c r="CV205" s="289">
        <v>0</v>
      </c>
      <c r="CW205" s="289">
        <v>0</v>
      </c>
      <c r="CX205" s="289">
        <v>8077.55</v>
      </c>
      <c r="CY205" s="289">
        <v>0</v>
      </c>
      <c r="CZ205" s="289">
        <v>0</v>
      </c>
      <c r="DA205" s="289">
        <v>0</v>
      </c>
      <c r="DB205" s="289">
        <v>0</v>
      </c>
      <c r="DC205" s="289">
        <v>0</v>
      </c>
      <c r="DD205" s="289">
        <v>0</v>
      </c>
      <c r="DE205" s="289">
        <v>0</v>
      </c>
      <c r="DF205" s="289">
        <v>0</v>
      </c>
      <c r="DG205" s="289">
        <v>0</v>
      </c>
      <c r="DH205" s="289">
        <v>5789.03</v>
      </c>
      <c r="DI205" s="289">
        <v>470607.62</v>
      </c>
      <c r="DJ205" s="289">
        <v>0</v>
      </c>
      <c r="DK205" s="289">
        <v>0</v>
      </c>
      <c r="DL205" s="289">
        <v>92617.680000000008</v>
      </c>
      <c r="DM205" s="289">
        <v>119246.72</v>
      </c>
      <c r="DN205" s="289">
        <v>0</v>
      </c>
      <c r="DO205" s="289">
        <v>0</v>
      </c>
      <c r="DP205" s="289">
        <v>0</v>
      </c>
      <c r="DQ205" s="289">
        <v>0</v>
      </c>
      <c r="DR205" s="289">
        <v>0</v>
      </c>
      <c r="DS205" s="289">
        <v>0</v>
      </c>
      <c r="DT205" s="289">
        <v>0</v>
      </c>
      <c r="DU205" s="289">
        <v>0</v>
      </c>
      <c r="DV205" s="289">
        <v>11951.65</v>
      </c>
      <c r="DW205" s="289">
        <v>0</v>
      </c>
      <c r="DX205" s="289">
        <v>49647.130000000005</v>
      </c>
      <c r="DY205" s="289">
        <v>51134.950000000004</v>
      </c>
      <c r="DZ205" s="289">
        <v>16066.59</v>
      </c>
      <c r="EA205" s="289">
        <v>14578.77</v>
      </c>
      <c r="EB205" s="289">
        <v>0</v>
      </c>
      <c r="EC205" s="289">
        <v>0</v>
      </c>
      <c r="ED205" s="289">
        <v>0</v>
      </c>
      <c r="EE205" s="289">
        <v>0</v>
      </c>
      <c r="EF205" s="289">
        <v>135621</v>
      </c>
      <c r="EG205" s="289">
        <v>0</v>
      </c>
      <c r="EH205" s="289">
        <v>0</v>
      </c>
      <c r="EI205" s="289">
        <v>0</v>
      </c>
      <c r="EJ205" s="289">
        <v>0</v>
      </c>
      <c r="EK205" s="289">
        <v>135621</v>
      </c>
      <c r="EL205" s="289">
        <v>0</v>
      </c>
      <c r="EM205" s="289">
        <v>712622.77</v>
      </c>
      <c r="EN205" s="289">
        <v>0</v>
      </c>
      <c r="EO205" s="289">
        <v>5001.17</v>
      </c>
      <c r="EP205" s="289">
        <v>5001.17</v>
      </c>
      <c r="EQ205" s="289">
        <v>0</v>
      </c>
      <c r="ER205" s="289">
        <v>0</v>
      </c>
      <c r="ES205" s="289">
        <v>0</v>
      </c>
      <c r="ET205" s="289">
        <v>0</v>
      </c>
      <c r="EU205" s="289">
        <v>76312.09</v>
      </c>
      <c r="EV205" s="289">
        <v>72877.540000000008</v>
      </c>
      <c r="EW205" s="289">
        <v>222893</v>
      </c>
      <c r="EX205" s="289">
        <v>226327.55000000002</v>
      </c>
      <c r="EY205" s="289">
        <v>0</v>
      </c>
      <c r="EZ205" s="289">
        <v>6571.49</v>
      </c>
      <c r="FA205" s="289">
        <v>8025.59</v>
      </c>
      <c r="FB205" s="289">
        <v>3256</v>
      </c>
      <c r="FC205" s="289">
        <v>0</v>
      </c>
      <c r="FD205" s="289">
        <v>1801.9</v>
      </c>
      <c r="FE205" s="289">
        <v>0</v>
      </c>
      <c r="FF205" s="289">
        <v>0</v>
      </c>
      <c r="FG205" s="289">
        <v>0</v>
      </c>
      <c r="FH205" s="289">
        <v>0</v>
      </c>
      <c r="FI205" s="289">
        <v>0</v>
      </c>
      <c r="FJ205" s="289">
        <v>0</v>
      </c>
      <c r="FK205" s="289">
        <v>0</v>
      </c>
    </row>
    <row r="206" spans="1:167" x14ac:dyDescent="0.15">
      <c r="A206" s="287">
        <v>3325</v>
      </c>
      <c r="B206" s="287" t="s">
        <v>665</v>
      </c>
      <c r="C206" s="289">
        <v>0</v>
      </c>
      <c r="D206" s="289">
        <v>5559249.9900000002</v>
      </c>
      <c r="E206" s="289">
        <v>0</v>
      </c>
      <c r="F206" s="289">
        <v>5197.4000000000005</v>
      </c>
      <c r="G206" s="289">
        <v>129812.17</v>
      </c>
      <c r="H206" s="289">
        <v>10008.69</v>
      </c>
      <c r="I206" s="289">
        <v>44696.88</v>
      </c>
      <c r="J206" s="289">
        <v>0</v>
      </c>
      <c r="K206" s="289">
        <v>277654.40000000002</v>
      </c>
      <c r="L206" s="289">
        <v>0</v>
      </c>
      <c r="M206" s="289">
        <v>0</v>
      </c>
      <c r="N206" s="289">
        <v>0</v>
      </c>
      <c r="O206" s="289">
        <v>0</v>
      </c>
      <c r="P206" s="289">
        <v>8656</v>
      </c>
      <c r="Q206" s="289">
        <v>0</v>
      </c>
      <c r="R206" s="289">
        <v>0</v>
      </c>
      <c r="S206" s="289">
        <v>0</v>
      </c>
      <c r="T206" s="289">
        <v>0</v>
      </c>
      <c r="U206" s="289">
        <v>256346.46</v>
      </c>
      <c r="V206" s="289">
        <v>2683997</v>
      </c>
      <c r="W206" s="289">
        <v>13525.16</v>
      </c>
      <c r="X206" s="289">
        <v>0</v>
      </c>
      <c r="Y206" s="289">
        <v>0</v>
      </c>
      <c r="Z206" s="289">
        <v>1025.8800000000001</v>
      </c>
      <c r="AA206" s="289">
        <v>6256</v>
      </c>
      <c r="AB206" s="289">
        <v>0</v>
      </c>
      <c r="AC206" s="289">
        <v>0</v>
      </c>
      <c r="AD206" s="289">
        <v>54362.91</v>
      </c>
      <c r="AE206" s="289">
        <v>274822.25</v>
      </c>
      <c r="AF206" s="289">
        <v>0</v>
      </c>
      <c r="AG206" s="289">
        <v>0</v>
      </c>
      <c r="AH206" s="289">
        <v>22075.57</v>
      </c>
      <c r="AI206" s="289">
        <v>0</v>
      </c>
      <c r="AJ206" s="289">
        <v>0</v>
      </c>
      <c r="AK206" s="289">
        <v>355</v>
      </c>
      <c r="AL206" s="289">
        <v>0</v>
      </c>
      <c r="AM206" s="289">
        <v>104620.49</v>
      </c>
      <c r="AN206" s="289">
        <v>13829.17</v>
      </c>
      <c r="AO206" s="289">
        <v>0</v>
      </c>
      <c r="AP206" s="289">
        <v>765</v>
      </c>
      <c r="AQ206" s="289">
        <v>1446241.37</v>
      </c>
      <c r="AR206" s="289">
        <v>1998476.05</v>
      </c>
      <c r="AS206" s="289">
        <v>317306.66000000003</v>
      </c>
      <c r="AT206" s="289">
        <v>271446.59999999998</v>
      </c>
      <c r="AU206" s="289">
        <v>221437.64</v>
      </c>
      <c r="AV206" s="289">
        <v>0</v>
      </c>
      <c r="AW206" s="289">
        <v>218633.07</v>
      </c>
      <c r="AX206" s="289">
        <v>495520.52</v>
      </c>
      <c r="AY206" s="289">
        <v>354762.21</v>
      </c>
      <c r="AZ206" s="289">
        <v>358974.39</v>
      </c>
      <c r="BA206" s="289">
        <v>1583905.39</v>
      </c>
      <c r="BB206" s="289">
        <v>285485.13</v>
      </c>
      <c r="BC206" s="289">
        <v>119232.90000000001</v>
      </c>
      <c r="BD206" s="289">
        <v>20395.560000000001</v>
      </c>
      <c r="BE206" s="289">
        <v>235662.37</v>
      </c>
      <c r="BF206" s="289">
        <v>841694.48</v>
      </c>
      <c r="BG206" s="289">
        <v>411815.96</v>
      </c>
      <c r="BH206" s="289">
        <v>0</v>
      </c>
      <c r="BI206" s="289">
        <v>0</v>
      </c>
      <c r="BJ206" s="289">
        <v>0</v>
      </c>
      <c r="BK206" s="289">
        <v>1307782.78</v>
      </c>
      <c r="BL206" s="289">
        <v>1641184.44</v>
      </c>
      <c r="BM206" s="289">
        <v>0</v>
      </c>
      <c r="BN206" s="289">
        <v>0</v>
      </c>
      <c r="BO206" s="289">
        <v>1200000</v>
      </c>
      <c r="BP206" s="289">
        <v>1000000</v>
      </c>
      <c r="BQ206" s="289">
        <v>1879958.41</v>
      </c>
      <c r="BR206" s="289">
        <v>2032822.87</v>
      </c>
      <c r="BS206" s="289">
        <v>4387741.1900000004</v>
      </c>
      <c r="BT206" s="289">
        <v>4674007.3099999996</v>
      </c>
      <c r="BU206" s="289">
        <v>0</v>
      </c>
      <c r="BV206" s="289">
        <v>0</v>
      </c>
      <c r="BW206" s="289">
        <v>441694.48</v>
      </c>
      <c r="BX206" s="289">
        <v>0</v>
      </c>
      <c r="BY206" s="289">
        <v>0</v>
      </c>
      <c r="BZ206" s="289">
        <v>0</v>
      </c>
      <c r="CA206" s="289">
        <v>0</v>
      </c>
      <c r="CB206" s="289">
        <v>8979.19</v>
      </c>
      <c r="CC206" s="289">
        <v>1843.01</v>
      </c>
      <c r="CD206" s="289">
        <v>0</v>
      </c>
      <c r="CE206" s="289">
        <v>0</v>
      </c>
      <c r="CF206" s="289">
        <v>0</v>
      </c>
      <c r="CG206" s="289">
        <v>0</v>
      </c>
      <c r="CH206" s="289">
        <v>38381</v>
      </c>
      <c r="CI206" s="289">
        <v>0</v>
      </c>
      <c r="CJ206" s="289">
        <v>0</v>
      </c>
      <c r="CK206" s="289">
        <v>0</v>
      </c>
      <c r="CL206" s="289">
        <v>0</v>
      </c>
      <c r="CM206" s="289">
        <v>152024</v>
      </c>
      <c r="CN206" s="289">
        <v>0</v>
      </c>
      <c r="CO206" s="289">
        <v>0</v>
      </c>
      <c r="CP206" s="289">
        <v>0</v>
      </c>
      <c r="CQ206" s="289">
        <v>0</v>
      </c>
      <c r="CR206" s="289">
        <v>0</v>
      </c>
      <c r="CS206" s="289">
        <v>0</v>
      </c>
      <c r="CT206" s="289">
        <v>210040.78</v>
      </c>
      <c r="CU206" s="289">
        <v>0</v>
      </c>
      <c r="CV206" s="289">
        <v>0</v>
      </c>
      <c r="CW206" s="289">
        <v>0</v>
      </c>
      <c r="CX206" s="289">
        <v>22791.89</v>
      </c>
      <c r="CY206" s="289">
        <v>0</v>
      </c>
      <c r="CZ206" s="289">
        <v>0</v>
      </c>
      <c r="DA206" s="289">
        <v>0</v>
      </c>
      <c r="DB206" s="289">
        <v>0</v>
      </c>
      <c r="DC206" s="289">
        <v>2390.7600000000002</v>
      </c>
      <c r="DD206" s="289">
        <v>0</v>
      </c>
      <c r="DE206" s="289">
        <v>0</v>
      </c>
      <c r="DF206" s="289">
        <v>0</v>
      </c>
      <c r="DG206" s="289">
        <v>0</v>
      </c>
      <c r="DH206" s="289">
        <v>0</v>
      </c>
      <c r="DI206" s="289">
        <v>518398.02</v>
      </c>
      <c r="DJ206" s="289">
        <v>0</v>
      </c>
      <c r="DK206" s="289">
        <v>0</v>
      </c>
      <c r="DL206" s="289">
        <v>63708.5</v>
      </c>
      <c r="DM206" s="289">
        <v>46297.65</v>
      </c>
      <c r="DN206" s="289">
        <v>0</v>
      </c>
      <c r="DO206" s="289">
        <v>0</v>
      </c>
      <c r="DP206" s="289">
        <v>88012.06</v>
      </c>
      <c r="DQ206" s="289">
        <v>0</v>
      </c>
      <c r="DR206" s="289">
        <v>0</v>
      </c>
      <c r="DS206" s="289">
        <v>0</v>
      </c>
      <c r="DT206" s="289">
        <v>0</v>
      </c>
      <c r="DU206" s="289">
        <v>0</v>
      </c>
      <c r="DV206" s="289">
        <v>161728.88</v>
      </c>
      <c r="DW206" s="289">
        <v>0</v>
      </c>
      <c r="DX206" s="289">
        <v>0</v>
      </c>
      <c r="DY206" s="289">
        <v>0</v>
      </c>
      <c r="DZ206" s="289">
        <v>0</v>
      </c>
      <c r="EA206" s="289">
        <v>0</v>
      </c>
      <c r="EB206" s="289">
        <v>0</v>
      </c>
      <c r="EC206" s="289">
        <v>0</v>
      </c>
      <c r="ED206" s="289">
        <v>88790.24</v>
      </c>
      <c r="EE206" s="289">
        <v>81966.64</v>
      </c>
      <c r="EF206" s="289">
        <v>876958.9</v>
      </c>
      <c r="EG206" s="289">
        <v>780700</v>
      </c>
      <c r="EH206" s="289">
        <v>2369.8000000000002</v>
      </c>
      <c r="EI206" s="289">
        <v>0</v>
      </c>
      <c r="EJ206" s="289">
        <v>0</v>
      </c>
      <c r="EK206" s="289">
        <v>100712.7</v>
      </c>
      <c r="EL206" s="289">
        <v>0</v>
      </c>
      <c r="EM206" s="289">
        <v>2551568.67</v>
      </c>
      <c r="EN206" s="289">
        <v>339029.57</v>
      </c>
      <c r="EO206" s="289">
        <v>862356.13000000012</v>
      </c>
      <c r="EP206" s="289">
        <v>550887.11</v>
      </c>
      <c r="EQ206" s="289">
        <v>0</v>
      </c>
      <c r="ER206" s="289">
        <v>27560.55</v>
      </c>
      <c r="ES206" s="289">
        <v>0</v>
      </c>
      <c r="ET206" s="289">
        <v>0</v>
      </c>
      <c r="EU206" s="289">
        <v>22513.25</v>
      </c>
      <c r="EV206" s="289">
        <v>40166.18</v>
      </c>
      <c r="EW206" s="289">
        <v>403032.10000000003</v>
      </c>
      <c r="EX206" s="289">
        <v>385379.17</v>
      </c>
      <c r="EY206" s="289">
        <v>0</v>
      </c>
      <c r="EZ206" s="289">
        <v>48932.73</v>
      </c>
      <c r="FA206" s="289">
        <v>47870.770000000004</v>
      </c>
      <c r="FB206" s="289">
        <v>41500</v>
      </c>
      <c r="FC206" s="289">
        <v>2698.3</v>
      </c>
      <c r="FD206" s="289">
        <v>39863.660000000003</v>
      </c>
      <c r="FE206" s="289">
        <v>0</v>
      </c>
      <c r="FF206" s="289">
        <v>0</v>
      </c>
      <c r="FG206" s="289">
        <v>0</v>
      </c>
      <c r="FH206" s="289">
        <v>0</v>
      </c>
      <c r="FI206" s="289">
        <v>0</v>
      </c>
      <c r="FJ206" s="289">
        <v>0</v>
      </c>
      <c r="FK206" s="289">
        <v>0</v>
      </c>
    </row>
    <row r="207" spans="1:167" x14ac:dyDescent="0.15">
      <c r="A207" s="287">
        <v>3332</v>
      </c>
      <c r="B207" s="287" t="s">
        <v>666</v>
      </c>
      <c r="C207" s="289">
        <v>0</v>
      </c>
      <c r="D207" s="289">
        <v>3327756.63</v>
      </c>
      <c r="E207" s="289">
        <v>0</v>
      </c>
      <c r="F207" s="289">
        <v>22154.350000000002</v>
      </c>
      <c r="G207" s="289">
        <v>29270.560000000001</v>
      </c>
      <c r="H207" s="289">
        <v>1856.3</v>
      </c>
      <c r="I207" s="289">
        <v>76828.42</v>
      </c>
      <c r="J207" s="289">
        <v>7333.59</v>
      </c>
      <c r="K207" s="289">
        <v>559412.46</v>
      </c>
      <c r="L207" s="289">
        <v>0</v>
      </c>
      <c r="M207" s="289">
        <v>1966.15</v>
      </c>
      <c r="N207" s="289">
        <v>0</v>
      </c>
      <c r="O207" s="289">
        <v>0</v>
      </c>
      <c r="P207" s="289">
        <v>0</v>
      </c>
      <c r="Q207" s="289">
        <v>0</v>
      </c>
      <c r="R207" s="289">
        <v>0</v>
      </c>
      <c r="S207" s="289">
        <v>0</v>
      </c>
      <c r="T207" s="289">
        <v>0</v>
      </c>
      <c r="U207" s="289">
        <v>240466.99</v>
      </c>
      <c r="V207" s="289">
        <v>8612546</v>
      </c>
      <c r="W207" s="289">
        <v>26098.89</v>
      </c>
      <c r="X207" s="289">
        <v>0</v>
      </c>
      <c r="Y207" s="289">
        <v>247571.01</v>
      </c>
      <c r="Z207" s="289">
        <v>0</v>
      </c>
      <c r="AA207" s="289">
        <v>1644</v>
      </c>
      <c r="AB207" s="289">
        <v>0</v>
      </c>
      <c r="AC207" s="289">
        <v>0</v>
      </c>
      <c r="AD207" s="289">
        <v>32798.199999999997</v>
      </c>
      <c r="AE207" s="289">
        <v>154920.07</v>
      </c>
      <c r="AF207" s="289">
        <v>0</v>
      </c>
      <c r="AG207" s="289">
        <v>0</v>
      </c>
      <c r="AH207" s="289">
        <v>70762.14</v>
      </c>
      <c r="AI207" s="289">
        <v>0</v>
      </c>
      <c r="AJ207" s="289">
        <v>0</v>
      </c>
      <c r="AK207" s="289">
        <v>0</v>
      </c>
      <c r="AL207" s="289">
        <v>0</v>
      </c>
      <c r="AM207" s="289">
        <v>1752</v>
      </c>
      <c r="AN207" s="289">
        <v>28254.22</v>
      </c>
      <c r="AO207" s="289">
        <v>4030.3</v>
      </c>
      <c r="AP207" s="289">
        <v>10544.2</v>
      </c>
      <c r="AQ207" s="289">
        <v>2930837.58</v>
      </c>
      <c r="AR207" s="289">
        <v>2537771.2999999998</v>
      </c>
      <c r="AS207" s="289">
        <v>432658.3</v>
      </c>
      <c r="AT207" s="289">
        <v>180818.29</v>
      </c>
      <c r="AU207" s="289">
        <v>280425.26</v>
      </c>
      <c r="AV207" s="289">
        <v>119147.36</v>
      </c>
      <c r="AW207" s="289">
        <v>216511.5</v>
      </c>
      <c r="AX207" s="289">
        <v>625667.66</v>
      </c>
      <c r="AY207" s="289">
        <v>324731</v>
      </c>
      <c r="AZ207" s="289">
        <v>796077.03</v>
      </c>
      <c r="BA207" s="289">
        <v>2181639.1</v>
      </c>
      <c r="BB207" s="289">
        <v>510193.4</v>
      </c>
      <c r="BC207" s="289">
        <v>123728.8</v>
      </c>
      <c r="BD207" s="289">
        <v>49738.67</v>
      </c>
      <c r="BE207" s="289">
        <v>148279.67000000001</v>
      </c>
      <c r="BF207" s="289">
        <v>973488.84</v>
      </c>
      <c r="BG207" s="289">
        <v>601945.51</v>
      </c>
      <c r="BH207" s="289">
        <v>11806.86</v>
      </c>
      <c r="BI207" s="289">
        <v>0</v>
      </c>
      <c r="BJ207" s="289">
        <v>0</v>
      </c>
      <c r="BK207" s="289">
        <v>0</v>
      </c>
      <c r="BL207" s="289">
        <v>0</v>
      </c>
      <c r="BM207" s="289">
        <v>0</v>
      </c>
      <c r="BN207" s="289">
        <v>0</v>
      </c>
      <c r="BO207" s="289">
        <v>0</v>
      </c>
      <c r="BP207" s="289">
        <v>0</v>
      </c>
      <c r="BQ207" s="289">
        <v>2338464.0699999998</v>
      </c>
      <c r="BR207" s="289">
        <v>2750964.42</v>
      </c>
      <c r="BS207" s="289">
        <v>2338464.0699999998</v>
      </c>
      <c r="BT207" s="289">
        <v>2750964.42</v>
      </c>
      <c r="BU207" s="289">
        <v>0</v>
      </c>
      <c r="BV207" s="289">
        <v>0</v>
      </c>
      <c r="BW207" s="289">
        <v>906503.95000000007</v>
      </c>
      <c r="BX207" s="289">
        <v>0</v>
      </c>
      <c r="BY207" s="289">
        <v>0</v>
      </c>
      <c r="BZ207" s="289">
        <v>0</v>
      </c>
      <c r="CA207" s="289">
        <v>63.980000000000004</v>
      </c>
      <c r="CB207" s="289">
        <v>0</v>
      </c>
      <c r="CC207" s="289">
        <v>2887.82</v>
      </c>
      <c r="CD207" s="289">
        <v>0</v>
      </c>
      <c r="CE207" s="289">
        <v>0</v>
      </c>
      <c r="CF207" s="289">
        <v>0</v>
      </c>
      <c r="CG207" s="289">
        <v>0</v>
      </c>
      <c r="CH207" s="289">
        <v>2142.16</v>
      </c>
      <c r="CI207" s="289">
        <v>0</v>
      </c>
      <c r="CJ207" s="289">
        <v>0</v>
      </c>
      <c r="CK207" s="289">
        <v>0</v>
      </c>
      <c r="CL207" s="289">
        <v>0</v>
      </c>
      <c r="CM207" s="289">
        <v>339400</v>
      </c>
      <c r="CN207" s="289">
        <v>5786</v>
      </c>
      <c r="CO207" s="289">
        <v>0</v>
      </c>
      <c r="CP207" s="289">
        <v>0</v>
      </c>
      <c r="CQ207" s="289">
        <v>0</v>
      </c>
      <c r="CR207" s="289">
        <v>0</v>
      </c>
      <c r="CS207" s="289">
        <v>3935</v>
      </c>
      <c r="CT207" s="289">
        <v>248068.14</v>
      </c>
      <c r="CU207" s="289">
        <v>0</v>
      </c>
      <c r="CV207" s="289">
        <v>0</v>
      </c>
      <c r="CW207" s="289">
        <v>0</v>
      </c>
      <c r="CX207" s="289">
        <v>19204.810000000001</v>
      </c>
      <c r="CY207" s="289">
        <v>0</v>
      </c>
      <c r="CZ207" s="289">
        <v>0</v>
      </c>
      <c r="DA207" s="289">
        <v>0</v>
      </c>
      <c r="DB207" s="289">
        <v>0</v>
      </c>
      <c r="DC207" s="289">
        <v>1067.4000000000001</v>
      </c>
      <c r="DD207" s="289">
        <v>554</v>
      </c>
      <c r="DE207" s="289">
        <v>0</v>
      </c>
      <c r="DF207" s="289">
        <v>0</v>
      </c>
      <c r="DG207" s="289">
        <v>0</v>
      </c>
      <c r="DH207" s="289">
        <v>0</v>
      </c>
      <c r="DI207" s="289">
        <v>1053431.1599999999</v>
      </c>
      <c r="DJ207" s="289">
        <v>0</v>
      </c>
      <c r="DK207" s="289">
        <v>0</v>
      </c>
      <c r="DL207" s="289">
        <v>269983.13</v>
      </c>
      <c r="DM207" s="289">
        <v>117143.41</v>
      </c>
      <c r="DN207" s="289">
        <v>1600</v>
      </c>
      <c r="DO207" s="289">
        <v>0</v>
      </c>
      <c r="DP207" s="289">
        <v>3645.53</v>
      </c>
      <c r="DQ207" s="289">
        <v>0</v>
      </c>
      <c r="DR207" s="289">
        <v>0</v>
      </c>
      <c r="DS207" s="289">
        <v>0</v>
      </c>
      <c r="DT207" s="289">
        <v>0</v>
      </c>
      <c r="DU207" s="289">
        <v>0</v>
      </c>
      <c r="DV207" s="289">
        <v>83005.259999999995</v>
      </c>
      <c r="DW207" s="289">
        <v>804.77</v>
      </c>
      <c r="DX207" s="289">
        <v>87552.76</v>
      </c>
      <c r="DY207" s="289">
        <v>75346.23</v>
      </c>
      <c r="DZ207" s="289">
        <v>170144.12</v>
      </c>
      <c r="EA207" s="289">
        <v>181482.65</v>
      </c>
      <c r="EB207" s="289">
        <v>868</v>
      </c>
      <c r="EC207" s="289">
        <v>0</v>
      </c>
      <c r="ED207" s="289">
        <v>296060.25</v>
      </c>
      <c r="EE207" s="289">
        <v>507623.92000000004</v>
      </c>
      <c r="EF207" s="289">
        <v>9829508.5</v>
      </c>
      <c r="EG207" s="289">
        <v>1582389.27</v>
      </c>
      <c r="EH207" s="289">
        <v>8035555.5599999996</v>
      </c>
      <c r="EI207" s="289">
        <v>0</v>
      </c>
      <c r="EJ207" s="289">
        <v>0</v>
      </c>
      <c r="EK207" s="289">
        <v>0</v>
      </c>
      <c r="EL207" s="289">
        <v>0</v>
      </c>
      <c r="EM207" s="289">
        <v>16848667.559999999</v>
      </c>
      <c r="EN207" s="289">
        <v>1000</v>
      </c>
      <c r="EO207" s="289">
        <v>2313417.75</v>
      </c>
      <c r="EP207" s="289">
        <v>11746442.959999999</v>
      </c>
      <c r="EQ207" s="289">
        <v>0</v>
      </c>
      <c r="ER207" s="289">
        <v>9434025.2100000009</v>
      </c>
      <c r="ES207" s="289">
        <v>0</v>
      </c>
      <c r="ET207" s="289">
        <v>0</v>
      </c>
      <c r="EU207" s="289">
        <v>0</v>
      </c>
      <c r="EV207" s="289">
        <v>0</v>
      </c>
      <c r="EW207" s="289">
        <v>530374.57999999996</v>
      </c>
      <c r="EX207" s="289">
        <v>530374.57999999996</v>
      </c>
      <c r="EY207" s="289">
        <v>0</v>
      </c>
      <c r="EZ207" s="289">
        <v>16195.15</v>
      </c>
      <c r="FA207" s="289">
        <v>16980.04</v>
      </c>
      <c r="FB207" s="289">
        <v>4000</v>
      </c>
      <c r="FC207" s="289">
        <v>3215.11</v>
      </c>
      <c r="FD207" s="289">
        <v>0</v>
      </c>
      <c r="FE207" s="289">
        <v>0</v>
      </c>
      <c r="FF207" s="289">
        <v>0</v>
      </c>
      <c r="FG207" s="289">
        <v>0</v>
      </c>
      <c r="FH207" s="289">
        <v>0</v>
      </c>
      <c r="FI207" s="289">
        <v>0</v>
      </c>
      <c r="FJ207" s="289">
        <v>0</v>
      </c>
      <c r="FK207" s="289">
        <v>0</v>
      </c>
    </row>
    <row r="208" spans="1:167" x14ac:dyDescent="0.15">
      <c r="A208" s="287">
        <v>3339</v>
      </c>
      <c r="B208" s="287" t="s">
        <v>667</v>
      </c>
      <c r="C208" s="289">
        <v>0</v>
      </c>
      <c r="D208" s="289">
        <v>17667846.73</v>
      </c>
      <c r="E208" s="289">
        <v>137457.84</v>
      </c>
      <c r="F208" s="289">
        <v>34795.599999999999</v>
      </c>
      <c r="G208" s="289">
        <v>106513.38</v>
      </c>
      <c r="H208" s="289">
        <v>15564.37</v>
      </c>
      <c r="I208" s="289">
        <v>271321.33</v>
      </c>
      <c r="J208" s="289">
        <v>0</v>
      </c>
      <c r="K208" s="289">
        <v>1762799.8900000001</v>
      </c>
      <c r="L208" s="289">
        <v>0</v>
      </c>
      <c r="M208" s="289">
        <v>0</v>
      </c>
      <c r="N208" s="289">
        <v>0</v>
      </c>
      <c r="O208" s="289">
        <v>0</v>
      </c>
      <c r="P208" s="289">
        <v>6067</v>
      </c>
      <c r="Q208" s="289">
        <v>0</v>
      </c>
      <c r="R208" s="289">
        <v>0</v>
      </c>
      <c r="S208" s="289">
        <v>0</v>
      </c>
      <c r="T208" s="289">
        <v>0</v>
      </c>
      <c r="U208" s="289">
        <v>875083.94000000006</v>
      </c>
      <c r="V208" s="289">
        <v>20591483</v>
      </c>
      <c r="W208" s="289">
        <v>67429.790000000008</v>
      </c>
      <c r="X208" s="289">
        <v>0</v>
      </c>
      <c r="Y208" s="289">
        <v>0</v>
      </c>
      <c r="Z208" s="289">
        <v>0</v>
      </c>
      <c r="AA208" s="289">
        <v>390215</v>
      </c>
      <c r="AB208" s="289">
        <v>26135.170000000002</v>
      </c>
      <c r="AC208" s="289">
        <v>0</v>
      </c>
      <c r="AD208" s="289">
        <v>389674</v>
      </c>
      <c r="AE208" s="289">
        <v>543027.02</v>
      </c>
      <c r="AF208" s="289">
        <v>0</v>
      </c>
      <c r="AG208" s="289">
        <v>0</v>
      </c>
      <c r="AH208" s="289">
        <v>73077.63</v>
      </c>
      <c r="AI208" s="289">
        <v>0</v>
      </c>
      <c r="AJ208" s="289">
        <v>0</v>
      </c>
      <c r="AK208" s="289">
        <v>2315</v>
      </c>
      <c r="AL208" s="289">
        <v>1691418.18</v>
      </c>
      <c r="AM208" s="289">
        <v>14707.23</v>
      </c>
      <c r="AN208" s="289">
        <v>414829.82</v>
      </c>
      <c r="AO208" s="289">
        <v>572</v>
      </c>
      <c r="AP208" s="289">
        <v>36810.270000000004</v>
      </c>
      <c r="AQ208" s="289">
        <v>8805702.1600000001</v>
      </c>
      <c r="AR208" s="289">
        <v>8635311.6099999994</v>
      </c>
      <c r="AS208" s="289">
        <v>1661970.6300000001</v>
      </c>
      <c r="AT208" s="289">
        <v>1019365.95</v>
      </c>
      <c r="AU208" s="289">
        <v>767009.78</v>
      </c>
      <c r="AV208" s="289">
        <v>141305.80000000002</v>
      </c>
      <c r="AW208" s="289">
        <v>995102.67</v>
      </c>
      <c r="AX208" s="289">
        <v>4504866.0599999996</v>
      </c>
      <c r="AY208" s="289">
        <v>938766.87</v>
      </c>
      <c r="AZ208" s="289">
        <v>2244403.12</v>
      </c>
      <c r="BA208" s="289">
        <v>6831789.3499999996</v>
      </c>
      <c r="BB208" s="289">
        <v>142566.39000000001</v>
      </c>
      <c r="BC208" s="289">
        <v>409180.26</v>
      </c>
      <c r="BD208" s="289">
        <v>408014.26</v>
      </c>
      <c r="BE208" s="289">
        <v>2118614.61</v>
      </c>
      <c r="BF208" s="289">
        <v>4611333.59</v>
      </c>
      <c r="BG208" s="289">
        <v>1179565.1100000001</v>
      </c>
      <c r="BH208" s="289">
        <v>2509.39</v>
      </c>
      <c r="BI208" s="289">
        <v>0</v>
      </c>
      <c r="BJ208" s="289">
        <v>0</v>
      </c>
      <c r="BK208" s="289">
        <v>0</v>
      </c>
      <c r="BL208" s="289">
        <v>0</v>
      </c>
      <c r="BM208" s="289">
        <v>4791.12</v>
      </c>
      <c r="BN208" s="289">
        <v>280000</v>
      </c>
      <c r="BO208" s="289">
        <v>43000</v>
      </c>
      <c r="BP208" s="289">
        <v>164518.68</v>
      </c>
      <c r="BQ208" s="289">
        <v>12451357.73</v>
      </c>
      <c r="BR208" s="289">
        <v>11756396.75</v>
      </c>
      <c r="BS208" s="289">
        <v>12499148.85</v>
      </c>
      <c r="BT208" s="289">
        <v>12200915.43</v>
      </c>
      <c r="BU208" s="289">
        <v>0</v>
      </c>
      <c r="BV208" s="289">
        <v>0</v>
      </c>
      <c r="BW208" s="289">
        <v>4306766.66</v>
      </c>
      <c r="BX208" s="289">
        <v>13278</v>
      </c>
      <c r="BY208" s="289">
        <v>0</v>
      </c>
      <c r="BZ208" s="289">
        <v>0</v>
      </c>
      <c r="CA208" s="289">
        <v>730.5</v>
      </c>
      <c r="CB208" s="289">
        <v>0</v>
      </c>
      <c r="CC208" s="289">
        <v>114794.93</v>
      </c>
      <c r="CD208" s="289">
        <v>0</v>
      </c>
      <c r="CE208" s="289">
        <v>0</v>
      </c>
      <c r="CF208" s="289">
        <v>0</v>
      </c>
      <c r="CG208" s="289">
        <v>0</v>
      </c>
      <c r="CH208" s="289">
        <v>18256.84</v>
      </c>
      <c r="CI208" s="289">
        <v>0</v>
      </c>
      <c r="CJ208" s="289">
        <v>0</v>
      </c>
      <c r="CK208" s="289">
        <v>0</v>
      </c>
      <c r="CL208" s="289">
        <v>0</v>
      </c>
      <c r="CM208" s="289">
        <v>1550353</v>
      </c>
      <c r="CN208" s="289">
        <v>8197</v>
      </c>
      <c r="CO208" s="289">
        <v>0</v>
      </c>
      <c r="CP208" s="289">
        <v>0</v>
      </c>
      <c r="CQ208" s="289">
        <v>0</v>
      </c>
      <c r="CR208" s="289">
        <v>0</v>
      </c>
      <c r="CS208" s="289">
        <v>5575</v>
      </c>
      <c r="CT208" s="289">
        <v>744468.53</v>
      </c>
      <c r="CU208" s="289">
        <v>0</v>
      </c>
      <c r="CV208" s="289">
        <v>0</v>
      </c>
      <c r="CW208" s="289">
        <v>0</v>
      </c>
      <c r="CX208" s="289">
        <v>243084.35</v>
      </c>
      <c r="CY208" s="289">
        <v>0</v>
      </c>
      <c r="CZ208" s="289">
        <v>0</v>
      </c>
      <c r="DA208" s="289">
        <v>0</v>
      </c>
      <c r="DB208" s="289">
        <v>0</v>
      </c>
      <c r="DC208" s="289">
        <v>7337.8600000000006</v>
      </c>
      <c r="DD208" s="289">
        <v>374.53000000000003</v>
      </c>
      <c r="DE208" s="289">
        <v>0</v>
      </c>
      <c r="DF208" s="289">
        <v>0</v>
      </c>
      <c r="DG208" s="289">
        <v>0</v>
      </c>
      <c r="DH208" s="289">
        <v>0</v>
      </c>
      <c r="DI208" s="289">
        <v>5105359.51</v>
      </c>
      <c r="DJ208" s="289">
        <v>0</v>
      </c>
      <c r="DK208" s="289">
        <v>140.38</v>
      </c>
      <c r="DL208" s="289">
        <v>790922.05</v>
      </c>
      <c r="DM208" s="289">
        <v>281562.06</v>
      </c>
      <c r="DN208" s="289">
        <v>0</v>
      </c>
      <c r="DO208" s="289">
        <v>0</v>
      </c>
      <c r="DP208" s="289">
        <v>344775.7</v>
      </c>
      <c r="DQ208" s="289">
        <v>8080.91</v>
      </c>
      <c r="DR208" s="289">
        <v>21580.66</v>
      </c>
      <c r="DS208" s="289">
        <v>0</v>
      </c>
      <c r="DT208" s="289">
        <v>213446.92</v>
      </c>
      <c r="DU208" s="289">
        <v>0</v>
      </c>
      <c r="DV208" s="289">
        <v>244756.07</v>
      </c>
      <c r="DW208" s="289">
        <v>2592.94</v>
      </c>
      <c r="DX208" s="289">
        <v>231369.75</v>
      </c>
      <c r="DY208" s="289">
        <v>300639.49</v>
      </c>
      <c r="DZ208" s="289">
        <v>703888.8</v>
      </c>
      <c r="EA208" s="289">
        <v>536755.03</v>
      </c>
      <c r="EB208" s="289">
        <v>97864.03</v>
      </c>
      <c r="EC208" s="289">
        <v>0</v>
      </c>
      <c r="ED208" s="289">
        <v>0</v>
      </c>
      <c r="EE208" s="289">
        <v>22083.33</v>
      </c>
      <c r="EF208" s="289">
        <v>5255113.05</v>
      </c>
      <c r="EG208" s="289">
        <v>2173366.67</v>
      </c>
      <c r="EH208" s="289">
        <v>3059663.05</v>
      </c>
      <c r="EI208" s="289">
        <v>0</v>
      </c>
      <c r="EJ208" s="289">
        <v>0</v>
      </c>
      <c r="EK208" s="289">
        <v>0</v>
      </c>
      <c r="EL208" s="289">
        <v>0</v>
      </c>
      <c r="EM208" s="289">
        <v>21304374.550000001</v>
      </c>
      <c r="EN208" s="289">
        <v>1845172.97</v>
      </c>
      <c r="EO208" s="289">
        <v>482420.61</v>
      </c>
      <c r="EP208" s="289">
        <v>618852.15</v>
      </c>
      <c r="EQ208" s="289">
        <v>0</v>
      </c>
      <c r="ER208" s="289">
        <v>1981604.51</v>
      </c>
      <c r="ES208" s="289">
        <v>0</v>
      </c>
      <c r="ET208" s="289">
        <v>0</v>
      </c>
      <c r="EU208" s="289">
        <v>20886.010000000002</v>
      </c>
      <c r="EV208" s="289">
        <v>0</v>
      </c>
      <c r="EW208" s="289">
        <v>1636116.33</v>
      </c>
      <c r="EX208" s="289">
        <v>1657002.34</v>
      </c>
      <c r="EY208" s="289">
        <v>0</v>
      </c>
      <c r="EZ208" s="289">
        <v>0</v>
      </c>
      <c r="FA208" s="289">
        <v>0</v>
      </c>
      <c r="FB208" s="289">
        <v>0</v>
      </c>
      <c r="FC208" s="289">
        <v>0</v>
      </c>
      <c r="FD208" s="289">
        <v>0</v>
      </c>
      <c r="FE208" s="289">
        <v>0</v>
      </c>
      <c r="FF208" s="289">
        <v>0</v>
      </c>
      <c r="FG208" s="289">
        <v>0</v>
      </c>
      <c r="FH208" s="289">
        <v>0</v>
      </c>
      <c r="FI208" s="289">
        <v>0</v>
      </c>
      <c r="FJ208" s="289">
        <v>0</v>
      </c>
      <c r="FK208" s="289">
        <v>0</v>
      </c>
    </row>
    <row r="209" spans="1:167" x14ac:dyDescent="0.15">
      <c r="A209" s="287">
        <v>3360</v>
      </c>
      <c r="B209" s="287" t="s">
        <v>668</v>
      </c>
      <c r="C209" s="289">
        <v>10349.550000000001</v>
      </c>
      <c r="D209" s="289">
        <v>5250664.75</v>
      </c>
      <c r="E209" s="289">
        <v>0</v>
      </c>
      <c r="F209" s="289">
        <v>993</v>
      </c>
      <c r="G209" s="289">
        <v>24903.39</v>
      </c>
      <c r="H209" s="289">
        <v>4668.04</v>
      </c>
      <c r="I209" s="289">
        <v>25750.86</v>
      </c>
      <c r="J209" s="289">
        <v>6000</v>
      </c>
      <c r="K209" s="289">
        <v>658380.28</v>
      </c>
      <c r="L209" s="289">
        <v>0</v>
      </c>
      <c r="M209" s="289">
        <v>0</v>
      </c>
      <c r="N209" s="289">
        <v>0</v>
      </c>
      <c r="O209" s="289">
        <v>0</v>
      </c>
      <c r="P209" s="289">
        <v>24096.5</v>
      </c>
      <c r="Q209" s="289">
        <v>0</v>
      </c>
      <c r="R209" s="289">
        <v>0</v>
      </c>
      <c r="S209" s="289">
        <v>0</v>
      </c>
      <c r="T209" s="289">
        <v>0</v>
      </c>
      <c r="U209" s="289">
        <v>369569.64</v>
      </c>
      <c r="V209" s="289">
        <v>9110144</v>
      </c>
      <c r="W209" s="289">
        <v>26814.23</v>
      </c>
      <c r="X209" s="289">
        <v>0</v>
      </c>
      <c r="Y209" s="289">
        <v>519030.44</v>
      </c>
      <c r="Z209" s="289">
        <v>8541.76</v>
      </c>
      <c r="AA209" s="289">
        <v>8731</v>
      </c>
      <c r="AB209" s="289">
        <v>0</v>
      </c>
      <c r="AC209" s="289">
        <v>0</v>
      </c>
      <c r="AD209" s="289">
        <v>180474.15</v>
      </c>
      <c r="AE209" s="289">
        <v>419396.10000000003</v>
      </c>
      <c r="AF209" s="289">
        <v>0</v>
      </c>
      <c r="AG209" s="289">
        <v>0</v>
      </c>
      <c r="AH209" s="289">
        <v>23512.12</v>
      </c>
      <c r="AI209" s="289">
        <v>7344</v>
      </c>
      <c r="AJ209" s="289">
        <v>0</v>
      </c>
      <c r="AK209" s="289">
        <v>15948</v>
      </c>
      <c r="AL209" s="289">
        <v>0</v>
      </c>
      <c r="AM209" s="289">
        <v>0</v>
      </c>
      <c r="AN209" s="289">
        <v>103337.55</v>
      </c>
      <c r="AO209" s="289">
        <v>0</v>
      </c>
      <c r="AP209" s="289">
        <v>2188.4299999999998</v>
      </c>
      <c r="AQ209" s="289">
        <v>2782290.07</v>
      </c>
      <c r="AR209" s="289">
        <v>3331164.93</v>
      </c>
      <c r="AS209" s="289">
        <v>457756.61</v>
      </c>
      <c r="AT209" s="289">
        <v>421411.36</v>
      </c>
      <c r="AU209" s="289">
        <v>260096.23</v>
      </c>
      <c r="AV209" s="289">
        <v>0</v>
      </c>
      <c r="AW209" s="289">
        <v>603138.49</v>
      </c>
      <c r="AX209" s="289">
        <v>1188228.8500000001</v>
      </c>
      <c r="AY209" s="289">
        <v>505173.45</v>
      </c>
      <c r="AZ209" s="289">
        <v>884299.62</v>
      </c>
      <c r="BA209" s="289">
        <v>2986460.36</v>
      </c>
      <c r="BB209" s="289">
        <v>102296.04000000001</v>
      </c>
      <c r="BC209" s="289">
        <v>144303.86000000002</v>
      </c>
      <c r="BD209" s="289">
        <v>0</v>
      </c>
      <c r="BE209" s="289">
        <v>565723.19000000006</v>
      </c>
      <c r="BF209" s="289">
        <v>1479211.35</v>
      </c>
      <c r="BG209" s="289">
        <v>735620.77</v>
      </c>
      <c r="BH209" s="289">
        <v>322.85000000000002</v>
      </c>
      <c r="BI209" s="289">
        <v>0</v>
      </c>
      <c r="BJ209" s="289">
        <v>0</v>
      </c>
      <c r="BK209" s="289">
        <v>93278.01</v>
      </c>
      <c r="BL209" s="289">
        <v>93278.01</v>
      </c>
      <c r="BM209" s="289">
        <v>0</v>
      </c>
      <c r="BN209" s="289">
        <v>0</v>
      </c>
      <c r="BO209" s="289">
        <v>1602836</v>
      </c>
      <c r="BP209" s="289">
        <v>2257953</v>
      </c>
      <c r="BQ209" s="289">
        <v>2407261.6800000002</v>
      </c>
      <c r="BR209" s="289">
        <v>2105484.44</v>
      </c>
      <c r="BS209" s="289">
        <v>4103375.69</v>
      </c>
      <c r="BT209" s="289">
        <v>4456715.45</v>
      </c>
      <c r="BU209" s="289">
        <v>0</v>
      </c>
      <c r="BV209" s="289">
        <v>0</v>
      </c>
      <c r="BW209" s="289">
        <v>1381443.58</v>
      </c>
      <c r="BX209" s="289">
        <v>0</v>
      </c>
      <c r="BY209" s="289">
        <v>0</v>
      </c>
      <c r="BZ209" s="289">
        <v>0</v>
      </c>
      <c r="CA209" s="289">
        <v>0</v>
      </c>
      <c r="CB209" s="289">
        <v>44986.04</v>
      </c>
      <c r="CC209" s="289">
        <v>56298.07</v>
      </c>
      <c r="CD209" s="289">
        <v>0</v>
      </c>
      <c r="CE209" s="289">
        <v>0</v>
      </c>
      <c r="CF209" s="289">
        <v>0</v>
      </c>
      <c r="CG209" s="289">
        <v>0</v>
      </c>
      <c r="CH209" s="289">
        <v>89925.71</v>
      </c>
      <c r="CI209" s="289">
        <v>0</v>
      </c>
      <c r="CJ209" s="289">
        <v>0</v>
      </c>
      <c r="CK209" s="289">
        <v>0</v>
      </c>
      <c r="CL209" s="289">
        <v>0</v>
      </c>
      <c r="CM209" s="289">
        <v>497828</v>
      </c>
      <c r="CN209" s="289">
        <v>12151</v>
      </c>
      <c r="CO209" s="289">
        <v>0</v>
      </c>
      <c r="CP209" s="289">
        <v>0</v>
      </c>
      <c r="CQ209" s="289">
        <v>0</v>
      </c>
      <c r="CR209" s="289">
        <v>0</v>
      </c>
      <c r="CS209" s="289">
        <v>8264</v>
      </c>
      <c r="CT209" s="289">
        <v>261181.6</v>
      </c>
      <c r="CU209" s="289">
        <v>0</v>
      </c>
      <c r="CV209" s="289">
        <v>0</v>
      </c>
      <c r="CW209" s="289">
        <v>0</v>
      </c>
      <c r="CX209" s="289">
        <v>44527.97</v>
      </c>
      <c r="CY209" s="289">
        <v>0</v>
      </c>
      <c r="CZ209" s="289">
        <v>0</v>
      </c>
      <c r="DA209" s="289">
        <v>0</v>
      </c>
      <c r="DB209" s="289">
        <v>0</v>
      </c>
      <c r="DC209" s="289">
        <v>0</v>
      </c>
      <c r="DD209" s="289">
        <v>0</v>
      </c>
      <c r="DE209" s="289">
        <v>0</v>
      </c>
      <c r="DF209" s="289">
        <v>0</v>
      </c>
      <c r="DG209" s="289">
        <v>4000</v>
      </c>
      <c r="DH209" s="289">
        <v>0</v>
      </c>
      <c r="DI209" s="289">
        <v>1608699.29</v>
      </c>
      <c r="DJ209" s="289">
        <v>0</v>
      </c>
      <c r="DK209" s="289">
        <v>0</v>
      </c>
      <c r="DL209" s="289">
        <v>212602.57</v>
      </c>
      <c r="DM209" s="289">
        <v>164430.13</v>
      </c>
      <c r="DN209" s="289">
        <v>3842.5</v>
      </c>
      <c r="DO209" s="289">
        <v>0</v>
      </c>
      <c r="DP209" s="289">
        <v>62731.78</v>
      </c>
      <c r="DQ209" s="289">
        <v>23127.5</v>
      </c>
      <c r="DR209" s="289">
        <v>0</v>
      </c>
      <c r="DS209" s="289">
        <v>0</v>
      </c>
      <c r="DT209" s="289">
        <v>0</v>
      </c>
      <c r="DU209" s="289">
        <v>0</v>
      </c>
      <c r="DV209" s="289">
        <v>306822.65000000002</v>
      </c>
      <c r="DW209" s="289">
        <v>0</v>
      </c>
      <c r="DX209" s="289">
        <v>158675.74</v>
      </c>
      <c r="DY209" s="289">
        <v>240908.51</v>
      </c>
      <c r="DZ209" s="289">
        <v>183232.93</v>
      </c>
      <c r="EA209" s="289">
        <v>101000.16</v>
      </c>
      <c r="EB209" s="289">
        <v>0</v>
      </c>
      <c r="EC209" s="289">
        <v>0</v>
      </c>
      <c r="ED209" s="289">
        <v>386238.21</v>
      </c>
      <c r="EE209" s="289">
        <v>364083.91000000003</v>
      </c>
      <c r="EF209" s="289">
        <v>2488688.17</v>
      </c>
      <c r="EG209" s="289">
        <v>2510842.4700000002</v>
      </c>
      <c r="EH209" s="289">
        <v>0</v>
      </c>
      <c r="EI209" s="289">
        <v>0</v>
      </c>
      <c r="EJ209" s="289">
        <v>0</v>
      </c>
      <c r="EK209" s="289">
        <v>0</v>
      </c>
      <c r="EL209" s="289">
        <v>0</v>
      </c>
      <c r="EM209" s="289">
        <v>10657734.1</v>
      </c>
      <c r="EN209" s="289">
        <v>87210.4</v>
      </c>
      <c r="EO209" s="289">
        <v>2404153.25</v>
      </c>
      <c r="EP209" s="289">
        <v>2699433.98</v>
      </c>
      <c r="EQ209" s="289">
        <v>0</v>
      </c>
      <c r="ER209" s="289">
        <v>382491.13</v>
      </c>
      <c r="ES209" s="289">
        <v>0</v>
      </c>
      <c r="ET209" s="289">
        <v>0</v>
      </c>
      <c r="EU209" s="289">
        <v>0</v>
      </c>
      <c r="EV209" s="289">
        <v>0</v>
      </c>
      <c r="EW209" s="289">
        <v>1025560.73</v>
      </c>
      <c r="EX209" s="289">
        <v>1025560.73</v>
      </c>
      <c r="EY209" s="289">
        <v>0</v>
      </c>
      <c r="EZ209" s="289">
        <v>64924.17</v>
      </c>
      <c r="FA209" s="289">
        <v>61126.55</v>
      </c>
      <c r="FB209" s="289">
        <v>39912.74</v>
      </c>
      <c r="FC209" s="289">
        <v>0</v>
      </c>
      <c r="FD209" s="289">
        <v>43710.36</v>
      </c>
      <c r="FE209" s="289">
        <v>0</v>
      </c>
      <c r="FF209" s="289">
        <v>0</v>
      </c>
      <c r="FG209" s="289">
        <v>0</v>
      </c>
      <c r="FH209" s="289">
        <v>17127.53</v>
      </c>
      <c r="FI209" s="289">
        <v>13905.33</v>
      </c>
      <c r="FJ209" s="289">
        <v>3222.2000000000003</v>
      </c>
      <c r="FK209" s="289">
        <v>0</v>
      </c>
    </row>
    <row r="210" spans="1:167" x14ac:dyDescent="0.15">
      <c r="A210" s="287">
        <v>3367</v>
      </c>
      <c r="B210" s="287" t="s">
        <v>669</v>
      </c>
      <c r="C210" s="289">
        <v>250524.68</v>
      </c>
      <c r="D210" s="289">
        <v>5160292</v>
      </c>
      <c r="E210" s="289">
        <v>0</v>
      </c>
      <c r="F210" s="289">
        <v>1727.72</v>
      </c>
      <c r="G210" s="289">
        <v>36964.590000000004</v>
      </c>
      <c r="H210" s="289">
        <v>14059.77</v>
      </c>
      <c r="I210" s="289">
        <v>81561.759999999995</v>
      </c>
      <c r="J210" s="289">
        <v>0</v>
      </c>
      <c r="K210" s="289">
        <v>750639.21</v>
      </c>
      <c r="L210" s="289">
        <v>0</v>
      </c>
      <c r="M210" s="289">
        <v>0</v>
      </c>
      <c r="N210" s="289">
        <v>0</v>
      </c>
      <c r="O210" s="289">
        <v>0</v>
      </c>
      <c r="P210" s="289">
        <v>6829.56</v>
      </c>
      <c r="Q210" s="289">
        <v>0</v>
      </c>
      <c r="R210" s="289">
        <v>0</v>
      </c>
      <c r="S210" s="289">
        <v>0</v>
      </c>
      <c r="T210" s="289">
        <v>0</v>
      </c>
      <c r="U210" s="289">
        <v>251019.11000000002</v>
      </c>
      <c r="V210" s="289">
        <v>6496250</v>
      </c>
      <c r="W210" s="289">
        <v>12655.5</v>
      </c>
      <c r="X210" s="289">
        <v>0</v>
      </c>
      <c r="Y210" s="289">
        <v>0</v>
      </c>
      <c r="Z210" s="289">
        <v>23924.47</v>
      </c>
      <c r="AA210" s="289">
        <v>17555</v>
      </c>
      <c r="AB210" s="289">
        <v>0</v>
      </c>
      <c r="AC210" s="289">
        <v>0</v>
      </c>
      <c r="AD210" s="289">
        <v>65392.770000000004</v>
      </c>
      <c r="AE210" s="289">
        <v>148867.85</v>
      </c>
      <c r="AF210" s="289">
        <v>0</v>
      </c>
      <c r="AG210" s="289">
        <v>0</v>
      </c>
      <c r="AH210" s="289">
        <v>49698.15</v>
      </c>
      <c r="AI210" s="289">
        <v>0</v>
      </c>
      <c r="AJ210" s="289">
        <v>0</v>
      </c>
      <c r="AK210" s="289">
        <v>32359.9</v>
      </c>
      <c r="AL210" s="289">
        <v>0</v>
      </c>
      <c r="AM210" s="289">
        <v>1658.97</v>
      </c>
      <c r="AN210" s="289">
        <v>25603.18</v>
      </c>
      <c r="AO210" s="289">
        <v>0</v>
      </c>
      <c r="AP210" s="289">
        <v>3122.4</v>
      </c>
      <c r="AQ210" s="289">
        <v>2907473.02</v>
      </c>
      <c r="AR210" s="289">
        <v>2504513.2600000002</v>
      </c>
      <c r="AS210" s="289">
        <v>472157.57</v>
      </c>
      <c r="AT210" s="289">
        <v>303301.17</v>
      </c>
      <c r="AU210" s="289">
        <v>366169.21</v>
      </c>
      <c r="AV210" s="289">
        <v>60588.44</v>
      </c>
      <c r="AW210" s="289">
        <v>243531.45</v>
      </c>
      <c r="AX210" s="289">
        <v>175628.59</v>
      </c>
      <c r="AY210" s="289">
        <v>359072.34</v>
      </c>
      <c r="AZ210" s="289">
        <v>874770.58000000007</v>
      </c>
      <c r="BA210" s="289">
        <v>2164233.23</v>
      </c>
      <c r="BB210" s="289">
        <v>376899.59</v>
      </c>
      <c r="BC210" s="289">
        <v>152294.31</v>
      </c>
      <c r="BD210" s="289">
        <v>12474</v>
      </c>
      <c r="BE210" s="289">
        <v>258869.55000000002</v>
      </c>
      <c r="BF210" s="289">
        <v>1032466.01</v>
      </c>
      <c r="BG210" s="289">
        <v>478782.64</v>
      </c>
      <c r="BH210" s="289">
        <v>0</v>
      </c>
      <c r="BI210" s="289">
        <v>0</v>
      </c>
      <c r="BJ210" s="289">
        <v>0</v>
      </c>
      <c r="BK210" s="289">
        <v>0</v>
      </c>
      <c r="BL210" s="289">
        <v>0</v>
      </c>
      <c r="BM210" s="289">
        <v>100000</v>
      </c>
      <c r="BN210" s="289">
        <v>100000</v>
      </c>
      <c r="BO210" s="289">
        <v>100000</v>
      </c>
      <c r="BP210" s="289">
        <v>100000</v>
      </c>
      <c r="BQ210" s="289">
        <v>3189158.82</v>
      </c>
      <c r="BR210" s="289">
        <v>3876640.45</v>
      </c>
      <c r="BS210" s="289">
        <v>3389158.82</v>
      </c>
      <c r="BT210" s="289">
        <v>4076640.45</v>
      </c>
      <c r="BU210" s="289">
        <v>0</v>
      </c>
      <c r="BV210" s="289">
        <v>0</v>
      </c>
      <c r="BW210" s="289">
        <v>1032466.01</v>
      </c>
      <c r="BX210" s="289">
        <v>0</v>
      </c>
      <c r="BY210" s="289">
        <v>0</v>
      </c>
      <c r="BZ210" s="289">
        <v>0</v>
      </c>
      <c r="CA210" s="289">
        <v>0</v>
      </c>
      <c r="CB210" s="289">
        <v>0</v>
      </c>
      <c r="CC210" s="289">
        <v>0</v>
      </c>
      <c r="CD210" s="289">
        <v>0</v>
      </c>
      <c r="CE210" s="289">
        <v>0</v>
      </c>
      <c r="CF210" s="289">
        <v>0</v>
      </c>
      <c r="CG210" s="289">
        <v>0</v>
      </c>
      <c r="CH210" s="289">
        <v>153.29</v>
      </c>
      <c r="CI210" s="289">
        <v>0</v>
      </c>
      <c r="CJ210" s="289">
        <v>0</v>
      </c>
      <c r="CK210" s="289">
        <v>0</v>
      </c>
      <c r="CL210" s="289">
        <v>0</v>
      </c>
      <c r="CM210" s="289">
        <v>360198</v>
      </c>
      <c r="CN210" s="289">
        <v>0</v>
      </c>
      <c r="CO210" s="289">
        <v>0</v>
      </c>
      <c r="CP210" s="289">
        <v>0</v>
      </c>
      <c r="CQ210" s="289">
        <v>0</v>
      </c>
      <c r="CR210" s="289">
        <v>0</v>
      </c>
      <c r="CS210" s="289">
        <v>0</v>
      </c>
      <c r="CT210" s="289">
        <v>255769.18</v>
      </c>
      <c r="CU210" s="289">
        <v>0</v>
      </c>
      <c r="CV210" s="289">
        <v>0</v>
      </c>
      <c r="CW210" s="289">
        <v>0</v>
      </c>
      <c r="CX210" s="289">
        <v>71730.680000000008</v>
      </c>
      <c r="CY210" s="289">
        <v>0</v>
      </c>
      <c r="CZ210" s="289">
        <v>0</v>
      </c>
      <c r="DA210" s="289">
        <v>0</v>
      </c>
      <c r="DB210" s="289">
        <v>0</v>
      </c>
      <c r="DC210" s="289">
        <v>0</v>
      </c>
      <c r="DD210" s="289">
        <v>0</v>
      </c>
      <c r="DE210" s="289">
        <v>0</v>
      </c>
      <c r="DF210" s="289">
        <v>0</v>
      </c>
      <c r="DG210" s="289">
        <v>2310</v>
      </c>
      <c r="DH210" s="289">
        <v>0</v>
      </c>
      <c r="DI210" s="289">
        <v>1173206.82</v>
      </c>
      <c r="DJ210" s="289">
        <v>0</v>
      </c>
      <c r="DK210" s="289">
        <v>0</v>
      </c>
      <c r="DL210" s="289">
        <v>197847.65</v>
      </c>
      <c r="DM210" s="289">
        <v>182545.92000000001</v>
      </c>
      <c r="DN210" s="289">
        <v>1050</v>
      </c>
      <c r="DO210" s="289">
        <v>0</v>
      </c>
      <c r="DP210" s="289">
        <v>69282.55</v>
      </c>
      <c r="DQ210" s="289">
        <v>0</v>
      </c>
      <c r="DR210" s="289">
        <v>1769</v>
      </c>
      <c r="DS210" s="289">
        <v>0</v>
      </c>
      <c r="DT210" s="289">
        <v>41132.86</v>
      </c>
      <c r="DU210" s="289">
        <v>0</v>
      </c>
      <c r="DV210" s="289">
        <v>42106.91</v>
      </c>
      <c r="DW210" s="289">
        <v>0</v>
      </c>
      <c r="DX210" s="289">
        <v>0</v>
      </c>
      <c r="DY210" s="289">
        <v>34590</v>
      </c>
      <c r="DZ210" s="289">
        <v>34590</v>
      </c>
      <c r="EA210" s="289">
        <v>0</v>
      </c>
      <c r="EB210" s="289">
        <v>0</v>
      </c>
      <c r="EC210" s="289">
        <v>0</v>
      </c>
      <c r="ED210" s="289">
        <v>241200.56</v>
      </c>
      <c r="EE210" s="289">
        <v>1214.44</v>
      </c>
      <c r="EF210" s="289">
        <v>784609.02</v>
      </c>
      <c r="EG210" s="289">
        <v>736731.75</v>
      </c>
      <c r="EH210" s="289">
        <v>0</v>
      </c>
      <c r="EI210" s="289">
        <v>0</v>
      </c>
      <c r="EJ210" s="289">
        <v>0</v>
      </c>
      <c r="EK210" s="289">
        <v>46404.160000000003</v>
      </c>
      <c r="EL210" s="289">
        <v>241459.23</v>
      </c>
      <c r="EM210" s="289">
        <v>683027.12</v>
      </c>
      <c r="EN210" s="289">
        <v>1000.0400000000001</v>
      </c>
      <c r="EO210" s="289">
        <v>1006.5600000000001</v>
      </c>
      <c r="EP210" s="289">
        <v>6.5200000000000005</v>
      </c>
      <c r="EQ210" s="289">
        <v>0</v>
      </c>
      <c r="ER210" s="289">
        <v>0</v>
      </c>
      <c r="ES210" s="289">
        <v>0</v>
      </c>
      <c r="ET210" s="289">
        <v>0</v>
      </c>
      <c r="EU210" s="289">
        <v>0</v>
      </c>
      <c r="EV210" s="289">
        <v>1019.96</v>
      </c>
      <c r="EW210" s="289">
        <v>337572.88</v>
      </c>
      <c r="EX210" s="289">
        <v>336552.92</v>
      </c>
      <c r="EY210" s="289">
        <v>0</v>
      </c>
      <c r="EZ210" s="289">
        <v>0</v>
      </c>
      <c r="FA210" s="289">
        <v>0</v>
      </c>
      <c r="FB210" s="289">
        <v>0</v>
      </c>
      <c r="FC210" s="289">
        <v>0</v>
      </c>
      <c r="FD210" s="289">
        <v>0</v>
      </c>
      <c r="FE210" s="289">
        <v>0</v>
      </c>
      <c r="FF210" s="289">
        <v>0</v>
      </c>
      <c r="FG210" s="289">
        <v>0</v>
      </c>
      <c r="FH210" s="289">
        <v>0</v>
      </c>
      <c r="FI210" s="289">
        <v>0</v>
      </c>
      <c r="FJ210" s="289">
        <v>0</v>
      </c>
      <c r="FK210" s="289">
        <v>0</v>
      </c>
    </row>
    <row r="211" spans="1:167" x14ac:dyDescent="0.15">
      <c r="A211" s="287">
        <v>3381</v>
      </c>
      <c r="B211" s="287" t="s">
        <v>670</v>
      </c>
      <c r="C211" s="289">
        <v>0</v>
      </c>
      <c r="D211" s="289">
        <v>10908498.550000001</v>
      </c>
      <c r="E211" s="289">
        <v>0</v>
      </c>
      <c r="F211" s="289">
        <v>65200.3</v>
      </c>
      <c r="G211" s="289">
        <v>44950.6</v>
      </c>
      <c r="H211" s="289">
        <v>32128.720000000001</v>
      </c>
      <c r="I211" s="289">
        <v>297944.33</v>
      </c>
      <c r="J211" s="289">
        <v>0</v>
      </c>
      <c r="K211" s="289">
        <v>12430180.380000001</v>
      </c>
      <c r="L211" s="289">
        <v>0</v>
      </c>
      <c r="M211" s="289">
        <v>0</v>
      </c>
      <c r="N211" s="289">
        <v>0</v>
      </c>
      <c r="O211" s="289">
        <v>0</v>
      </c>
      <c r="P211" s="289">
        <v>0</v>
      </c>
      <c r="Q211" s="289">
        <v>0</v>
      </c>
      <c r="R211" s="289">
        <v>0</v>
      </c>
      <c r="S211" s="289">
        <v>0</v>
      </c>
      <c r="T211" s="289">
        <v>0</v>
      </c>
      <c r="U211" s="289">
        <v>413786.68</v>
      </c>
      <c r="V211" s="289">
        <v>10756331</v>
      </c>
      <c r="W211" s="289">
        <v>35566.49</v>
      </c>
      <c r="X211" s="289">
        <v>0</v>
      </c>
      <c r="Y211" s="289">
        <v>0</v>
      </c>
      <c r="Z211" s="289">
        <v>0</v>
      </c>
      <c r="AA211" s="289">
        <v>11438</v>
      </c>
      <c r="AB211" s="289">
        <v>0</v>
      </c>
      <c r="AC211" s="289">
        <v>0</v>
      </c>
      <c r="AD211" s="289">
        <v>48272</v>
      </c>
      <c r="AE211" s="289">
        <v>107898.58</v>
      </c>
      <c r="AF211" s="289">
        <v>0</v>
      </c>
      <c r="AG211" s="289">
        <v>0</v>
      </c>
      <c r="AH211" s="289">
        <v>22534.9</v>
      </c>
      <c r="AI211" s="289">
        <v>43843.91</v>
      </c>
      <c r="AJ211" s="289">
        <v>0</v>
      </c>
      <c r="AK211" s="289">
        <v>3885</v>
      </c>
      <c r="AL211" s="289">
        <v>555600</v>
      </c>
      <c r="AM211" s="289">
        <v>22269.05</v>
      </c>
      <c r="AN211" s="289">
        <v>30562.41</v>
      </c>
      <c r="AO211" s="289">
        <v>0</v>
      </c>
      <c r="AP211" s="289">
        <v>9271.9500000000007</v>
      </c>
      <c r="AQ211" s="289">
        <v>6799928.4000000004</v>
      </c>
      <c r="AR211" s="289">
        <v>4900858.7</v>
      </c>
      <c r="AS211" s="289">
        <v>742095.17</v>
      </c>
      <c r="AT211" s="289">
        <v>565879.31000000006</v>
      </c>
      <c r="AU211" s="289">
        <v>725475.56</v>
      </c>
      <c r="AV211" s="289">
        <v>192541.28</v>
      </c>
      <c r="AW211" s="289">
        <v>774889.43</v>
      </c>
      <c r="AX211" s="289">
        <v>978475.37</v>
      </c>
      <c r="AY211" s="289">
        <v>456126.76</v>
      </c>
      <c r="AZ211" s="289">
        <v>1431875.37</v>
      </c>
      <c r="BA211" s="289">
        <v>3571381.4</v>
      </c>
      <c r="BB211" s="289">
        <v>347655.32</v>
      </c>
      <c r="BC211" s="289">
        <v>174192.78</v>
      </c>
      <c r="BD211" s="289">
        <v>275098.09000000003</v>
      </c>
      <c r="BE211" s="289">
        <v>512841.9</v>
      </c>
      <c r="BF211" s="289">
        <v>3445842.14</v>
      </c>
      <c r="BG211" s="289">
        <v>10199030.32</v>
      </c>
      <c r="BH211" s="289">
        <v>3368.15</v>
      </c>
      <c r="BI211" s="289">
        <v>0</v>
      </c>
      <c r="BJ211" s="289">
        <v>0</v>
      </c>
      <c r="BK211" s="289">
        <v>0</v>
      </c>
      <c r="BL211" s="289">
        <v>0</v>
      </c>
      <c r="BM211" s="289">
        <v>0</v>
      </c>
      <c r="BN211" s="289">
        <v>0</v>
      </c>
      <c r="BO211" s="289">
        <v>18000</v>
      </c>
      <c r="BP211" s="289">
        <v>13726.49</v>
      </c>
      <c r="BQ211" s="289">
        <v>5436805.2199999997</v>
      </c>
      <c r="BR211" s="289">
        <v>5183686.13</v>
      </c>
      <c r="BS211" s="289">
        <v>5454805.2199999997</v>
      </c>
      <c r="BT211" s="289">
        <v>5197412.62</v>
      </c>
      <c r="BU211" s="289">
        <v>0</v>
      </c>
      <c r="BV211" s="289">
        <v>0</v>
      </c>
      <c r="BW211" s="289">
        <v>3445842.14</v>
      </c>
      <c r="BX211" s="289">
        <v>0</v>
      </c>
      <c r="BY211" s="289">
        <v>0</v>
      </c>
      <c r="BZ211" s="289">
        <v>0</v>
      </c>
      <c r="CA211" s="289">
        <v>0</v>
      </c>
      <c r="CB211" s="289">
        <v>0</v>
      </c>
      <c r="CC211" s="289">
        <v>131429.82</v>
      </c>
      <c r="CD211" s="289">
        <v>0</v>
      </c>
      <c r="CE211" s="289">
        <v>0</v>
      </c>
      <c r="CF211" s="289">
        <v>0</v>
      </c>
      <c r="CG211" s="289">
        <v>0</v>
      </c>
      <c r="CH211" s="289">
        <v>212.59</v>
      </c>
      <c r="CI211" s="289">
        <v>0</v>
      </c>
      <c r="CJ211" s="289">
        <v>0</v>
      </c>
      <c r="CK211" s="289">
        <v>0</v>
      </c>
      <c r="CL211" s="289">
        <v>0</v>
      </c>
      <c r="CM211" s="289">
        <v>1356667</v>
      </c>
      <c r="CN211" s="289">
        <v>17824</v>
      </c>
      <c r="CO211" s="289">
        <v>0</v>
      </c>
      <c r="CP211" s="289">
        <v>0</v>
      </c>
      <c r="CQ211" s="289">
        <v>0</v>
      </c>
      <c r="CR211" s="289">
        <v>0</v>
      </c>
      <c r="CS211" s="289">
        <v>12122</v>
      </c>
      <c r="CT211" s="289">
        <v>630471.24</v>
      </c>
      <c r="CU211" s="289">
        <v>0</v>
      </c>
      <c r="CV211" s="289">
        <v>0</v>
      </c>
      <c r="CW211" s="289">
        <v>0</v>
      </c>
      <c r="CX211" s="289">
        <v>27615.5</v>
      </c>
      <c r="CY211" s="289">
        <v>0</v>
      </c>
      <c r="CZ211" s="289">
        <v>0</v>
      </c>
      <c r="DA211" s="289">
        <v>0</v>
      </c>
      <c r="DB211" s="289">
        <v>0</v>
      </c>
      <c r="DC211" s="289">
        <v>0</v>
      </c>
      <c r="DD211" s="289">
        <v>0</v>
      </c>
      <c r="DE211" s="289">
        <v>0</v>
      </c>
      <c r="DF211" s="289">
        <v>0</v>
      </c>
      <c r="DG211" s="289">
        <v>0</v>
      </c>
      <c r="DH211" s="289">
        <v>0</v>
      </c>
      <c r="DI211" s="289">
        <v>4081144.47</v>
      </c>
      <c r="DJ211" s="289">
        <v>0</v>
      </c>
      <c r="DK211" s="289">
        <v>0</v>
      </c>
      <c r="DL211" s="289">
        <v>638010.57999999996</v>
      </c>
      <c r="DM211" s="289">
        <v>281317.44</v>
      </c>
      <c r="DN211" s="289">
        <v>0</v>
      </c>
      <c r="DO211" s="289">
        <v>0</v>
      </c>
      <c r="DP211" s="289">
        <v>160556.47</v>
      </c>
      <c r="DQ211" s="289">
        <v>0</v>
      </c>
      <c r="DR211" s="289">
        <v>31101</v>
      </c>
      <c r="DS211" s="289">
        <v>0</v>
      </c>
      <c r="DT211" s="289">
        <v>0</v>
      </c>
      <c r="DU211" s="289">
        <v>0</v>
      </c>
      <c r="DV211" s="289">
        <v>196024.49</v>
      </c>
      <c r="DW211" s="289">
        <v>234029.84</v>
      </c>
      <c r="DX211" s="289">
        <v>74887.7</v>
      </c>
      <c r="DY211" s="289">
        <v>105157.77</v>
      </c>
      <c r="DZ211" s="289">
        <v>197776.96</v>
      </c>
      <c r="EA211" s="289">
        <v>146662.37</v>
      </c>
      <c r="EB211" s="289">
        <v>20844.52</v>
      </c>
      <c r="EC211" s="289">
        <v>0</v>
      </c>
      <c r="ED211" s="289">
        <v>109698.68000000001</v>
      </c>
      <c r="EE211" s="289">
        <v>50597.32</v>
      </c>
      <c r="EF211" s="289">
        <v>5919434.2000000002</v>
      </c>
      <c r="EG211" s="289">
        <v>2572739.36</v>
      </c>
      <c r="EH211" s="289">
        <v>3405796.2</v>
      </c>
      <c r="EI211" s="289">
        <v>0</v>
      </c>
      <c r="EJ211" s="289">
        <v>0</v>
      </c>
      <c r="EK211" s="289">
        <v>0</v>
      </c>
      <c r="EL211" s="289">
        <v>0</v>
      </c>
      <c r="EM211" s="289">
        <v>5401094.3200000003</v>
      </c>
      <c r="EN211" s="289">
        <v>277721.27</v>
      </c>
      <c r="EO211" s="289">
        <v>395390.23</v>
      </c>
      <c r="EP211" s="289">
        <v>257032.17</v>
      </c>
      <c r="EQ211" s="289">
        <v>0</v>
      </c>
      <c r="ER211" s="289">
        <v>139363.21</v>
      </c>
      <c r="ES211" s="289">
        <v>0</v>
      </c>
      <c r="ET211" s="289">
        <v>0</v>
      </c>
      <c r="EU211" s="289">
        <v>78670.740000000005</v>
      </c>
      <c r="EV211" s="289">
        <v>74460.88</v>
      </c>
      <c r="EW211" s="289">
        <v>987471.96</v>
      </c>
      <c r="EX211" s="289">
        <v>991681.82000000007</v>
      </c>
      <c r="EY211" s="289">
        <v>0</v>
      </c>
      <c r="EZ211" s="289">
        <v>216779.35</v>
      </c>
      <c r="FA211" s="289">
        <v>183393.85</v>
      </c>
      <c r="FB211" s="289">
        <v>482572.34</v>
      </c>
      <c r="FC211" s="289">
        <v>116574.03</v>
      </c>
      <c r="FD211" s="289">
        <v>399383.81</v>
      </c>
      <c r="FE211" s="289">
        <v>0</v>
      </c>
      <c r="FF211" s="289">
        <v>0</v>
      </c>
      <c r="FG211" s="289">
        <v>0</v>
      </c>
      <c r="FH211" s="289">
        <v>21260.89</v>
      </c>
      <c r="FI211" s="289">
        <v>13520.33</v>
      </c>
      <c r="FJ211" s="289">
        <v>7740.56</v>
      </c>
      <c r="FK211" s="289">
        <v>0</v>
      </c>
    </row>
    <row r="212" spans="1:167" x14ac:dyDescent="0.15">
      <c r="A212" s="287">
        <v>3409</v>
      </c>
      <c r="B212" s="287" t="s">
        <v>671</v>
      </c>
      <c r="C212" s="289">
        <v>0</v>
      </c>
      <c r="D212" s="289">
        <v>6843787.4800000004</v>
      </c>
      <c r="E212" s="289">
        <v>26349.27</v>
      </c>
      <c r="F212" s="289">
        <v>1473.75</v>
      </c>
      <c r="G212" s="289">
        <v>48356</v>
      </c>
      <c r="H212" s="289">
        <v>2785.35</v>
      </c>
      <c r="I212" s="289">
        <v>11984</v>
      </c>
      <c r="J212" s="289">
        <v>0</v>
      </c>
      <c r="K212" s="289">
        <v>1846866.66</v>
      </c>
      <c r="L212" s="289">
        <v>0</v>
      </c>
      <c r="M212" s="289">
        <v>0</v>
      </c>
      <c r="N212" s="289">
        <v>0</v>
      </c>
      <c r="O212" s="289">
        <v>0</v>
      </c>
      <c r="P212" s="289">
        <v>4763</v>
      </c>
      <c r="Q212" s="289">
        <v>0</v>
      </c>
      <c r="R212" s="289">
        <v>0</v>
      </c>
      <c r="S212" s="289">
        <v>73200.13</v>
      </c>
      <c r="T212" s="289">
        <v>0</v>
      </c>
      <c r="U212" s="289">
        <v>527677.77</v>
      </c>
      <c r="V212" s="289">
        <v>12259730</v>
      </c>
      <c r="W212" s="289">
        <v>25038.74</v>
      </c>
      <c r="X212" s="289">
        <v>0</v>
      </c>
      <c r="Y212" s="289">
        <v>0</v>
      </c>
      <c r="Z212" s="289">
        <v>0</v>
      </c>
      <c r="AA212" s="289">
        <v>78829.710000000006</v>
      </c>
      <c r="AB212" s="289">
        <v>19216.68</v>
      </c>
      <c r="AC212" s="289">
        <v>0</v>
      </c>
      <c r="AD212" s="289">
        <v>170999.4</v>
      </c>
      <c r="AE212" s="289">
        <v>478650</v>
      </c>
      <c r="AF212" s="289">
        <v>0</v>
      </c>
      <c r="AG212" s="289">
        <v>0</v>
      </c>
      <c r="AH212" s="289">
        <v>0</v>
      </c>
      <c r="AI212" s="289">
        <v>10123</v>
      </c>
      <c r="AJ212" s="289">
        <v>0</v>
      </c>
      <c r="AK212" s="289">
        <v>550</v>
      </c>
      <c r="AL212" s="289">
        <v>0</v>
      </c>
      <c r="AM212" s="289">
        <v>19122</v>
      </c>
      <c r="AN212" s="289">
        <v>81940.490000000005</v>
      </c>
      <c r="AO212" s="289">
        <v>0</v>
      </c>
      <c r="AP212" s="289">
        <v>2947.65</v>
      </c>
      <c r="AQ212" s="289">
        <v>4545086.5599999996</v>
      </c>
      <c r="AR212" s="289">
        <v>4661783.3</v>
      </c>
      <c r="AS212" s="289">
        <v>694148.28</v>
      </c>
      <c r="AT212" s="289">
        <v>627544.35</v>
      </c>
      <c r="AU212" s="289">
        <v>294834.49</v>
      </c>
      <c r="AV212" s="289">
        <v>104612.17</v>
      </c>
      <c r="AW212" s="289">
        <v>591184.71</v>
      </c>
      <c r="AX212" s="289">
        <v>1470025.67</v>
      </c>
      <c r="AY212" s="289">
        <v>322860.73</v>
      </c>
      <c r="AZ212" s="289">
        <v>1205938.1200000001</v>
      </c>
      <c r="BA212" s="289">
        <v>3393179.61</v>
      </c>
      <c r="BB212" s="289">
        <v>210674.30000000002</v>
      </c>
      <c r="BC212" s="289">
        <v>201117.30000000002</v>
      </c>
      <c r="BD212" s="289">
        <v>7854.16</v>
      </c>
      <c r="BE212" s="289">
        <v>3920</v>
      </c>
      <c r="BF212" s="289">
        <v>3850128.15</v>
      </c>
      <c r="BG212" s="289">
        <v>189939.24</v>
      </c>
      <c r="BH212" s="289">
        <v>6778.4800000000005</v>
      </c>
      <c r="BI212" s="289">
        <v>248847.09</v>
      </c>
      <c r="BJ212" s="289">
        <v>25914.62</v>
      </c>
      <c r="BK212" s="289">
        <v>0</v>
      </c>
      <c r="BL212" s="289">
        <v>0</v>
      </c>
      <c r="BM212" s="289">
        <v>0</v>
      </c>
      <c r="BN212" s="289">
        <v>0</v>
      </c>
      <c r="BO212" s="289">
        <v>0</v>
      </c>
      <c r="BP212" s="289">
        <v>0</v>
      </c>
      <c r="BQ212" s="289">
        <v>4242134.22</v>
      </c>
      <c r="BR212" s="289">
        <v>4617848.1500000004</v>
      </c>
      <c r="BS212" s="289">
        <v>4490981.3099999996</v>
      </c>
      <c r="BT212" s="289">
        <v>4643762.7699999996</v>
      </c>
      <c r="BU212" s="289">
        <v>0</v>
      </c>
      <c r="BV212" s="289">
        <v>0</v>
      </c>
      <c r="BW212" s="289">
        <v>2472006.52</v>
      </c>
      <c r="BX212" s="289">
        <v>0</v>
      </c>
      <c r="BY212" s="289">
        <v>0</v>
      </c>
      <c r="BZ212" s="289">
        <v>0</v>
      </c>
      <c r="CA212" s="289">
        <v>0</v>
      </c>
      <c r="CB212" s="289">
        <v>0</v>
      </c>
      <c r="CC212" s="289">
        <v>47458.43</v>
      </c>
      <c r="CD212" s="289">
        <v>0</v>
      </c>
      <c r="CE212" s="289">
        <v>32262</v>
      </c>
      <c r="CF212" s="289">
        <v>0</v>
      </c>
      <c r="CG212" s="289">
        <v>0</v>
      </c>
      <c r="CH212" s="289">
        <v>0</v>
      </c>
      <c r="CI212" s="289">
        <v>0</v>
      </c>
      <c r="CJ212" s="289">
        <v>0</v>
      </c>
      <c r="CK212" s="289">
        <v>128762.22</v>
      </c>
      <c r="CL212" s="289">
        <v>0</v>
      </c>
      <c r="CM212" s="289">
        <v>937954</v>
      </c>
      <c r="CN212" s="289">
        <v>5786</v>
      </c>
      <c r="CO212" s="289">
        <v>0</v>
      </c>
      <c r="CP212" s="289">
        <v>0</v>
      </c>
      <c r="CQ212" s="289">
        <v>0</v>
      </c>
      <c r="CR212" s="289">
        <v>0</v>
      </c>
      <c r="CS212" s="289">
        <v>3935</v>
      </c>
      <c r="CT212" s="289">
        <v>444598.95</v>
      </c>
      <c r="CU212" s="289">
        <v>0</v>
      </c>
      <c r="CV212" s="289">
        <v>0</v>
      </c>
      <c r="CW212" s="289">
        <v>0</v>
      </c>
      <c r="CX212" s="289">
        <v>0</v>
      </c>
      <c r="CY212" s="289">
        <v>0</v>
      </c>
      <c r="CZ212" s="289">
        <v>0</v>
      </c>
      <c r="DA212" s="289">
        <v>0</v>
      </c>
      <c r="DB212" s="289">
        <v>0</v>
      </c>
      <c r="DC212" s="289">
        <v>0</v>
      </c>
      <c r="DD212" s="289">
        <v>0</v>
      </c>
      <c r="DE212" s="289">
        <v>0</v>
      </c>
      <c r="DF212" s="289">
        <v>0</v>
      </c>
      <c r="DG212" s="289">
        <v>0</v>
      </c>
      <c r="DH212" s="289">
        <v>0</v>
      </c>
      <c r="DI212" s="289">
        <v>3113473.2</v>
      </c>
      <c r="DJ212" s="289">
        <v>0</v>
      </c>
      <c r="DK212" s="289">
        <v>0</v>
      </c>
      <c r="DL212" s="289">
        <v>410084.98</v>
      </c>
      <c r="DM212" s="289">
        <v>245093.33000000002</v>
      </c>
      <c r="DN212" s="289">
        <v>0</v>
      </c>
      <c r="DO212" s="289">
        <v>0</v>
      </c>
      <c r="DP212" s="289">
        <v>220262.98</v>
      </c>
      <c r="DQ212" s="289">
        <v>0</v>
      </c>
      <c r="DR212" s="289">
        <v>0</v>
      </c>
      <c r="DS212" s="289">
        <v>0</v>
      </c>
      <c r="DT212" s="289">
        <v>0</v>
      </c>
      <c r="DU212" s="289">
        <v>0</v>
      </c>
      <c r="DV212" s="289">
        <v>71508.820000000007</v>
      </c>
      <c r="DW212" s="289">
        <v>12339.81</v>
      </c>
      <c r="DX212" s="289">
        <v>160707.16</v>
      </c>
      <c r="DY212" s="289">
        <v>183894.79</v>
      </c>
      <c r="DZ212" s="289">
        <v>224990.38</v>
      </c>
      <c r="EA212" s="289">
        <v>15287.06</v>
      </c>
      <c r="EB212" s="289">
        <v>186515.69</v>
      </c>
      <c r="EC212" s="289">
        <v>0</v>
      </c>
      <c r="ED212" s="289">
        <v>1009.15</v>
      </c>
      <c r="EE212" s="289">
        <v>30303.83</v>
      </c>
      <c r="EF212" s="289">
        <v>264827.63</v>
      </c>
      <c r="EG212" s="289">
        <v>75102.95</v>
      </c>
      <c r="EH212" s="289">
        <v>0</v>
      </c>
      <c r="EI212" s="289">
        <v>0</v>
      </c>
      <c r="EJ212" s="289">
        <v>0</v>
      </c>
      <c r="EK212" s="289">
        <v>160430</v>
      </c>
      <c r="EL212" s="289">
        <v>0</v>
      </c>
      <c r="EM212" s="289">
        <v>4810000</v>
      </c>
      <c r="EN212" s="289">
        <v>0</v>
      </c>
      <c r="EO212" s="289">
        <v>4180860.98</v>
      </c>
      <c r="EP212" s="289">
        <v>4180860.98</v>
      </c>
      <c r="EQ212" s="289">
        <v>0</v>
      </c>
      <c r="ER212" s="289">
        <v>0</v>
      </c>
      <c r="ES212" s="289">
        <v>0</v>
      </c>
      <c r="ET212" s="289">
        <v>0</v>
      </c>
      <c r="EU212" s="289">
        <v>86207.790000000008</v>
      </c>
      <c r="EV212" s="289">
        <v>176341.71</v>
      </c>
      <c r="EW212" s="289">
        <v>1150022.03</v>
      </c>
      <c r="EX212" s="289">
        <v>1059888.1100000001</v>
      </c>
      <c r="EY212" s="289">
        <v>0</v>
      </c>
      <c r="EZ212" s="289">
        <v>28807.010000000002</v>
      </c>
      <c r="FA212" s="289">
        <v>39784.26</v>
      </c>
      <c r="FB212" s="289">
        <v>275743</v>
      </c>
      <c r="FC212" s="289">
        <v>193404.49</v>
      </c>
      <c r="FD212" s="289">
        <v>71361.259999999995</v>
      </c>
      <c r="FE212" s="289">
        <v>0</v>
      </c>
      <c r="FF212" s="289">
        <v>0</v>
      </c>
      <c r="FG212" s="289">
        <v>0</v>
      </c>
      <c r="FH212" s="289">
        <v>1667219.6400000001</v>
      </c>
      <c r="FI212" s="289">
        <v>531986.64</v>
      </c>
      <c r="FJ212" s="289">
        <v>1135233</v>
      </c>
      <c r="FK212" s="289">
        <v>0</v>
      </c>
    </row>
    <row r="213" spans="1:167" x14ac:dyDescent="0.15">
      <c r="A213" s="287">
        <v>3427</v>
      </c>
      <c r="B213" s="287" t="s">
        <v>672</v>
      </c>
      <c r="C213" s="289">
        <v>0</v>
      </c>
      <c r="D213" s="289">
        <v>1113938.8799999999</v>
      </c>
      <c r="E213" s="289">
        <v>0</v>
      </c>
      <c r="F213" s="289">
        <v>168.97</v>
      </c>
      <c r="G213" s="289">
        <v>8322.25</v>
      </c>
      <c r="H213" s="289">
        <v>2239.11</v>
      </c>
      <c r="I213" s="289">
        <v>55</v>
      </c>
      <c r="J213" s="289">
        <v>1155.98</v>
      </c>
      <c r="K213" s="289">
        <v>90585</v>
      </c>
      <c r="L213" s="289">
        <v>0</v>
      </c>
      <c r="M213" s="289">
        <v>0</v>
      </c>
      <c r="N213" s="289">
        <v>0</v>
      </c>
      <c r="O213" s="289">
        <v>0</v>
      </c>
      <c r="P213" s="289">
        <v>9061.8700000000008</v>
      </c>
      <c r="Q213" s="289">
        <v>0</v>
      </c>
      <c r="R213" s="289">
        <v>0</v>
      </c>
      <c r="S213" s="289">
        <v>0</v>
      </c>
      <c r="T213" s="289">
        <v>0</v>
      </c>
      <c r="U213" s="289">
        <v>80920.680000000008</v>
      </c>
      <c r="V213" s="289">
        <v>1818235</v>
      </c>
      <c r="W213" s="289">
        <v>3686.16</v>
      </c>
      <c r="X213" s="289">
        <v>0</v>
      </c>
      <c r="Y213" s="289">
        <v>108583.77</v>
      </c>
      <c r="Z213" s="289">
        <v>24145.49</v>
      </c>
      <c r="AA213" s="289">
        <v>92667.8</v>
      </c>
      <c r="AB213" s="289">
        <v>0</v>
      </c>
      <c r="AC213" s="289">
        <v>0</v>
      </c>
      <c r="AD213" s="289">
        <v>70852.490000000005</v>
      </c>
      <c r="AE213" s="289">
        <v>81182.73</v>
      </c>
      <c r="AF213" s="289">
        <v>0</v>
      </c>
      <c r="AG213" s="289">
        <v>0</v>
      </c>
      <c r="AH213" s="289">
        <v>42923.71</v>
      </c>
      <c r="AI213" s="289">
        <v>9513.75</v>
      </c>
      <c r="AJ213" s="289">
        <v>0</v>
      </c>
      <c r="AK213" s="289">
        <v>0</v>
      </c>
      <c r="AL213" s="289">
        <v>0</v>
      </c>
      <c r="AM213" s="289">
        <v>0</v>
      </c>
      <c r="AN213" s="289">
        <v>3446.7000000000003</v>
      </c>
      <c r="AO213" s="289">
        <v>0</v>
      </c>
      <c r="AP213" s="289">
        <v>1840</v>
      </c>
      <c r="AQ213" s="289">
        <v>734712.41</v>
      </c>
      <c r="AR213" s="289">
        <v>498819.05</v>
      </c>
      <c r="AS213" s="289">
        <v>137857.34</v>
      </c>
      <c r="AT213" s="289">
        <v>80843.62</v>
      </c>
      <c r="AU213" s="289">
        <v>76400.52</v>
      </c>
      <c r="AV213" s="289">
        <v>0</v>
      </c>
      <c r="AW213" s="289">
        <v>71733.259999999995</v>
      </c>
      <c r="AX213" s="289">
        <v>84535.14</v>
      </c>
      <c r="AY213" s="289">
        <v>170232.47</v>
      </c>
      <c r="AZ213" s="289">
        <v>178832.13</v>
      </c>
      <c r="BA213" s="289">
        <v>546643.5</v>
      </c>
      <c r="BB213" s="289">
        <v>120782.03</v>
      </c>
      <c r="BC213" s="289">
        <v>46630.3</v>
      </c>
      <c r="BD213" s="289">
        <v>0</v>
      </c>
      <c r="BE213" s="289">
        <v>76250.58</v>
      </c>
      <c r="BF213" s="289">
        <v>408750.78</v>
      </c>
      <c r="BG213" s="289">
        <v>166693.33000000002</v>
      </c>
      <c r="BH213" s="289">
        <v>0</v>
      </c>
      <c r="BI213" s="289">
        <v>0</v>
      </c>
      <c r="BJ213" s="289">
        <v>0</v>
      </c>
      <c r="BK213" s="289">
        <v>0</v>
      </c>
      <c r="BL213" s="289">
        <v>0</v>
      </c>
      <c r="BM213" s="289">
        <v>0</v>
      </c>
      <c r="BN213" s="289">
        <v>0</v>
      </c>
      <c r="BO213" s="289">
        <v>0</v>
      </c>
      <c r="BP213" s="289">
        <v>0</v>
      </c>
      <c r="BQ213" s="289">
        <v>1228910.06</v>
      </c>
      <c r="BR213" s="289">
        <v>1392718.94</v>
      </c>
      <c r="BS213" s="289">
        <v>1228910.06</v>
      </c>
      <c r="BT213" s="289">
        <v>1392718.94</v>
      </c>
      <c r="BU213" s="289">
        <v>0</v>
      </c>
      <c r="BV213" s="289">
        <v>0</v>
      </c>
      <c r="BW213" s="289">
        <v>392054.97000000003</v>
      </c>
      <c r="BX213" s="289">
        <v>0</v>
      </c>
      <c r="BY213" s="289">
        <v>0</v>
      </c>
      <c r="BZ213" s="289">
        <v>0</v>
      </c>
      <c r="CA213" s="289">
        <v>0</v>
      </c>
      <c r="CB213" s="289">
        <v>0</v>
      </c>
      <c r="CC213" s="289">
        <v>0</v>
      </c>
      <c r="CD213" s="289">
        <v>0</v>
      </c>
      <c r="CE213" s="289">
        <v>0</v>
      </c>
      <c r="CF213" s="289">
        <v>0</v>
      </c>
      <c r="CG213" s="289">
        <v>0</v>
      </c>
      <c r="CH213" s="289">
        <v>20512</v>
      </c>
      <c r="CI213" s="289">
        <v>0</v>
      </c>
      <c r="CJ213" s="289">
        <v>0</v>
      </c>
      <c r="CK213" s="289">
        <v>12347.87</v>
      </c>
      <c r="CL213" s="289">
        <v>0</v>
      </c>
      <c r="CM213" s="289">
        <v>119240</v>
      </c>
      <c r="CN213" s="289">
        <v>0</v>
      </c>
      <c r="CO213" s="289">
        <v>0</v>
      </c>
      <c r="CP213" s="289">
        <v>0</v>
      </c>
      <c r="CQ213" s="289">
        <v>0</v>
      </c>
      <c r="CR213" s="289">
        <v>0</v>
      </c>
      <c r="CS213" s="289">
        <v>0</v>
      </c>
      <c r="CT213" s="289">
        <v>70466.240000000005</v>
      </c>
      <c r="CU213" s="289">
        <v>0</v>
      </c>
      <c r="CV213" s="289">
        <v>0</v>
      </c>
      <c r="CW213" s="289">
        <v>0</v>
      </c>
      <c r="CX213" s="289">
        <v>0</v>
      </c>
      <c r="CY213" s="289">
        <v>0</v>
      </c>
      <c r="CZ213" s="289">
        <v>0</v>
      </c>
      <c r="DA213" s="289">
        <v>0</v>
      </c>
      <c r="DB213" s="289">
        <v>0</v>
      </c>
      <c r="DC213" s="289">
        <v>0</v>
      </c>
      <c r="DD213" s="289">
        <v>0</v>
      </c>
      <c r="DE213" s="289">
        <v>0</v>
      </c>
      <c r="DF213" s="289">
        <v>0</v>
      </c>
      <c r="DG213" s="289">
        <v>1139.57</v>
      </c>
      <c r="DH213" s="289">
        <v>0</v>
      </c>
      <c r="DI213" s="289">
        <v>502620.21</v>
      </c>
      <c r="DJ213" s="289">
        <v>0</v>
      </c>
      <c r="DK213" s="289">
        <v>0</v>
      </c>
      <c r="DL213" s="289">
        <v>69656</v>
      </c>
      <c r="DM213" s="289">
        <v>41205.300000000003</v>
      </c>
      <c r="DN213" s="289">
        <v>0</v>
      </c>
      <c r="DO213" s="289">
        <v>0</v>
      </c>
      <c r="DP213" s="289">
        <v>0</v>
      </c>
      <c r="DQ213" s="289">
        <v>0</v>
      </c>
      <c r="DR213" s="289">
        <v>0</v>
      </c>
      <c r="DS213" s="289">
        <v>0</v>
      </c>
      <c r="DT213" s="289">
        <v>0</v>
      </c>
      <c r="DU213" s="289">
        <v>0</v>
      </c>
      <c r="DV213" s="289">
        <v>0</v>
      </c>
      <c r="DW213" s="289">
        <v>0</v>
      </c>
      <c r="DX213" s="289">
        <v>0</v>
      </c>
      <c r="DY213" s="289">
        <v>16645</v>
      </c>
      <c r="DZ213" s="289">
        <v>31000</v>
      </c>
      <c r="EA213" s="289">
        <v>14355</v>
      </c>
      <c r="EB213" s="289">
        <v>0</v>
      </c>
      <c r="EC213" s="289">
        <v>0</v>
      </c>
      <c r="ED213" s="289">
        <v>22.14</v>
      </c>
      <c r="EE213" s="289">
        <v>54.94</v>
      </c>
      <c r="EF213" s="289">
        <v>24209.98</v>
      </c>
      <c r="EG213" s="289">
        <v>24177.18</v>
      </c>
      <c r="EH213" s="289">
        <v>0</v>
      </c>
      <c r="EI213" s="289">
        <v>0</v>
      </c>
      <c r="EJ213" s="289">
        <v>0</v>
      </c>
      <c r="EK213" s="289">
        <v>0</v>
      </c>
      <c r="EL213" s="289">
        <v>0</v>
      </c>
      <c r="EM213" s="289">
        <v>852054.01</v>
      </c>
      <c r="EN213" s="289">
        <v>21775.119999999999</v>
      </c>
      <c r="EO213" s="289">
        <v>524681.29</v>
      </c>
      <c r="EP213" s="289">
        <v>700097.35</v>
      </c>
      <c r="EQ213" s="289">
        <v>0</v>
      </c>
      <c r="ER213" s="289">
        <v>175416</v>
      </c>
      <c r="ES213" s="289">
        <v>0</v>
      </c>
      <c r="ET213" s="289">
        <v>21775.18</v>
      </c>
      <c r="EU213" s="289">
        <v>0</v>
      </c>
      <c r="EV213" s="289">
        <v>0</v>
      </c>
      <c r="EW213" s="289">
        <v>143308.82</v>
      </c>
      <c r="EX213" s="289">
        <v>143308.82</v>
      </c>
      <c r="EY213" s="289">
        <v>0</v>
      </c>
      <c r="EZ213" s="289">
        <v>3030.4</v>
      </c>
      <c r="FA213" s="289">
        <v>2260.6799999999998</v>
      </c>
      <c r="FB213" s="289">
        <v>0</v>
      </c>
      <c r="FC213" s="289">
        <v>0</v>
      </c>
      <c r="FD213" s="289">
        <v>769.72</v>
      </c>
      <c r="FE213" s="289">
        <v>0</v>
      </c>
      <c r="FF213" s="289">
        <v>0</v>
      </c>
      <c r="FG213" s="289">
        <v>0</v>
      </c>
      <c r="FH213" s="289">
        <v>0</v>
      </c>
      <c r="FI213" s="289">
        <v>0</v>
      </c>
      <c r="FJ213" s="289">
        <v>0</v>
      </c>
      <c r="FK213" s="289">
        <v>0</v>
      </c>
    </row>
    <row r="214" spans="1:167" x14ac:dyDescent="0.15">
      <c r="A214" s="287">
        <v>3428</v>
      </c>
      <c r="B214" s="287" t="s">
        <v>673</v>
      </c>
      <c r="C214" s="289">
        <v>0</v>
      </c>
      <c r="D214" s="289">
        <v>3172759.43</v>
      </c>
      <c r="E214" s="289">
        <v>14224.42</v>
      </c>
      <c r="F214" s="289">
        <v>12199.89</v>
      </c>
      <c r="G214" s="289">
        <v>39093.980000000003</v>
      </c>
      <c r="H214" s="289">
        <v>292.04000000000002</v>
      </c>
      <c r="I214" s="289">
        <v>68068.05</v>
      </c>
      <c r="J214" s="289">
        <v>0</v>
      </c>
      <c r="K214" s="289">
        <v>413552.10000000003</v>
      </c>
      <c r="L214" s="289">
        <v>0</v>
      </c>
      <c r="M214" s="289">
        <v>0</v>
      </c>
      <c r="N214" s="289">
        <v>0</v>
      </c>
      <c r="O214" s="289">
        <v>0</v>
      </c>
      <c r="P214" s="289">
        <v>5421</v>
      </c>
      <c r="Q214" s="289">
        <v>0</v>
      </c>
      <c r="R214" s="289">
        <v>0</v>
      </c>
      <c r="S214" s="289">
        <v>0</v>
      </c>
      <c r="T214" s="289">
        <v>0</v>
      </c>
      <c r="U214" s="289">
        <v>219272.80000000002</v>
      </c>
      <c r="V214" s="289">
        <v>5386226</v>
      </c>
      <c r="W214" s="289">
        <v>5280</v>
      </c>
      <c r="X214" s="289">
        <v>0</v>
      </c>
      <c r="Y214" s="289">
        <v>0</v>
      </c>
      <c r="Z214" s="289">
        <v>15814.220000000001</v>
      </c>
      <c r="AA214" s="289">
        <v>3736.6</v>
      </c>
      <c r="AB214" s="289">
        <v>0</v>
      </c>
      <c r="AC214" s="289">
        <v>0</v>
      </c>
      <c r="AD214" s="289">
        <v>24166.97</v>
      </c>
      <c r="AE214" s="289">
        <v>209724</v>
      </c>
      <c r="AF214" s="289">
        <v>0</v>
      </c>
      <c r="AG214" s="289">
        <v>0</v>
      </c>
      <c r="AH214" s="289">
        <v>10659.36</v>
      </c>
      <c r="AI214" s="289">
        <v>0</v>
      </c>
      <c r="AJ214" s="289">
        <v>0</v>
      </c>
      <c r="AK214" s="289">
        <v>4800.1000000000004</v>
      </c>
      <c r="AL214" s="289">
        <v>0</v>
      </c>
      <c r="AM214" s="289">
        <v>0.75</v>
      </c>
      <c r="AN214" s="289">
        <v>24720.560000000001</v>
      </c>
      <c r="AO214" s="289">
        <v>0</v>
      </c>
      <c r="AP214" s="289">
        <v>2668.85</v>
      </c>
      <c r="AQ214" s="289">
        <v>1498880.14</v>
      </c>
      <c r="AR214" s="289">
        <v>2078033.21</v>
      </c>
      <c r="AS214" s="289">
        <v>269481.96000000002</v>
      </c>
      <c r="AT214" s="289">
        <v>212513.6</v>
      </c>
      <c r="AU214" s="289">
        <v>166572.76</v>
      </c>
      <c r="AV214" s="289">
        <v>81483.08</v>
      </c>
      <c r="AW214" s="289">
        <v>163275.49</v>
      </c>
      <c r="AX214" s="289">
        <v>267498.78000000003</v>
      </c>
      <c r="AY214" s="289">
        <v>295034.92</v>
      </c>
      <c r="AZ214" s="289">
        <v>452778.21</v>
      </c>
      <c r="BA214" s="289">
        <v>1976326.79</v>
      </c>
      <c r="BB214" s="289">
        <v>210941.85</v>
      </c>
      <c r="BC214" s="289">
        <v>100623.5</v>
      </c>
      <c r="BD214" s="289">
        <v>8642.2100000000009</v>
      </c>
      <c r="BE214" s="289">
        <v>186275.69</v>
      </c>
      <c r="BF214" s="289">
        <v>716662.28</v>
      </c>
      <c r="BG214" s="289">
        <v>675063.70000000007</v>
      </c>
      <c r="BH214" s="289">
        <v>10709.82</v>
      </c>
      <c r="BI214" s="289">
        <v>0</v>
      </c>
      <c r="BJ214" s="289">
        <v>0</v>
      </c>
      <c r="BK214" s="289">
        <v>0</v>
      </c>
      <c r="BL214" s="289">
        <v>0</v>
      </c>
      <c r="BM214" s="289">
        <v>0</v>
      </c>
      <c r="BN214" s="289">
        <v>0</v>
      </c>
      <c r="BO214" s="289">
        <v>0</v>
      </c>
      <c r="BP214" s="289">
        <v>0</v>
      </c>
      <c r="BQ214" s="289">
        <v>1044639.41</v>
      </c>
      <c r="BR214" s="289">
        <v>1306522.54</v>
      </c>
      <c r="BS214" s="289">
        <v>1044639.41</v>
      </c>
      <c r="BT214" s="289">
        <v>1306522.54</v>
      </c>
      <c r="BU214" s="289">
        <v>0</v>
      </c>
      <c r="BV214" s="289">
        <v>0</v>
      </c>
      <c r="BW214" s="289">
        <v>716662.28</v>
      </c>
      <c r="BX214" s="289">
        <v>0</v>
      </c>
      <c r="BY214" s="289">
        <v>0</v>
      </c>
      <c r="BZ214" s="289">
        <v>0</v>
      </c>
      <c r="CA214" s="289">
        <v>500</v>
      </c>
      <c r="CB214" s="289">
        <v>0</v>
      </c>
      <c r="CC214" s="289">
        <v>0</v>
      </c>
      <c r="CD214" s="289">
        <v>0</v>
      </c>
      <c r="CE214" s="289">
        <v>0</v>
      </c>
      <c r="CF214" s="289">
        <v>0</v>
      </c>
      <c r="CG214" s="289">
        <v>0</v>
      </c>
      <c r="CH214" s="289">
        <v>1186.1500000000001</v>
      </c>
      <c r="CI214" s="289">
        <v>0</v>
      </c>
      <c r="CJ214" s="289">
        <v>0</v>
      </c>
      <c r="CK214" s="289">
        <v>5043.92</v>
      </c>
      <c r="CL214" s="289">
        <v>0</v>
      </c>
      <c r="CM214" s="289">
        <v>268897</v>
      </c>
      <c r="CN214" s="289">
        <v>6224</v>
      </c>
      <c r="CO214" s="289">
        <v>0</v>
      </c>
      <c r="CP214" s="289">
        <v>0</v>
      </c>
      <c r="CQ214" s="289">
        <v>0</v>
      </c>
      <c r="CR214" s="289">
        <v>0</v>
      </c>
      <c r="CS214" s="289">
        <v>4233</v>
      </c>
      <c r="CT214" s="289">
        <v>138764.16</v>
      </c>
      <c r="CU214" s="289">
        <v>0</v>
      </c>
      <c r="CV214" s="289">
        <v>0</v>
      </c>
      <c r="CW214" s="289">
        <v>0</v>
      </c>
      <c r="CX214" s="289">
        <v>41001.300000000003</v>
      </c>
      <c r="CY214" s="289">
        <v>0</v>
      </c>
      <c r="CZ214" s="289">
        <v>0</v>
      </c>
      <c r="DA214" s="289">
        <v>0</v>
      </c>
      <c r="DB214" s="289">
        <v>0</v>
      </c>
      <c r="DC214" s="289">
        <v>0</v>
      </c>
      <c r="DD214" s="289">
        <v>26</v>
      </c>
      <c r="DE214" s="289">
        <v>0</v>
      </c>
      <c r="DF214" s="289">
        <v>0</v>
      </c>
      <c r="DG214" s="289">
        <v>0</v>
      </c>
      <c r="DH214" s="289">
        <v>0</v>
      </c>
      <c r="DI214" s="289">
        <v>747621.65</v>
      </c>
      <c r="DJ214" s="289">
        <v>0</v>
      </c>
      <c r="DK214" s="289">
        <v>0</v>
      </c>
      <c r="DL214" s="289">
        <v>169817.55000000002</v>
      </c>
      <c r="DM214" s="289">
        <v>17020.23</v>
      </c>
      <c r="DN214" s="289">
        <v>0</v>
      </c>
      <c r="DO214" s="289">
        <v>0</v>
      </c>
      <c r="DP214" s="289">
        <v>32839.040000000001</v>
      </c>
      <c r="DQ214" s="289">
        <v>606.20000000000005</v>
      </c>
      <c r="DR214" s="289">
        <v>13266.48</v>
      </c>
      <c r="DS214" s="289">
        <v>0</v>
      </c>
      <c r="DT214" s="289">
        <v>0</v>
      </c>
      <c r="DU214" s="289">
        <v>0</v>
      </c>
      <c r="DV214" s="289">
        <v>201366.66</v>
      </c>
      <c r="DW214" s="289">
        <v>0</v>
      </c>
      <c r="DX214" s="289">
        <v>9216.9500000000007</v>
      </c>
      <c r="DY214" s="289">
        <v>7207.09</v>
      </c>
      <c r="DZ214" s="289">
        <v>2051.5100000000002</v>
      </c>
      <c r="EA214" s="289">
        <v>3732.21</v>
      </c>
      <c r="EB214" s="289">
        <v>329.16</v>
      </c>
      <c r="EC214" s="289">
        <v>0</v>
      </c>
      <c r="ED214" s="289">
        <v>12388.81</v>
      </c>
      <c r="EE214" s="289">
        <v>23.01</v>
      </c>
      <c r="EF214" s="289">
        <v>231574.7</v>
      </c>
      <c r="EG214" s="289">
        <v>243940.5</v>
      </c>
      <c r="EH214" s="289">
        <v>0</v>
      </c>
      <c r="EI214" s="289">
        <v>0</v>
      </c>
      <c r="EJ214" s="289">
        <v>0</v>
      </c>
      <c r="EK214" s="289">
        <v>0</v>
      </c>
      <c r="EL214" s="289">
        <v>0</v>
      </c>
      <c r="EM214" s="289">
        <v>0</v>
      </c>
      <c r="EN214" s="289">
        <v>0</v>
      </c>
      <c r="EO214" s="289">
        <v>0</v>
      </c>
      <c r="EP214" s="289">
        <v>0</v>
      </c>
      <c r="EQ214" s="289">
        <v>0</v>
      </c>
      <c r="ER214" s="289">
        <v>0</v>
      </c>
      <c r="ES214" s="289">
        <v>0</v>
      </c>
      <c r="ET214" s="289">
        <v>0</v>
      </c>
      <c r="EU214" s="289">
        <v>42823.97</v>
      </c>
      <c r="EV214" s="289">
        <v>63598.47</v>
      </c>
      <c r="EW214" s="289">
        <v>400221.99</v>
      </c>
      <c r="EX214" s="289">
        <v>379447.49</v>
      </c>
      <c r="EY214" s="289">
        <v>0</v>
      </c>
      <c r="EZ214" s="289">
        <v>0</v>
      </c>
      <c r="FA214" s="289">
        <v>0</v>
      </c>
      <c r="FB214" s="289">
        <v>48149.13</v>
      </c>
      <c r="FC214" s="289">
        <v>10293.370000000001</v>
      </c>
      <c r="FD214" s="289">
        <v>37855.760000000002</v>
      </c>
      <c r="FE214" s="289">
        <v>0</v>
      </c>
      <c r="FF214" s="289">
        <v>0</v>
      </c>
      <c r="FG214" s="289">
        <v>0</v>
      </c>
      <c r="FH214" s="289">
        <v>0</v>
      </c>
      <c r="FI214" s="289">
        <v>0</v>
      </c>
      <c r="FJ214" s="289">
        <v>0</v>
      </c>
      <c r="FK214" s="289">
        <v>0</v>
      </c>
    </row>
    <row r="215" spans="1:167" x14ac:dyDescent="0.15">
      <c r="A215" s="287">
        <v>3430</v>
      </c>
      <c r="B215" s="287" t="s">
        <v>674</v>
      </c>
      <c r="C215" s="289">
        <v>0</v>
      </c>
      <c r="D215" s="289">
        <v>9754243.4700000007</v>
      </c>
      <c r="E215" s="289">
        <v>0</v>
      </c>
      <c r="F215" s="289">
        <v>3813</v>
      </c>
      <c r="G215" s="289">
        <v>23262.7</v>
      </c>
      <c r="H215" s="289">
        <v>13712.89</v>
      </c>
      <c r="I215" s="289">
        <v>339625.61</v>
      </c>
      <c r="J215" s="289">
        <v>0</v>
      </c>
      <c r="K215" s="289">
        <v>1440256.9</v>
      </c>
      <c r="L215" s="289">
        <v>0</v>
      </c>
      <c r="M215" s="289">
        <v>0</v>
      </c>
      <c r="N215" s="289">
        <v>0</v>
      </c>
      <c r="O215" s="289">
        <v>0</v>
      </c>
      <c r="P215" s="289">
        <v>36768</v>
      </c>
      <c r="Q215" s="289">
        <v>0</v>
      </c>
      <c r="R215" s="289">
        <v>0</v>
      </c>
      <c r="S215" s="289">
        <v>0</v>
      </c>
      <c r="T215" s="289">
        <v>0</v>
      </c>
      <c r="U215" s="289">
        <v>953287.22</v>
      </c>
      <c r="V215" s="289">
        <v>25998480</v>
      </c>
      <c r="W215" s="289">
        <v>28655.5</v>
      </c>
      <c r="X215" s="289">
        <v>0</v>
      </c>
      <c r="Y215" s="289">
        <v>0</v>
      </c>
      <c r="Z215" s="289">
        <v>1332.9</v>
      </c>
      <c r="AA215" s="289">
        <v>51698</v>
      </c>
      <c r="AB215" s="289">
        <v>0</v>
      </c>
      <c r="AC215" s="289">
        <v>0</v>
      </c>
      <c r="AD215" s="289">
        <v>525188.43000000005</v>
      </c>
      <c r="AE215" s="289">
        <v>903734.3</v>
      </c>
      <c r="AF215" s="289">
        <v>0</v>
      </c>
      <c r="AG215" s="289">
        <v>0</v>
      </c>
      <c r="AH215" s="289">
        <v>82045.52</v>
      </c>
      <c r="AI215" s="289">
        <v>0</v>
      </c>
      <c r="AJ215" s="289">
        <v>0</v>
      </c>
      <c r="AK215" s="289">
        <v>0</v>
      </c>
      <c r="AL215" s="289">
        <v>0</v>
      </c>
      <c r="AM215" s="289">
        <v>16958</v>
      </c>
      <c r="AN215" s="289">
        <v>230597.54</v>
      </c>
      <c r="AO215" s="289">
        <v>0</v>
      </c>
      <c r="AP215" s="289">
        <v>4550.42</v>
      </c>
      <c r="AQ215" s="289">
        <v>6981990.4100000001</v>
      </c>
      <c r="AR215" s="289">
        <v>9185736.0899999999</v>
      </c>
      <c r="AS215" s="289">
        <v>815395.64</v>
      </c>
      <c r="AT215" s="289">
        <v>675827.11</v>
      </c>
      <c r="AU215" s="289">
        <v>515199.32</v>
      </c>
      <c r="AV215" s="289">
        <v>34873.01</v>
      </c>
      <c r="AW215" s="289">
        <v>1374906.44</v>
      </c>
      <c r="AX215" s="289">
        <v>2102047.81</v>
      </c>
      <c r="AY215" s="289">
        <v>551799.47</v>
      </c>
      <c r="AZ215" s="289">
        <v>2311183.5099999998</v>
      </c>
      <c r="BA215" s="289">
        <v>5531495.1900000004</v>
      </c>
      <c r="BB215" s="289">
        <v>2108487.94</v>
      </c>
      <c r="BC215" s="289">
        <v>297476.55</v>
      </c>
      <c r="BD215" s="289">
        <v>0</v>
      </c>
      <c r="BE215" s="289">
        <v>404655.5</v>
      </c>
      <c r="BF215" s="289">
        <v>4942994.3</v>
      </c>
      <c r="BG215" s="289">
        <v>3320374.53</v>
      </c>
      <c r="BH215" s="289">
        <v>1443.82</v>
      </c>
      <c r="BI215" s="289">
        <v>0</v>
      </c>
      <c r="BJ215" s="289">
        <v>0</v>
      </c>
      <c r="BK215" s="289">
        <v>0</v>
      </c>
      <c r="BL215" s="289">
        <v>0</v>
      </c>
      <c r="BM215" s="289">
        <v>0</v>
      </c>
      <c r="BN215" s="289">
        <v>0</v>
      </c>
      <c r="BO215" s="289">
        <v>9262990.7200000007</v>
      </c>
      <c r="BP215" s="289">
        <v>8515314.4800000004</v>
      </c>
      <c r="BQ215" s="289">
        <v>0</v>
      </c>
      <c r="BR215" s="289">
        <v>0</v>
      </c>
      <c r="BS215" s="289">
        <v>9262990.7200000007</v>
      </c>
      <c r="BT215" s="289">
        <v>8515314.4800000004</v>
      </c>
      <c r="BU215" s="289">
        <v>0</v>
      </c>
      <c r="BV215" s="289">
        <v>0</v>
      </c>
      <c r="BW215" s="289">
        <v>4942994.3</v>
      </c>
      <c r="BX215" s="289">
        <v>0</v>
      </c>
      <c r="BY215" s="289">
        <v>0</v>
      </c>
      <c r="BZ215" s="289">
        <v>0</v>
      </c>
      <c r="CA215" s="289">
        <v>0</v>
      </c>
      <c r="CB215" s="289">
        <v>11830.83</v>
      </c>
      <c r="CC215" s="289">
        <v>267570.03000000003</v>
      </c>
      <c r="CD215" s="289">
        <v>0</v>
      </c>
      <c r="CE215" s="289">
        <v>0</v>
      </c>
      <c r="CF215" s="289">
        <v>0</v>
      </c>
      <c r="CG215" s="289">
        <v>0</v>
      </c>
      <c r="CH215" s="289">
        <v>33290.949999999997</v>
      </c>
      <c r="CI215" s="289">
        <v>0</v>
      </c>
      <c r="CJ215" s="289">
        <v>52</v>
      </c>
      <c r="CK215" s="289">
        <v>0</v>
      </c>
      <c r="CL215" s="289">
        <v>0</v>
      </c>
      <c r="CM215" s="289">
        <v>1775604</v>
      </c>
      <c r="CN215" s="289">
        <v>7460</v>
      </c>
      <c r="CO215" s="289">
        <v>0</v>
      </c>
      <c r="CP215" s="289">
        <v>0</v>
      </c>
      <c r="CQ215" s="289">
        <v>0</v>
      </c>
      <c r="CR215" s="289">
        <v>0</v>
      </c>
      <c r="CS215" s="289">
        <v>5074</v>
      </c>
      <c r="CT215" s="289">
        <v>832950.91</v>
      </c>
      <c r="CU215" s="289">
        <v>0</v>
      </c>
      <c r="CV215" s="289">
        <v>0</v>
      </c>
      <c r="CW215" s="289">
        <v>0</v>
      </c>
      <c r="CX215" s="289">
        <v>198049.56</v>
      </c>
      <c r="CY215" s="289">
        <v>0</v>
      </c>
      <c r="CZ215" s="289">
        <v>0</v>
      </c>
      <c r="DA215" s="289">
        <v>0</v>
      </c>
      <c r="DB215" s="289">
        <v>0</v>
      </c>
      <c r="DC215" s="289">
        <v>0</v>
      </c>
      <c r="DD215" s="289">
        <v>0</v>
      </c>
      <c r="DE215" s="289">
        <v>0</v>
      </c>
      <c r="DF215" s="289">
        <v>0</v>
      </c>
      <c r="DG215" s="289">
        <v>0</v>
      </c>
      <c r="DH215" s="289">
        <v>0</v>
      </c>
      <c r="DI215" s="289">
        <v>6004776.8200000003</v>
      </c>
      <c r="DJ215" s="289">
        <v>0</v>
      </c>
      <c r="DK215" s="289">
        <v>0</v>
      </c>
      <c r="DL215" s="289">
        <v>1011209.94</v>
      </c>
      <c r="DM215" s="289">
        <v>473467.9</v>
      </c>
      <c r="DN215" s="289">
        <v>0</v>
      </c>
      <c r="DO215" s="289">
        <v>0</v>
      </c>
      <c r="DP215" s="289">
        <v>277738.21000000002</v>
      </c>
      <c r="DQ215" s="289">
        <v>1650.78</v>
      </c>
      <c r="DR215" s="289">
        <v>0</v>
      </c>
      <c r="DS215" s="289">
        <v>0</v>
      </c>
      <c r="DT215" s="289">
        <v>0</v>
      </c>
      <c r="DU215" s="289">
        <v>0</v>
      </c>
      <c r="DV215" s="289">
        <v>304107.63</v>
      </c>
      <c r="DW215" s="289">
        <v>1925.3</v>
      </c>
      <c r="DX215" s="289">
        <v>33677.42</v>
      </c>
      <c r="DY215" s="289">
        <v>36184.17</v>
      </c>
      <c r="DZ215" s="289">
        <v>25350.32</v>
      </c>
      <c r="EA215" s="289">
        <v>22843.57</v>
      </c>
      <c r="EB215" s="289">
        <v>0</v>
      </c>
      <c r="EC215" s="289">
        <v>0</v>
      </c>
      <c r="ED215" s="289">
        <v>1071157.47</v>
      </c>
      <c r="EE215" s="289">
        <v>1108409.21</v>
      </c>
      <c r="EF215" s="289">
        <v>4221285.9499999993</v>
      </c>
      <c r="EG215" s="289">
        <v>3873891.46</v>
      </c>
      <c r="EH215" s="289">
        <v>2367.75</v>
      </c>
      <c r="EI215" s="289">
        <v>0</v>
      </c>
      <c r="EJ215" s="289">
        <v>0</v>
      </c>
      <c r="EK215" s="289">
        <v>307775</v>
      </c>
      <c r="EL215" s="289">
        <v>0</v>
      </c>
      <c r="EM215" s="289">
        <v>44320000.75</v>
      </c>
      <c r="EN215" s="289">
        <v>8936424.7699999996</v>
      </c>
      <c r="EO215" s="289">
        <v>1490872.8699999999</v>
      </c>
      <c r="EP215" s="289">
        <v>43005.350000000006</v>
      </c>
      <c r="EQ215" s="289">
        <v>0</v>
      </c>
      <c r="ER215" s="289">
        <v>7488557.25</v>
      </c>
      <c r="ES215" s="289">
        <v>0</v>
      </c>
      <c r="ET215" s="289">
        <v>0</v>
      </c>
      <c r="EU215" s="289">
        <v>236177.74</v>
      </c>
      <c r="EV215" s="289">
        <v>284022.02</v>
      </c>
      <c r="EW215" s="289">
        <v>2086072.51</v>
      </c>
      <c r="EX215" s="289">
        <v>2038228.23</v>
      </c>
      <c r="EY215" s="289">
        <v>0</v>
      </c>
      <c r="EZ215" s="289">
        <v>484058.35000000003</v>
      </c>
      <c r="FA215" s="289">
        <v>413509.82</v>
      </c>
      <c r="FB215" s="289">
        <v>719196.99</v>
      </c>
      <c r="FC215" s="289">
        <v>237864.28</v>
      </c>
      <c r="FD215" s="289">
        <v>551881.24</v>
      </c>
      <c r="FE215" s="289">
        <v>0</v>
      </c>
      <c r="FF215" s="289">
        <v>0</v>
      </c>
      <c r="FG215" s="289">
        <v>0</v>
      </c>
      <c r="FH215" s="289">
        <v>0</v>
      </c>
      <c r="FI215" s="289">
        <v>0</v>
      </c>
      <c r="FJ215" s="289">
        <v>0</v>
      </c>
      <c r="FK215" s="289">
        <v>0</v>
      </c>
    </row>
    <row r="216" spans="1:167" x14ac:dyDescent="0.15">
      <c r="A216" s="287">
        <v>3434</v>
      </c>
      <c r="B216" s="287" t="s">
        <v>675</v>
      </c>
      <c r="C216" s="289">
        <v>0</v>
      </c>
      <c r="D216" s="289">
        <v>1924270</v>
      </c>
      <c r="E216" s="289">
        <v>0</v>
      </c>
      <c r="F216" s="289">
        <v>6309</v>
      </c>
      <c r="G216" s="289">
        <v>27949.24</v>
      </c>
      <c r="H216" s="289">
        <v>15586.74</v>
      </c>
      <c r="I216" s="289">
        <v>38214.31</v>
      </c>
      <c r="J216" s="289">
        <v>0</v>
      </c>
      <c r="K216" s="289">
        <v>258991</v>
      </c>
      <c r="L216" s="289">
        <v>0</v>
      </c>
      <c r="M216" s="289">
        <v>0</v>
      </c>
      <c r="N216" s="289">
        <v>0</v>
      </c>
      <c r="O216" s="289">
        <v>0</v>
      </c>
      <c r="P216" s="289">
        <v>15140.65</v>
      </c>
      <c r="Q216" s="289">
        <v>0</v>
      </c>
      <c r="R216" s="289">
        <v>0</v>
      </c>
      <c r="S216" s="289">
        <v>0</v>
      </c>
      <c r="T216" s="289">
        <v>0</v>
      </c>
      <c r="U216" s="289">
        <v>284868.35000000003</v>
      </c>
      <c r="V216" s="289">
        <v>6651928</v>
      </c>
      <c r="W216" s="289">
        <v>25530.240000000002</v>
      </c>
      <c r="X216" s="289">
        <v>0</v>
      </c>
      <c r="Y216" s="289">
        <v>503828.71</v>
      </c>
      <c r="Z216" s="289">
        <v>0</v>
      </c>
      <c r="AA216" s="289">
        <v>210</v>
      </c>
      <c r="AB216" s="289">
        <v>0</v>
      </c>
      <c r="AC216" s="289">
        <v>4882266.87</v>
      </c>
      <c r="AD216" s="289">
        <v>191065.64</v>
      </c>
      <c r="AE216" s="289">
        <v>1063514.33</v>
      </c>
      <c r="AF216" s="289">
        <v>0</v>
      </c>
      <c r="AG216" s="289">
        <v>0</v>
      </c>
      <c r="AH216" s="289">
        <v>0</v>
      </c>
      <c r="AI216" s="289">
        <v>707589.79</v>
      </c>
      <c r="AJ216" s="289">
        <v>0</v>
      </c>
      <c r="AK216" s="289">
        <v>0</v>
      </c>
      <c r="AL216" s="289">
        <v>0</v>
      </c>
      <c r="AM216" s="289">
        <v>2519.16</v>
      </c>
      <c r="AN216" s="289">
        <v>55771.16</v>
      </c>
      <c r="AO216" s="289">
        <v>0</v>
      </c>
      <c r="AP216" s="289">
        <v>23424.41</v>
      </c>
      <c r="AQ216" s="289">
        <v>2802356.69</v>
      </c>
      <c r="AR216" s="289">
        <v>2350300.54</v>
      </c>
      <c r="AS216" s="289">
        <v>378012.3</v>
      </c>
      <c r="AT216" s="289">
        <v>355043.09</v>
      </c>
      <c r="AU216" s="289">
        <v>315971.75</v>
      </c>
      <c r="AV216" s="289">
        <v>0</v>
      </c>
      <c r="AW216" s="289">
        <v>716364.59</v>
      </c>
      <c r="AX216" s="289">
        <v>1044772.8</v>
      </c>
      <c r="AY216" s="289">
        <v>967027.96</v>
      </c>
      <c r="AZ216" s="289">
        <v>1255670.28</v>
      </c>
      <c r="BA216" s="289">
        <v>2795965.75</v>
      </c>
      <c r="BB216" s="289">
        <v>661454.37</v>
      </c>
      <c r="BC216" s="289">
        <v>203304.91</v>
      </c>
      <c r="BD216" s="289">
        <v>0</v>
      </c>
      <c r="BE216" s="289">
        <v>176116.15</v>
      </c>
      <c r="BF216" s="289">
        <v>2323345.7200000002</v>
      </c>
      <c r="BG216" s="289">
        <v>818324.6</v>
      </c>
      <c r="BH216" s="289">
        <v>10520.72</v>
      </c>
      <c r="BI216" s="289">
        <v>0</v>
      </c>
      <c r="BJ216" s="289">
        <v>0</v>
      </c>
      <c r="BK216" s="289">
        <v>0</v>
      </c>
      <c r="BL216" s="289">
        <v>0</v>
      </c>
      <c r="BM216" s="289">
        <v>0</v>
      </c>
      <c r="BN216" s="289">
        <v>0</v>
      </c>
      <c r="BO216" s="289">
        <v>1985758.31</v>
      </c>
      <c r="BP216" s="289">
        <v>2298386.9700000002</v>
      </c>
      <c r="BQ216" s="289">
        <v>9006984.9900000002</v>
      </c>
      <c r="BR216" s="289">
        <v>8198781.71</v>
      </c>
      <c r="BS216" s="289">
        <v>10992743.300000001</v>
      </c>
      <c r="BT216" s="289">
        <v>10497168.68</v>
      </c>
      <c r="BU216" s="289">
        <v>0</v>
      </c>
      <c r="BV216" s="289">
        <v>0</v>
      </c>
      <c r="BW216" s="289">
        <v>2134751.96</v>
      </c>
      <c r="BX216" s="289">
        <v>0</v>
      </c>
      <c r="BY216" s="289">
        <v>0</v>
      </c>
      <c r="BZ216" s="289">
        <v>0</v>
      </c>
      <c r="CA216" s="289">
        <v>0</v>
      </c>
      <c r="CB216" s="289">
        <v>0</v>
      </c>
      <c r="CC216" s="289">
        <v>0</v>
      </c>
      <c r="CD216" s="289">
        <v>0</v>
      </c>
      <c r="CE216" s="289">
        <v>0</v>
      </c>
      <c r="CF216" s="289">
        <v>0</v>
      </c>
      <c r="CG216" s="289">
        <v>0</v>
      </c>
      <c r="CH216" s="289">
        <v>330698.36</v>
      </c>
      <c r="CI216" s="289">
        <v>0</v>
      </c>
      <c r="CJ216" s="289">
        <v>0</v>
      </c>
      <c r="CK216" s="289">
        <v>0</v>
      </c>
      <c r="CL216" s="289">
        <v>0</v>
      </c>
      <c r="CM216" s="289">
        <v>326361</v>
      </c>
      <c r="CN216" s="289">
        <v>0</v>
      </c>
      <c r="CO216" s="289">
        <v>0</v>
      </c>
      <c r="CP216" s="289">
        <v>0</v>
      </c>
      <c r="CQ216" s="289">
        <v>0</v>
      </c>
      <c r="CR216" s="289">
        <v>0</v>
      </c>
      <c r="CS216" s="289">
        <v>0</v>
      </c>
      <c r="CT216" s="289">
        <v>252845.81</v>
      </c>
      <c r="CU216" s="289">
        <v>0</v>
      </c>
      <c r="CV216" s="289">
        <v>0</v>
      </c>
      <c r="CW216" s="289">
        <v>0</v>
      </c>
      <c r="CX216" s="289">
        <v>80635.360000000001</v>
      </c>
      <c r="CY216" s="289">
        <v>0</v>
      </c>
      <c r="CZ216" s="289">
        <v>0</v>
      </c>
      <c r="DA216" s="289">
        <v>0</v>
      </c>
      <c r="DB216" s="289">
        <v>0</v>
      </c>
      <c r="DC216" s="289">
        <v>0</v>
      </c>
      <c r="DD216" s="289">
        <v>0</v>
      </c>
      <c r="DE216" s="289">
        <v>0</v>
      </c>
      <c r="DF216" s="289">
        <v>0</v>
      </c>
      <c r="DG216" s="289">
        <v>0</v>
      </c>
      <c r="DH216" s="289">
        <v>0</v>
      </c>
      <c r="DI216" s="289">
        <v>1120761.05</v>
      </c>
      <c r="DJ216" s="289">
        <v>0</v>
      </c>
      <c r="DK216" s="289">
        <v>0</v>
      </c>
      <c r="DL216" s="289">
        <v>607592.13</v>
      </c>
      <c r="DM216" s="289">
        <v>184869.1</v>
      </c>
      <c r="DN216" s="289">
        <v>0</v>
      </c>
      <c r="DO216" s="289">
        <v>0</v>
      </c>
      <c r="DP216" s="289">
        <v>0</v>
      </c>
      <c r="DQ216" s="289">
        <v>2126.4900000000002</v>
      </c>
      <c r="DR216" s="289">
        <v>0</v>
      </c>
      <c r="DS216" s="289">
        <v>0</v>
      </c>
      <c r="DT216" s="289">
        <v>0</v>
      </c>
      <c r="DU216" s="289">
        <v>0</v>
      </c>
      <c r="DV216" s="289">
        <v>1209943.72</v>
      </c>
      <c r="DW216" s="289">
        <v>0</v>
      </c>
      <c r="DX216" s="289">
        <v>0</v>
      </c>
      <c r="DY216" s="289">
        <v>0</v>
      </c>
      <c r="DZ216" s="289">
        <v>194250</v>
      </c>
      <c r="EA216" s="289">
        <v>194250</v>
      </c>
      <c r="EB216" s="289">
        <v>0</v>
      </c>
      <c r="EC216" s="289">
        <v>0</v>
      </c>
      <c r="ED216" s="289">
        <v>21555.34</v>
      </c>
      <c r="EE216" s="289">
        <v>0.8</v>
      </c>
      <c r="EF216" s="289">
        <v>1251585.1300000001</v>
      </c>
      <c r="EG216" s="289">
        <v>1273139.67</v>
      </c>
      <c r="EH216" s="289">
        <v>0</v>
      </c>
      <c r="EI216" s="289">
        <v>0</v>
      </c>
      <c r="EJ216" s="289">
        <v>0</v>
      </c>
      <c r="EK216" s="289">
        <v>0</v>
      </c>
      <c r="EL216" s="289">
        <v>0</v>
      </c>
      <c r="EM216" s="289">
        <v>0</v>
      </c>
      <c r="EN216" s="289">
        <v>80950.27</v>
      </c>
      <c r="EO216" s="289">
        <v>54184.6</v>
      </c>
      <c r="EP216" s="289">
        <v>1967.49</v>
      </c>
      <c r="EQ216" s="289">
        <v>0</v>
      </c>
      <c r="ER216" s="289">
        <v>28733.16</v>
      </c>
      <c r="ES216" s="289">
        <v>0</v>
      </c>
      <c r="ET216" s="289">
        <v>0</v>
      </c>
      <c r="EU216" s="289">
        <v>0</v>
      </c>
      <c r="EV216" s="289">
        <v>0</v>
      </c>
      <c r="EW216" s="289">
        <v>705301.82000000007</v>
      </c>
      <c r="EX216" s="289">
        <v>705301.82000000007</v>
      </c>
      <c r="EY216" s="289">
        <v>0</v>
      </c>
      <c r="EZ216" s="289">
        <v>0</v>
      </c>
      <c r="FA216" s="289">
        <v>0</v>
      </c>
      <c r="FB216" s="289">
        <v>0</v>
      </c>
      <c r="FC216" s="289">
        <v>0</v>
      </c>
      <c r="FD216" s="289">
        <v>0</v>
      </c>
      <c r="FE216" s="289">
        <v>0</v>
      </c>
      <c r="FF216" s="289">
        <v>0</v>
      </c>
      <c r="FG216" s="289">
        <v>0</v>
      </c>
      <c r="FH216" s="289">
        <v>0</v>
      </c>
      <c r="FI216" s="289">
        <v>0</v>
      </c>
      <c r="FJ216" s="289">
        <v>0</v>
      </c>
      <c r="FK216" s="289">
        <v>0</v>
      </c>
    </row>
    <row r="217" spans="1:167" x14ac:dyDescent="0.15">
      <c r="A217" s="287">
        <v>3437</v>
      </c>
      <c r="B217" s="287" t="s">
        <v>676</v>
      </c>
      <c r="C217" s="289">
        <v>0</v>
      </c>
      <c r="D217" s="289">
        <v>35392269.490000002</v>
      </c>
      <c r="E217" s="289">
        <v>27579.46</v>
      </c>
      <c r="F217" s="289">
        <v>142274.07</v>
      </c>
      <c r="G217" s="289">
        <v>69783.3</v>
      </c>
      <c r="H217" s="289">
        <v>29903.37</v>
      </c>
      <c r="I217" s="289">
        <v>914770.18</v>
      </c>
      <c r="J217" s="289">
        <v>0</v>
      </c>
      <c r="K217" s="289">
        <v>2011535.75</v>
      </c>
      <c r="L217" s="289">
        <v>0</v>
      </c>
      <c r="M217" s="289">
        <v>235646.45</v>
      </c>
      <c r="N217" s="289">
        <v>1028.4000000000001</v>
      </c>
      <c r="O217" s="289">
        <v>0</v>
      </c>
      <c r="P217" s="289">
        <v>12841</v>
      </c>
      <c r="Q217" s="289">
        <v>0</v>
      </c>
      <c r="R217" s="289">
        <v>0</v>
      </c>
      <c r="S217" s="289">
        <v>0</v>
      </c>
      <c r="T217" s="289">
        <v>0</v>
      </c>
      <c r="U217" s="289">
        <v>2178310.02</v>
      </c>
      <c r="V217" s="289">
        <v>5586801</v>
      </c>
      <c r="W217" s="289">
        <v>33343.24</v>
      </c>
      <c r="X217" s="289">
        <v>0</v>
      </c>
      <c r="Y217" s="289">
        <v>0</v>
      </c>
      <c r="Z217" s="289">
        <v>0</v>
      </c>
      <c r="AA217" s="289">
        <v>303528</v>
      </c>
      <c r="AB217" s="289">
        <v>0</v>
      </c>
      <c r="AC217" s="289">
        <v>0</v>
      </c>
      <c r="AD217" s="289">
        <v>104224.33</v>
      </c>
      <c r="AE217" s="289">
        <v>128084.01000000001</v>
      </c>
      <c r="AF217" s="289">
        <v>0</v>
      </c>
      <c r="AG217" s="289">
        <v>0</v>
      </c>
      <c r="AH217" s="289">
        <v>120357.78</v>
      </c>
      <c r="AI217" s="289">
        <v>0</v>
      </c>
      <c r="AJ217" s="289">
        <v>0</v>
      </c>
      <c r="AK217" s="289">
        <v>18255.66</v>
      </c>
      <c r="AL217" s="289">
        <v>161160</v>
      </c>
      <c r="AM217" s="289">
        <v>86108</v>
      </c>
      <c r="AN217" s="289">
        <v>91098.72</v>
      </c>
      <c r="AO217" s="289">
        <v>0</v>
      </c>
      <c r="AP217" s="289">
        <v>149203.91</v>
      </c>
      <c r="AQ217" s="289">
        <v>8334777.9400000004</v>
      </c>
      <c r="AR217" s="289">
        <v>11787027.060000001</v>
      </c>
      <c r="AS217" s="289">
        <v>1343859.2</v>
      </c>
      <c r="AT217" s="289">
        <v>1365704.35</v>
      </c>
      <c r="AU217" s="289">
        <v>668586.05000000005</v>
      </c>
      <c r="AV217" s="289">
        <v>454044.27</v>
      </c>
      <c r="AW217" s="289">
        <v>1421582.05</v>
      </c>
      <c r="AX217" s="289">
        <v>2201296.37</v>
      </c>
      <c r="AY217" s="289">
        <v>667811.24</v>
      </c>
      <c r="AZ217" s="289">
        <v>2267671.14</v>
      </c>
      <c r="BA217" s="289">
        <v>8542024.1400000006</v>
      </c>
      <c r="BB217" s="289">
        <v>1866636.45</v>
      </c>
      <c r="BC217" s="289">
        <v>482561.26</v>
      </c>
      <c r="BD217" s="289">
        <v>384875.51</v>
      </c>
      <c r="BE217" s="289">
        <v>292165.17</v>
      </c>
      <c r="BF217" s="289">
        <v>4609777.5599999996</v>
      </c>
      <c r="BG217" s="289">
        <v>656028.69000000006</v>
      </c>
      <c r="BH217" s="289">
        <v>78512.75</v>
      </c>
      <c r="BI217" s="289">
        <v>287044.65000000002</v>
      </c>
      <c r="BJ217" s="289">
        <v>346009.31</v>
      </c>
      <c r="BK217" s="289">
        <v>643918.87</v>
      </c>
      <c r="BL217" s="289">
        <v>0</v>
      </c>
      <c r="BM217" s="289">
        <v>0</v>
      </c>
      <c r="BN217" s="289">
        <v>0</v>
      </c>
      <c r="BO217" s="289">
        <v>6802277</v>
      </c>
      <c r="BP217" s="289">
        <v>6691592.2999999998</v>
      </c>
      <c r="BQ217" s="289">
        <v>3055834.29</v>
      </c>
      <c r="BR217" s="289">
        <v>4124638.14</v>
      </c>
      <c r="BS217" s="289">
        <v>10789074.810000001</v>
      </c>
      <c r="BT217" s="289">
        <v>11162239.75</v>
      </c>
      <c r="BU217" s="289">
        <v>0</v>
      </c>
      <c r="BV217" s="289">
        <v>0</v>
      </c>
      <c r="BW217" s="289">
        <v>4609777.5599999996</v>
      </c>
      <c r="BX217" s="289">
        <v>0</v>
      </c>
      <c r="BY217" s="289">
        <v>0</v>
      </c>
      <c r="BZ217" s="289">
        <v>0</v>
      </c>
      <c r="CA217" s="289">
        <v>0</v>
      </c>
      <c r="CB217" s="289">
        <v>30149.25</v>
      </c>
      <c r="CC217" s="289">
        <v>0</v>
      </c>
      <c r="CD217" s="289">
        <v>0</v>
      </c>
      <c r="CE217" s="289">
        <v>0</v>
      </c>
      <c r="CF217" s="289">
        <v>0</v>
      </c>
      <c r="CG217" s="289">
        <v>0</v>
      </c>
      <c r="CH217" s="289">
        <v>5806.68</v>
      </c>
      <c r="CI217" s="289">
        <v>0</v>
      </c>
      <c r="CJ217" s="289">
        <v>0</v>
      </c>
      <c r="CK217" s="289">
        <v>0</v>
      </c>
      <c r="CL217" s="289">
        <v>0</v>
      </c>
      <c r="CM217" s="289">
        <v>1734350</v>
      </c>
      <c r="CN217" s="289">
        <v>0</v>
      </c>
      <c r="CO217" s="289">
        <v>0</v>
      </c>
      <c r="CP217" s="289">
        <v>0</v>
      </c>
      <c r="CQ217" s="289">
        <v>0</v>
      </c>
      <c r="CR217" s="289">
        <v>0</v>
      </c>
      <c r="CS217" s="289">
        <v>0</v>
      </c>
      <c r="CT217" s="289">
        <v>951759.24</v>
      </c>
      <c r="CU217" s="289">
        <v>0</v>
      </c>
      <c r="CV217" s="289">
        <v>0</v>
      </c>
      <c r="CW217" s="289">
        <v>0</v>
      </c>
      <c r="CX217" s="289">
        <v>224127.49</v>
      </c>
      <c r="CY217" s="289">
        <v>0</v>
      </c>
      <c r="CZ217" s="289">
        <v>0</v>
      </c>
      <c r="DA217" s="289">
        <v>0</v>
      </c>
      <c r="DB217" s="289">
        <v>0</v>
      </c>
      <c r="DC217" s="289">
        <v>0</v>
      </c>
      <c r="DD217" s="289">
        <v>0</v>
      </c>
      <c r="DE217" s="289">
        <v>0</v>
      </c>
      <c r="DF217" s="289">
        <v>0</v>
      </c>
      <c r="DG217" s="289">
        <v>0</v>
      </c>
      <c r="DH217" s="289">
        <v>0</v>
      </c>
      <c r="DI217" s="289">
        <v>5506887.4900000002</v>
      </c>
      <c r="DJ217" s="289">
        <v>0</v>
      </c>
      <c r="DK217" s="289">
        <v>0</v>
      </c>
      <c r="DL217" s="289">
        <v>974158.41</v>
      </c>
      <c r="DM217" s="289">
        <v>366539.85000000003</v>
      </c>
      <c r="DN217" s="289">
        <v>0</v>
      </c>
      <c r="DO217" s="289">
        <v>0</v>
      </c>
      <c r="DP217" s="289">
        <v>493812.64</v>
      </c>
      <c r="DQ217" s="289">
        <v>3348.41</v>
      </c>
      <c r="DR217" s="289">
        <v>0</v>
      </c>
      <c r="DS217" s="289">
        <v>0</v>
      </c>
      <c r="DT217" s="289">
        <v>0</v>
      </c>
      <c r="DU217" s="289">
        <v>0</v>
      </c>
      <c r="DV217" s="289">
        <v>211223.42</v>
      </c>
      <c r="DW217" s="289">
        <v>0</v>
      </c>
      <c r="DX217" s="289">
        <v>114345.37</v>
      </c>
      <c r="DY217" s="289">
        <v>64111.49</v>
      </c>
      <c r="DZ217" s="289">
        <v>153588.62</v>
      </c>
      <c r="EA217" s="289">
        <v>115483.31</v>
      </c>
      <c r="EB217" s="289">
        <v>88272.58</v>
      </c>
      <c r="EC217" s="289">
        <v>66.61</v>
      </c>
      <c r="ED217" s="289">
        <v>1607418.83</v>
      </c>
      <c r="EE217" s="289">
        <v>2329369.14</v>
      </c>
      <c r="EF217" s="289">
        <v>3315148.53</v>
      </c>
      <c r="EG217" s="289">
        <v>2016423.22</v>
      </c>
      <c r="EH217" s="289">
        <v>0</v>
      </c>
      <c r="EI217" s="289">
        <v>0</v>
      </c>
      <c r="EJ217" s="289">
        <v>0</v>
      </c>
      <c r="EK217" s="289">
        <v>576775</v>
      </c>
      <c r="EL217" s="289">
        <v>0</v>
      </c>
      <c r="EM217" s="289">
        <v>23430843.09</v>
      </c>
      <c r="EN217" s="289">
        <v>123525.27</v>
      </c>
      <c r="EO217" s="289">
        <v>10611.5</v>
      </c>
      <c r="EP217" s="289">
        <v>112.34</v>
      </c>
      <c r="EQ217" s="289">
        <v>0</v>
      </c>
      <c r="ER217" s="289">
        <v>113026.11</v>
      </c>
      <c r="ES217" s="289">
        <v>0</v>
      </c>
      <c r="ET217" s="289">
        <v>0</v>
      </c>
      <c r="EU217" s="289">
        <v>216646.92</v>
      </c>
      <c r="EV217" s="289">
        <v>258407.69</v>
      </c>
      <c r="EW217" s="289">
        <v>1368356.35</v>
      </c>
      <c r="EX217" s="289">
        <v>1326595.58</v>
      </c>
      <c r="EY217" s="289">
        <v>0</v>
      </c>
      <c r="EZ217" s="289">
        <v>339354.43</v>
      </c>
      <c r="FA217" s="289">
        <v>262844.94</v>
      </c>
      <c r="FB217" s="289">
        <v>2206576.25</v>
      </c>
      <c r="FC217" s="289">
        <v>1160306.3799999999</v>
      </c>
      <c r="FD217" s="289">
        <v>1122779.3600000001</v>
      </c>
      <c r="FE217" s="289">
        <v>0</v>
      </c>
      <c r="FF217" s="289">
        <v>0</v>
      </c>
      <c r="FG217" s="289">
        <v>0</v>
      </c>
      <c r="FH217" s="289">
        <v>0</v>
      </c>
      <c r="FI217" s="289">
        <v>0</v>
      </c>
      <c r="FJ217" s="289">
        <v>0</v>
      </c>
      <c r="FK217" s="289">
        <v>0</v>
      </c>
    </row>
    <row r="218" spans="1:167" x14ac:dyDescent="0.15">
      <c r="A218" s="287">
        <v>3444</v>
      </c>
      <c r="B218" s="287" t="s">
        <v>677</v>
      </c>
      <c r="C218" s="289">
        <v>0</v>
      </c>
      <c r="D218" s="289">
        <v>13365124.66</v>
      </c>
      <c r="E218" s="289">
        <v>0</v>
      </c>
      <c r="F218" s="289">
        <v>0</v>
      </c>
      <c r="G218" s="289">
        <v>102029.94</v>
      </c>
      <c r="H218" s="289">
        <v>15585.470000000001</v>
      </c>
      <c r="I218" s="289">
        <v>170548.75</v>
      </c>
      <c r="J218" s="289">
        <v>0</v>
      </c>
      <c r="K218" s="289">
        <v>425937</v>
      </c>
      <c r="L218" s="289">
        <v>0</v>
      </c>
      <c r="M218" s="289">
        <v>0</v>
      </c>
      <c r="N218" s="289">
        <v>0</v>
      </c>
      <c r="O218" s="289">
        <v>0</v>
      </c>
      <c r="P218" s="289">
        <v>5525</v>
      </c>
      <c r="Q218" s="289">
        <v>0</v>
      </c>
      <c r="R218" s="289">
        <v>0</v>
      </c>
      <c r="S218" s="289">
        <v>0</v>
      </c>
      <c r="T218" s="289">
        <v>0</v>
      </c>
      <c r="U218" s="289">
        <v>782615.73</v>
      </c>
      <c r="V218" s="289">
        <v>18912025</v>
      </c>
      <c r="W218" s="289">
        <v>54592.770000000004</v>
      </c>
      <c r="X218" s="289">
        <v>0</v>
      </c>
      <c r="Y218" s="289">
        <v>0</v>
      </c>
      <c r="Z218" s="289">
        <v>24850.86</v>
      </c>
      <c r="AA218" s="289">
        <v>69755</v>
      </c>
      <c r="AB218" s="289">
        <v>15461.18</v>
      </c>
      <c r="AC218" s="289">
        <v>0</v>
      </c>
      <c r="AD218" s="289">
        <v>242097.23</v>
      </c>
      <c r="AE218" s="289">
        <v>559727.84</v>
      </c>
      <c r="AF218" s="289">
        <v>0</v>
      </c>
      <c r="AG218" s="289">
        <v>0</v>
      </c>
      <c r="AH218" s="289">
        <v>134735.25</v>
      </c>
      <c r="AI218" s="289">
        <v>0</v>
      </c>
      <c r="AJ218" s="289">
        <v>0</v>
      </c>
      <c r="AK218" s="289">
        <v>22086.58</v>
      </c>
      <c r="AL218" s="289">
        <v>0</v>
      </c>
      <c r="AM218" s="289">
        <v>0</v>
      </c>
      <c r="AN218" s="289">
        <v>112661.07</v>
      </c>
      <c r="AO218" s="289">
        <v>0</v>
      </c>
      <c r="AP218" s="289">
        <v>3899.58</v>
      </c>
      <c r="AQ218" s="289">
        <v>6459384.0300000003</v>
      </c>
      <c r="AR218" s="289">
        <v>7093610.6799999997</v>
      </c>
      <c r="AS218" s="289">
        <v>949965.53</v>
      </c>
      <c r="AT218" s="289">
        <v>909303.33000000007</v>
      </c>
      <c r="AU218" s="289">
        <v>676511.85</v>
      </c>
      <c r="AV218" s="289">
        <v>337598.19</v>
      </c>
      <c r="AW218" s="289">
        <v>870647.05</v>
      </c>
      <c r="AX218" s="289">
        <v>820787.03</v>
      </c>
      <c r="AY218" s="289">
        <v>723059.53</v>
      </c>
      <c r="AZ218" s="289">
        <v>1584308.5</v>
      </c>
      <c r="BA218" s="289">
        <v>6977278.4299999997</v>
      </c>
      <c r="BB218" s="289">
        <v>1063731.55</v>
      </c>
      <c r="BC218" s="289">
        <v>357764.34</v>
      </c>
      <c r="BD218" s="289">
        <v>231000</v>
      </c>
      <c r="BE218" s="289">
        <v>98653.53</v>
      </c>
      <c r="BF218" s="289">
        <v>3548548.06</v>
      </c>
      <c r="BG218" s="289">
        <v>1408365.16</v>
      </c>
      <c r="BH218" s="289">
        <v>14472.53</v>
      </c>
      <c r="BI218" s="289">
        <v>0</v>
      </c>
      <c r="BJ218" s="289">
        <v>0</v>
      </c>
      <c r="BK218" s="289">
        <v>160174.29</v>
      </c>
      <c r="BL218" s="289">
        <v>330615.11</v>
      </c>
      <c r="BM218" s="289">
        <v>0</v>
      </c>
      <c r="BN218" s="289">
        <v>0</v>
      </c>
      <c r="BO218" s="289">
        <v>0</v>
      </c>
      <c r="BP218" s="289">
        <v>0</v>
      </c>
      <c r="BQ218" s="289">
        <v>9689714.8499999996</v>
      </c>
      <c r="BR218" s="289">
        <v>10413543.619999999</v>
      </c>
      <c r="BS218" s="289">
        <v>9849889.1400000006</v>
      </c>
      <c r="BT218" s="289">
        <v>10744158.73</v>
      </c>
      <c r="BU218" s="289">
        <v>0</v>
      </c>
      <c r="BV218" s="289">
        <v>0</v>
      </c>
      <c r="BW218" s="289">
        <v>3054111.06</v>
      </c>
      <c r="BX218" s="289">
        <v>0</v>
      </c>
      <c r="BY218" s="289">
        <v>0</v>
      </c>
      <c r="BZ218" s="289">
        <v>0</v>
      </c>
      <c r="CA218" s="289">
        <v>0</v>
      </c>
      <c r="CB218" s="289">
        <v>0</v>
      </c>
      <c r="CC218" s="289">
        <v>150320.25</v>
      </c>
      <c r="CD218" s="289">
        <v>0</v>
      </c>
      <c r="CE218" s="289">
        <v>0</v>
      </c>
      <c r="CF218" s="289">
        <v>0</v>
      </c>
      <c r="CG218" s="289">
        <v>0</v>
      </c>
      <c r="CH218" s="289">
        <v>0</v>
      </c>
      <c r="CI218" s="289">
        <v>0</v>
      </c>
      <c r="CJ218" s="289">
        <v>0</v>
      </c>
      <c r="CK218" s="289">
        <v>0</v>
      </c>
      <c r="CL218" s="289">
        <v>0</v>
      </c>
      <c r="CM218" s="289">
        <v>1187642</v>
      </c>
      <c r="CN218" s="289">
        <v>3745</v>
      </c>
      <c r="CO218" s="289">
        <v>0</v>
      </c>
      <c r="CP218" s="289">
        <v>0</v>
      </c>
      <c r="CQ218" s="289">
        <v>0</v>
      </c>
      <c r="CR218" s="289">
        <v>0</v>
      </c>
      <c r="CS218" s="289">
        <v>2547</v>
      </c>
      <c r="CT218" s="289">
        <v>619734.23</v>
      </c>
      <c r="CU218" s="289">
        <v>0</v>
      </c>
      <c r="CV218" s="289">
        <v>0</v>
      </c>
      <c r="CW218" s="289">
        <v>0</v>
      </c>
      <c r="CX218" s="289">
        <v>188362.32</v>
      </c>
      <c r="CY218" s="289">
        <v>0</v>
      </c>
      <c r="CZ218" s="289">
        <v>0</v>
      </c>
      <c r="DA218" s="289">
        <v>0</v>
      </c>
      <c r="DB218" s="289">
        <v>0</v>
      </c>
      <c r="DC218" s="289">
        <v>0</v>
      </c>
      <c r="DD218" s="289">
        <v>0</v>
      </c>
      <c r="DE218" s="289">
        <v>0</v>
      </c>
      <c r="DF218" s="289">
        <v>0</v>
      </c>
      <c r="DG218" s="289">
        <v>1217.99</v>
      </c>
      <c r="DH218" s="289">
        <v>0</v>
      </c>
      <c r="DI218" s="289">
        <v>4065287.33</v>
      </c>
      <c r="DJ218" s="289">
        <v>0</v>
      </c>
      <c r="DK218" s="289">
        <v>0</v>
      </c>
      <c r="DL218" s="289">
        <v>629965.46</v>
      </c>
      <c r="DM218" s="289">
        <v>224402.03</v>
      </c>
      <c r="DN218" s="289">
        <v>0</v>
      </c>
      <c r="DO218" s="289">
        <v>0</v>
      </c>
      <c r="DP218" s="289">
        <v>223666.4</v>
      </c>
      <c r="DQ218" s="289">
        <v>1528.15</v>
      </c>
      <c r="DR218" s="289">
        <v>0</v>
      </c>
      <c r="DS218" s="289">
        <v>0</v>
      </c>
      <c r="DT218" s="289">
        <v>0</v>
      </c>
      <c r="DU218" s="289">
        <v>0</v>
      </c>
      <c r="DV218" s="289">
        <v>45819.63</v>
      </c>
      <c r="DW218" s="289">
        <v>14574.87</v>
      </c>
      <c r="DX218" s="289">
        <v>145009.58000000002</v>
      </c>
      <c r="DY218" s="289">
        <v>301396.75</v>
      </c>
      <c r="DZ218" s="289">
        <v>383931.14</v>
      </c>
      <c r="EA218" s="289">
        <v>85114.53</v>
      </c>
      <c r="EB218" s="289">
        <v>142429.44</v>
      </c>
      <c r="EC218" s="289">
        <v>0</v>
      </c>
      <c r="ED218" s="289">
        <v>798593.25</v>
      </c>
      <c r="EE218" s="289">
        <v>785578.38</v>
      </c>
      <c r="EF218" s="289">
        <v>3787116.2600000002</v>
      </c>
      <c r="EG218" s="289">
        <v>3800131.13</v>
      </c>
      <c r="EH218" s="289">
        <v>0</v>
      </c>
      <c r="EI218" s="289">
        <v>0</v>
      </c>
      <c r="EJ218" s="289">
        <v>0</v>
      </c>
      <c r="EK218" s="289">
        <v>0</v>
      </c>
      <c r="EL218" s="289">
        <v>0</v>
      </c>
      <c r="EM218" s="289">
        <v>41145365.850000001</v>
      </c>
      <c r="EN218" s="289">
        <v>1116255.78</v>
      </c>
      <c r="EO218" s="289">
        <v>911192.97</v>
      </c>
      <c r="EP218" s="289">
        <v>3369937.0999999996</v>
      </c>
      <c r="EQ218" s="289">
        <v>0</v>
      </c>
      <c r="ER218" s="289">
        <v>3574999.91</v>
      </c>
      <c r="ES218" s="289">
        <v>0</v>
      </c>
      <c r="ET218" s="289">
        <v>0</v>
      </c>
      <c r="EU218" s="289">
        <v>152957.56</v>
      </c>
      <c r="EV218" s="289">
        <v>152522.11000000002</v>
      </c>
      <c r="EW218" s="289">
        <v>1553522.53</v>
      </c>
      <c r="EX218" s="289">
        <v>1537757.98</v>
      </c>
      <c r="EY218" s="289">
        <v>16200</v>
      </c>
      <c r="EZ218" s="289">
        <v>42865.49</v>
      </c>
      <c r="FA218" s="289">
        <v>83497.83</v>
      </c>
      <c r="FB218" s="289">
        <v>268447.46000000002</v>
      </c>
      <c r="FC218" s="289">
        <v>19683.25</v>
      </c>
      <c r="FD218" s="289">
        <v>208131.87</v>
      </c>
      <c r="FE218" s="289">
        <v>0</v>
      </c>
      <c r="FF218" s="289">
        <v>0</v>
      </c>
      <c r="FG218" s="289">
        <v>0</v>
      </c>
      <c r="FH218" s="289">
        <v>53492.43</v>
      </c>
      <c r="FI218" s="289">
        <v>0</v>
      </c>
      <c r="FJ218" s="289">
        <v>53492.43</v>
      </c>
      <c r="FK218" s="289">
        <v>0</v>
      </c>
    </row>
    <row r="219" spans="1:167" x14ac:dyDescent="0.15">
      <c r="A219" s="287">
        <v>3479</v>
      </c>
      <c r="B219" s="287" t="s">
        <v>678</v>
      </c>
      <c r="C219" s="289">
        <v>0</v>
      </c>
      <c r="D219" s="289">
        <v>35118975</v>
      </c>
      <c r="E219" s="289">
        <v>0</v>
      </c>
      <c r="F219" s="289">
        <v>62364.24</v>
      </c>
      <c r="G219" s="289">
        <v>99834.930000000008</v>
      </c>
      <c r="H219" s="289">
        <v>25133.5</v>
      </c>
      <c r="I219" s="289">
        <v>1003656.52</v>
      </c>
      <c r="J219" s="289">
        <v>38367.9</v>
      </c>
      <c r="K219" s="289">
        <v>441928</v>
      </c>
      <c r="L219" s="289">
        <v>0</v>
      </c>
      <c r="M219" s="289">
        <v>392559.2</v>
      </c>
      <c r="N219" s="289">
        <v>0</v>
      </c>
      <c r="O219" s="289">
        <v>0</v>
      </c>
      <c r="P219" s="289">
        <v>0</v>
      </c>
      <c r="Q219" s="289">
        <v>0</v>
      </c>
      <c r="R219" s="289">
        <v>0</v>
      </c>
      <c r="S219" s="289">
        <v>0</v>
      </c>
      <c r="T219" s="289">
        <v>0</v>
      </c>
      <c r="U219" s="289">
        <v>1746547.48</v>
      </c>
      <c r="V219" s="289">
        <v>1190861</v>
      </c>
      <c r="W219" s="289">
        <v>20794.46</v>
      </c>
      <c r="X219" s="289">
        <v>0</v>
      </c>
      <c r="Y219" s="289">
        <v>0</v>
      </c>
      <c r="Z219" s="289">
        <v>0</v>
      </c>
      <c r="AA219" s="289">
        <v>91760</v>
      </c>
      <c r="AB219" s="289">
        <v>0</v>
      </c>
      <c r="AC219" s="289">
        <v>0</v>
      </c>
      <c r="AD219" s="289">
        <v>138950.39000000001</v>
      </c>
      <c r="AE219" s="289">
        <v>85764.400000000009</v>
      </c>
      <c r="AF219" s="289">
        <v>0</v>
      </c>
      <c r="AG219" s="289">
        <v>0</v>
      </c>
      <c r="AH219" s="289">
        <v>71645</v>
      </c>
      <c r="AI219" s="289">
        <v>0</v>
      </c>
      <c r="AJ219" s="289">
        <v>0</v>
      </c>
      <c r="AK219" s="289">
        <v>1642.51</v>
      </c>
      <c r="AL219" s="289">
        <v>0</v>
      </c>
      <c r="AM219" s="289">
        <v>0</v>
      </c>
      <c r="AN219" s="289">
        <v>53017.130000000005</v>
      </c>
      <c r="AO219" s="289">
        <v>0</v>
      </c>
      <c r="AP219" s="289">
        <v>85309.94</v>
      </c>
      <c r="AQ219" s="289">
        <v>8753379.5899999999</v>
      </c>
      <c r="AR219" s="289">
        <v>8583565.3100000005</v>
      </c>
      <c r="AS219" s="289">
        <v>516868.03</v>
      </c>
      <c r="AT219" s="289">
        <v>1198220.5</v>
      </c>
      <c r="AU219" s="289">
        <v>824449.91</v>
      </c>
      <c r="AV219" s="289">
        <v>193078.41</v>
      </c>
      <c r="AW219" s="289">
        <v>1393905.97</v>
      </c>
      <c r="AX219" s="289">
        <v>2248112.29</v>
      </c>
      <c r="AY219" s="289">
        <v>837903.52</v>
      </c>
      <c r="AZ219" s="289">
        <v>2500950.4700000002</v>
      </c>
      <c r="BA219" s="289">
        <v>6799899.3600000003</v>
      </c>
      <c r="BB219" s="289">
        <v>1350771.24</v>
      </c>
      <c r="BC219" s="289">
        <v>282601.35000000003</v>
      </c>
      <c r="BD219" s="289">
        <v>19546.43</v>
      </c>
      <c r="BE219" s="289">
        <v>1490</v>
      </c>
      <c r="BF219" s="289">
        <v>4441701.12</v>
      </c>
      <c r="BG219" s="289">
        <v>506497</v>
      </c>
      <c r="BH219" s="289">
        <v>5596.6900000000005</v>
      </c>
      <c r="BI219" s="289">
        <v>0</v>
      </c>
      <c r="BJ219" s="289">
        <v>0</v>
      </c>
      <c r="BK219" s="289">
        <v>0</v>
      </c>
      <c r="BL219" s="289">
        <v>0</v>
      </c>
      <c r="BM219" s="289">
        <v>0</v>
      </c>
      <c r="BN219" s="289">
        <v>0</v>
      </c>
      <c r="BO219" s="289">
        <v>0</v>
      </c>
      <c r="BP219" s="289">
        <v>0</v>
      </c>
      <c r="BQ219" s="289">
        <v>12210809.859999999</v>
      </c>
      <c r="BR219" s="289">
        <v>12421384.27</v>
      </c>
      <c r="BS219" s="289">
        <v>12210809.859999999</v>
      </c>
      <c r="BT219" s="289">
        <v>12421384.27</v>
      </c>
      <c r="BU219" s="289">
        <v>0</v>
      </c>
      <c r="BV219" s="289">
        <v>0</v>
      </c>
      <c r="BW219" s="289">
        <v>4416701.12</v>
      </c>
      <c r="BX219" s="289">
        <v>0</v>
      </c>
      <c r="BY219" s="289">
        <v>0</v>
      </c>
      <c r="BZ219" s="289">
        <v>0</v>
      </c>
      <c r="CA219" s="289">
        <v>0</v>
      </c>
      <c r="CB219" s="289">
        <v>20399.689999999999</v>
      </c>
      <c r="CC219" s="289">
        <v>83791.179999999993</v>
      </c>
      <c r="CD219" s="289">
        <v>0</v>
      </c>
      <c r="CE219" s="289">
        <v>0</v>
      </c>
      <c r="CF219" s="289">
        <v>0</v>
      </c>
      <c r="CG219" s="289">
        <v>0</v>
      </c>
      <c r="CH219" s="289">
        <v>0</v>
      </c>
      <c r="CI219" s="289">
        <v>0</v>
      </c>
      <c r="CJ219" s="289">
        <v>0</v>
      </c>
      <c r="CK219" s="289">
        <v>0</v>
      </c>
      <c r="CL219" s="289">
        <v>0</v>
      </c>
      <c r="CM219" s="289">
        <v>1562400</v>
      </c>
      <c r="CN219" s="289">
        <v>27933</v>
      </c>
      <c r="CO219" s="289">
        <v>0</v>
      </c>
      <c r="CP219" s="289">
        <v>0</v>
      </c>
      <c r="CQ219" s="289">
        <v>0</v>
      </c>
      <c r="CR219" s="289">
        <v>0</v>
      </c>
      <c r="CS219" s="289">
        <v>18998</v>
      </c>
      <c r="CT219" s="289">
        <v>604770.89</v>
      </c>
      <c r="CU219" s="289">
        <v>0</v>
      </c>
      <c r="CV219" s="289">
        <v>0</v>
      </c>
      <c r="CW219" s="289">
        <v>0</v>
      </c>
      <c r="CX219" s="289">
        <v>44321.91</v>
      </c>
      <c r="CY219" s="289">
        <v>0</v>
      </c>
      <c r="CZ219" s="289">
        <v>0</v>
      </c>
      <c r="DA219" s="289">
        <v>0</v>
      </c>
      <c r="DB219" s="289">
        <v>0</v>
      </c>
      <c r="DC219" s="289">
        <v>0</v>
      </c>
      <c r="DD219" s="289">
        <v>0</v>
      </c>
      <c r="DE219" s="289">
        <v>0</v>
      </c>
      <c r="DF219" s="289">
        <v>0</v>
      </c>
      <c r="DG219" s="289">
        <v>0</v>
      </c>
      <c r="DH219" s="289">
        <v>0</v>
      </c>
      <c r="DI219" s="289">
        <v>4877277.79</v>
      </c>
      <c r="DJ219" s="289">
        <v>0</v>
      </c>
      <c r="DK219" s="289">
        <v>0</v>
      </c>
      <c r="DL219" s="289">
        <v>894244.25</v>
      </c>
      <c r="DM219" s="289">
        <v>308147.65000000002</v>
      </c>
      <c r="DN219" s="289">
        <v>1920.7</v>
      </c>
      <c r="DO219" s="289">
        <v>0</v>
      </c>
      <c r="DP219" s="289">
        <v>401363.19</v>
      </c>
      <c r="DQ219" s="289">
        <v>0</v>
      </c>
      <c r="DR219" s="289">
        <v>835.38</v>
      </c>
      <c r="DS219" s="289">
        <v>0</v>
      </c>
      <c r="DT219" s="289">
        <v>0</v>
      </c>
      <c r="DU219" s="289">
        <v>0</v>
      </c>
      <c r="DV219" s="289">
        <v>295526.83</v>
      </c>
      <c r="DW219" s="289">
        <v>0</v>
      </c>
      <c r="DX219" s="289">
        <v>1292663.44</v>
      </c>
      <c r="DY219" s="289">
        <v>249247.07</v>
      </c>
      <c r="DZ219" s="289">
        <v>331363.95</v>
      </c>
      <c r="EA219" s="289">
        <v>252948.52000000002</v>
      </c>
      <c r="EB219" s="289">
        <v>1089064.8</v>
      </c>
      <c r="EC219" s="289">
        <v>32767</v>
      </c>
      <c r="ED219" s="289">
        <v>1132078.68</v>
      </c>
      <c r="EE219" s="289">
        <v>597315.82999999996</v>
      </c>
      <c r="EF219" s="289">
        <v>2368069.15</v>
      </c>
      <c r="EG219" s="289">
        <v>2882494.5</v>
      </c>
      <c r="EH219" s="289">
        <v>0</v>
      </c>
      <c r="EI219" s="289">
        <v>0</v>
      </c>
      <c r="EJ219" s="289">
        <v>0</v>
      </c>
      <c r="EK219" s="289">
        <v>20337.5</v>
      </c>
      <c r="EL219" s="289">
        <v>0</v>
      </c>
      <c r="EM219" s="289">
        <v>24385000</v>
      </c>
      <c r="EN219" s="289">
        <v>18262523.52</v>
      </c>
      <c r="EO219" s="289">
        <v>8589480.2799999993</v>
      </c>
      <c r="EP219" s="289">
        <v>60719.28</v>
      </c>
      <c r="EQ219" s="289">
        <v>0</v>
      </c>
      <c r="ER219" s="289">
        <v>9733762.5199999996</v>
      </c>
      <c r="ES219" s="289">
        <v>0</v>
      </c>
      <c r="ET219" s="289">
        <v>0</v>
      </c>
      <c r="EU219" s="289">
        <v>317902.53999999998</v>
      </c>
      <c r="EV219" s="289">
        <v>320839.33</v>
      </c>
      <c r="EW219" s="289">
        <v>1266703.3800000001</v>
      </c>
      <c r="EX219" s="289">
        <v>1263766.5900000001</v>
      </c>
      <c r="EY219" s="289">
        <v>0</v>
      </c>
      <c r="EZ219" s="289">
        <v>157591.99</v>
      </c>
      <c r="FA219" s="289">
        <v>133061</v>
      </c>
      <c r="FB219" s="289">
        <v>730925.22</v>
      </c>
      <c r="FC219" s="289">
        <v>57568.46</v>
      </c>
      <c r="FD219" s="289">
        <v>697887.75</v>
      </c>
      <c r="FE219" s="289">
        <v>0</v>
      </c>
      <c r="FF219" s="289">
        <v>0</v>
      </c>
      <c r="FG219" s="289">
        <v>0</v>
      </c>
      <c r="FH219" s="289">
        <v>0</v>
      </c>
      <c r="FI219" s="289">
        <v>0</v>
      </c>
      <c r="FJ219" s="289">
        <v>0</v>
      </c>
      <c r="FK219" s="289">
        <v>0</v>
      </c>
    </row>
    <row r="220" spans="1:167" x14ac:dyDescent="0.15">
      <c r="A220" s="287">
        <v>3484</v>
      </c>
      <c r="B220" s="287" t="s">
        <v>679</v>
      </c>
      <c r="C220" s="289">
        <v>0</v>
      </c>
      <c r="D220" s="289">
        <v>2053933</v>
      </c>
      <c r="E220" s="289">
        <v>0</v>
      </c>
      <c r="F220" s="289">
        <v>0</v>
      </c>
      <c r="G220" s="289">
        <v>4591.8</v>
      </c>
      <c r="H220" s="289">
        <v>924.2</v>
      </c>
      <c r="I220" s="289">
        <v>370</v>
      </c>
      <c r="J220" s="289">
        <v>0</v>
      </c>
      <c r="K220" s="289">
        <v>177529.44</v>
      </c>
      <c r="L220" s="289">
        <v>0</v>
      </c>
      <c r="M220" s="289">
        <v>0</v>
      </c>
      <c r="N220" s="289">
        <v>0</v>
      </c>
      <c r="O220" s="289">
        <v>0</v>
      </c>
      <c r="P220" s="289">
        <v>1600</v>
      </c>
      <c r="Q220" s="289">
        <v>0</v>
      </c>
      <c r="R220" s="289">
        <v>2640</v>
      </c>
      <c r="S220" s="289">
        <v>5270.88</v>
      </c>
      <c r="T220" s="289">
        <v>0</v>
      </c>
      <c r="U220" s="289">
        <v>95039.82</v>
      </c>
      <c r="V220" s="289">
        <v>16756</v>
      </c>
      <c r="W220" s="289">
        <v>1920</v>
      </c>
      <c r="X220" s="289">
        <v>0</v>
      </c>
      <c r="Y220" s="289">
        <v>36918.480000000003</v>
      </c>
      <c r="Z220" s="289">
        <v>0</v>
      </c>
      <c r="AA220" s="289">
        <v>42625</v>
      </c>
      <c r="AB220" s="289">
        <v>0</v>
      </c>
      <c r="AC220" s="289">
        <v>0</v>
      </c>
      <c r="AD220" s="289">
        <v>9623</v>
      </c>
      <c r="AE220" s="289">
        <v>74640</v>
      </c>
      <c r="AF220" s="289">
        <v>0</v>
      </c>
      <c r="AG220" s="289">
        <v>0</v>
      </c>
      <c r="AH220" s="289">
        <v>191340.64</v>
      </c>
      <c r="AI220" s="289">
        <v>0</v>
      </c>
      <c r="AJ220" s="289">
        <v>0</v>
      </c>
      <c r="AK220" s="289">
        <v>0</v>
      </c>
      <c r="AL220" s="289">
        <v>0</v>
      </c>
      <c r="AM220" s="289">
        <v>2724</v>
      </c>
      <c r="AN220" s="289">
        <v>0</v>
      </c>
      <c r="AO220" s="289">
        <v>0</v>
      </c>
      <c r="AP220" s="289">
        <v>0</v>
      </c>
      <c r="AQ220" s="289">
        <v>637442.32000000007</v>
      </c>
      <c r="AR220" s="289">
        <v>403852.78</v>
      </c>
      <c r="AS220" s="289">
        <v>95011.41</v>
      </c>
      <c r="AT220" s="289">
        <v>75282.790000000008</v>
      </c>
      <c r="AU220" s="289">
        <v>71272.72</v>
      </c>
      <c r="AV220" s="289">
        <v>4080.63</v>
      </c>
      <c r="AW220" s="289">
        <v>68128.5</v>
      </c>
      <c r="AX220" s="289">
        <v>96711.790000000008</v>
      </c>
      <c r="AY220" s="289">
        <v>348098.64</v>
      </c>
      <c r="AZ220" s="289">
        <v>0</v>
      </c>
      <c r="BA220" s="289">
        <v>390972.72000000003</v>
      </c>
      <c r="BB220" s="289">
        <v>17031.82</v>
      </c>
      <c r="BC220" s="289">
        <v>36114</v>
      </c>
      <c r="BD220" s="289">
        <v>0</v>
      </c>
      <c r="BE220" s="289">
        <v>10787</v>
      </c>
      <c r="BF220" s="289">
        <v>161898.76</v>
      </c>
      <c r="BG220" s="289">
        <v>119773.33</v>
      </c>
      <c r="BH220" s="289">
        <v>21646</v>
      </c>
      <c r="BI220" s="289">
        <v>0</v>
      </c>
      <c r="BJ220" s="289">
        <v>0</v>
      </c>
      <c r="BK220" s="289">
        <v>0</v>
      </c>
      <c r="BL220" s="289">
        <v>0</v>
      </c>
      <c r="BM220" s="289">
        <v>794754.83000000007</v>
      </c>
      <c r="BN220" s="289">
        <v>955095.88</v>
      </c>
      <c r="BO220" s="289">
        <v>0</v>
      </c>
      <c r="BP220" s="289">
        <v>0</v>
      </c>
      <c r="BQ220" s="289">
        <v>0</v>
      </c>
      <c r="BR220" s="289">
        <v>0</v>
      </c>
      <c r="BS220" s="289">
        <v>794754.83000000007</v>
      </c>
      <c r="BT220" s="289">
        <v>955095.88</v>
      </c>
      <c r="BU220" s="289">
        <v>0</v>
      </c>
      <c r="BV220" s="289">
        <v>0</v>
      </c>
      <c r="BW220" s="289">
        <v>161898.76</v>
      </c>
      <c r="BX220" s="289">
        <v>0</v>
      </c>
      <c r="BY220" s="289">
        <v>0</v>
      </c>
      <c r="BZ220" s="289">
        <v>0</v>
      </c>
      <c r="CA220" s="289">
        <v>0</v>
      </c>
      <c r="CB220" s="289">
        <v>0</v>
      </c>
      <c r="CC220" s="289">
        <v>0</v>
      </c>
      <c r="CD220" s="289">
        <v>0</v>
      </c>
      <c r="CE220" s="289">
        <v>0</v>
      </c>
      <c r="CF220" s="289">
        <v>0</v>
      </c>
      <c r="CG220" s="289">
        <v>0</v>
      </c>
      <c r="CH220" s="289">
        <v>3176.4500000000003</v>
      </c>
      <c r="CI220" s="289">
        <v>0</v>
      </c>
      <c r="CJ220" s="289">
        <v>0</v>
      </c>
      <c r="CK220" s="289">
        <v>0</v>
      </c>
      <c r="CL220" s="289">
        <v>0</v>
      </c>
      <c r="CM220" s="289">
        <v>46631</v>
      </c>
      <c r="CN220" s="289">
        <v>0</v>
      </c>
      <c r="CO220" s="289">
        <v>0</v>
      </c>
      <c r="CP220" s="289">
        <v>0</v>
      </c>
      <c r="CQ220" s="289">
        <v>0</v>
      </c>
      <c r="CR220" s="289">
        <v>0</v>
      </c>
      <c r="CS220" s="289">
        <v>0</v>
      </c>
      <c r="CT220" s="289">
        <v>41261</v>
      </c>
      <c r="CU220" s="289">
        <v>0</v>
      </c>
      <c r="CV220" s="289">
        <v>0</v>
      </c>
      <c r="CW220" s="289">
        <v>0</v>
      </c>
      <c r="CX220" s="289">
        <v>0</v>
      </c>
      <c r="CY220" s="289">
        <v>0</v>
      </c>
      <c r="CZ220" s="289">
        <v>0</v>
      </c>
      <c r="DA220" s="289">
        <v>0</v>
      </c>
      <c r="DB220" s="289">
        <v>0</v>
      </c>
      <c r="DC220" s="289">
        <v>0</v>
      </c>
      <c r="DD220" s="289">
        <v>0</v>
      </c>
      <c r="DE220" s="289">
        <v>0</v>
      </c>
      <c r="DF220" s="289">
        <v>0</v>
      </c>
      <c r="DG220" s="289">
        <v>0</v>
      </c>
      <c r="DH220" s="289">
        <v>0</v>
      </c>
      <c r="DI220" s="289">
        <v>176655.18</v>
      </c>
      <c r="DJ220" s="289">
        <v>0</v>
      </c>
      <c r="DK220" s="289">
        <v>0</v>
      </c>
      <c r="DL220" s="289">
        <v>49370.37</v>
      </c>
      <c r="DM220" s="289">
        <v>26941.66</v>
      </c>
      <c r="DN220" s="289">
        <v>0</v>
      </c>
      <c r="DO220" s="289">
        <v>0</v>
      </c>
      <c r="DP220" s="289">
        <v>0</v>
      </c>
      <c r="DQ220" s="289">
        <v>0</v>
      </c>
      <c r="DR220" s="289">
        <v>0</v>
      </c>
      <c r="DS220" s="289">
        <v>0</v>
      </c>
      <c r="DT220" s="289">
        <v>0</v>
      </c>
      <c r="DU220" s="289">
        <v>0</v>
      </c>
      <c r="DV220" s="289">
        <v>0</v>
      </c>
      <c r="DW220" s="289">
        <v>0</v>
      </c>
      <c r="DX220" s="289">
        <v>0</v>
      </c>
      <c r="DY220" s="289">
        <v>0</v>
      </c>
      <c r="DZ220" s="289">
        <v>0</v>
      </c>
      <c r="EA220" s="289">
        <v>0</v>
      </c>
      <c r="EB220" s="289">
        <v>0</v>
      </c>
      <c r="EC220" s="289">
        <v>0</v>
      </c>
      <c r="ED220" s="289">
        <v>96206.94</v>
      </c>
      <c r="EE220" s="289">
        <v>96391.94</v>
      </c>
      <c r="EF220" s="289">
        <v>58646.66</v>
      </c>
      <c r="EG220" s="289">
        <v>21320.73</v>
      </c>
      <c r="EH220" s="289">
        <v>0</v>
      </c>
      <c r="EI220" s="289">
        <v>0</v>
      </c>
      <c r="EJ220" s="289">
        <v>0</v>
      </c>
      <c r="EK220" s="289">
        <v>37140.93</v>
      </c>
      <c r="EL220" s="289">
        <v>0</v>
      </c>
      <c r="EM220" s="289">
        <v>354108.71</v>
      </c>
      <c r="EN220" s="289">
        <v>0</v>
      </c>
      <c r="EO220" s="289">
        <v>0</v>
      </c>
      <c r="EP220" s="289">
        <v>300000</v>
      </c>
      <c r="EQ220" s="289">
        <v>0</v>
      </c>
      <c r="ER220" s="289">
        <v>300000</v>
      </c>
      <c r="ES220" s="289">
        <v>0</v>
      </c>
      <c r="ET220" s="289">
        <v>0</v>
      </c>
      <c r="EU220" s="289">
        <v>12283.880000000001</v>
      </c>
      <c r="EV220" s="289">
        <v>12834.12</v>
      </c>
      <c r="EW220" s="289">
        <v>88268.790000000008</v>
      </c>
      <c r="EX220" s="289">
        <v>87718.55</v>
      </c>
      <c r="EY220" s="289">
        <v>0</v>
      </c>
      <c r="EZ220" s="289">
        <v>86725.38</v>
      </c>
      <c r="FA220" s="289">
        <v>38116.89</v>
      </c>
      <c r="FB220" s="289">
        <v>175000</v>
      </c>
      <c r="FC220" s="289">
        <v>100219.66</v>
      </c>
      <c r="FD220" s="289">
        <v>123388.83</v>
      </c>
      <c r="FE220" s="289">
        <v>0</v>
      </c>
      <c r="FF220" s="289">
        <v>0</v>
      </c>
      <c r="FG220" s="289">
        <v>0</v>
      </c>
      <c r="FH220" s="289">
        <v>0</v>
      </c>
      <c r="FI220" s="289">
        <v>0</v>
      </c>
      <c r="FJ220" s="289">
        <v>0</v>
      </c>
      <c r="FK220" s="289">
        <v>0</v>
      </c>
    </row>
    <row r="221" spans="1:167" x14ac:dyDescent="0.15">
      <c r="A221" s="287">
        <v>3500</v>
      </c>
      <c r="B221" s="287" t="s">
        <v>680</v>
      </c>
      <c r="C221" s="289">
        <v>0</v>
      </c>
      <c r="D221" s="289">
        <v>9219802.7300000004</v>
      </c>
      <c r="E221" s="289">
        <v>0</v>
      </c>
      <c r="F221" s="289">
        <v>20619.96</v>
      </c>
      <c r="G221" s="289">
        <v>71974.180000000008</v>
      </c>
      <c r="H221" s="289">
        <v>9431.27</v>
      </c>
      <c r="I221" s="289">
        <v>44835.14</v>
      </c>
      <c r="J221" s="289">
        <v>10159.380000000001</v>
      </c>
      <c r="K221" s="289">
        <v>3767575.29</v>
      </c>
      <c r="L221" s="289">
        <v>0</v>
      </c>
      <c r="M221" s="289">
        <v>0</v>
      </c>
      <c r="N221" s="289">
        <v>0</v>
      </c>
      <c r="O221" s="289">
        <v>0</v>
      </c>
      <c r="P221" s="289">
        <v>20762</v>
      </c>
      <c r="Q221" s="289">
        <v>0</v>
      </c>
      <c r="R221" s="289">
        <v>0</v>
      </c>
      <c r="S221" s="289">
        <v>0</v>
      </c>
      <c r="T221" s="289">
        <v>0</v>
      </c>
      <c r="U221" s="289">
        <v>824471.63</v>
      </c>
      <c r="V221" s="289">
        <v>17311719</v>
      </c>
      <c r="W221" s="289">
        <v>88774.46</v>
      </c>
      <c r="X221" s="289">
        <v>0</v>
      </c>
      <c r="Y221" s="289">
        <v>786146.53</v>
      </c>
      <c r="Z221" s="289">
        <v>96088.67</v>
      </c>
      <c r="AA221" s="289">
        <v>38724</v>
      </c>
      <c r="AB221" s="289">
        <v>25607</v>
      </c>
      <c r="AC221" s="289">
        <v>0</v>
      </c>
      <c r="AD221" s="289">
        <v>202078.73</v>
      </c>
      <c r="AE221" s="289">
        <v>418706.10000000003</v>
      </c>
      <c r="AF221" s="289">
        <v>0</v>
      </c>
      <c r="AG221" s="289">
        <v>0</v>
      </c>
      <c r="AH221" s="289">
        <v>0</v>
      </c>
      <c r="AI221" s="289">
        <v>0</v>
      </c>
      <c r="AJ221" s="289">
        <v>0</v>
      </c>
      <c r="AK221" s="289">
        <v>779.96</v>
      </c>
      <c r="AL221" s="289">
        <v>0</v>
      </c>
      <c r="AM221" s="289">
        <v>74044</v>
      </c>
      <c r="AN221" s="289">
        <v>220781.64</v>
      </c>
      <c r="AO221" s="289">
        <v>0</v>
      </c>
      <c r="AP221" s="289">
        <v>168012.38</v>
      </c>
      <c r="AQ221" s="289">
        <v>6758915.2599999998</v>
      </c>
      <c r="AR221" s="289">
        <v>6518386.1100000003</v>
      </c>
      <c r="AS221" s="289">
        <v>797336.42</v>
      </c>
      <c r="AT221" s="289">
        <v>1099515.54</v>
      </c>
      <c r="AU221" s="289">
        <v>536808.73</v>
      </c>
      <c r="AV221" s="289">
        <v>108347.93000000001</v>
      </c>
      <c r="AW221" s="289">
        <v>979691.75</v>
      </c>
      <c r="AX221" s="289">
        <v>1032696.96</v>
      </c>
      <c r="AY221" s="289">
        <v>1191705.32</v>
      </c>
      <c r="AZ221" s="289">
        <v>1876936.8800000001</v>
      </c>
      <c r="BA221" s="289">
        <v>5262805.96</v>
      </c>
      <c r="BB221" s="289">
        <v>2113751.4900000002</v>
      </c>
      <c r="BC221" s="289">
        <v>295312.78000000003</v>
      </c>
      <c r="BD221" s="289">
        <v>74560</v>
      </c>
      <c r="BE221" s="289">
        <v>2214.48</v>
      </c>
      <c r="BF221" s="289">
        <v>3375031.67</v>
      </c>
      <c r="BG221" s="289">
        <v>1337584.99</v>
      </c>
      <c r="BH221" s="289">
        <v>4154.75</v>
      </c>
      <c r="BI221" s="289">
        <v>0</v>
      </c>
      <c r="BJ221" s="289">
        <v>0</v>
      </c>
      <c r="BK221" s="289">
        <v>0</v>
      </c>
      <c r="BL221" s="289">
        <v>0</v>
      </c>
      <c r="BM221" s="289">
        <v>334220.22000000003</v>
      </c>
      <c r="BN221" s="289">
        <v>295377.87</v>
      </c>
      <c r="BO221" s="289">
        <v>2304.13</v>
      </c>
      <c r="BP221" s="289">
        <v>2304.13</v>
      </c>
      <c r="BQ221" s="289">
        <v>5660399.4800000004</v>
      </c>
      <c r="BR221" s="289">
        <v>5754578.8600000003</v>
      </c>
      <c r="BS221" s="289">
        <v>5996923.8300000001</v>
      </c>
      <c r="BT221" s="289">
        <v>6052260.8600000003</v>
      </c>
      <c r="BU221" s="289">
        <v>0</v>
      </c>
      <c r="BV221" s="289">
        <v>0</v>
      </c>
      <c r="BW221" s="289">
        <v>3375031.67</v>
      </c>
      <c r="BX221" s="289">
        <v>0</v>
      </c>
      <c r="BY221" s="289">
        <v>0</v>
      </c>
      <c r="BZ221" s="289">
        <v>0</v>
      </c>
      <c r="CA221" s="289">
        <v>0</v>
      </c>
      <c r="CB221" s="289">
        <v>6844.9800000000005</v>
      </c>
      <c r="CC221" s="289">
        <v>13641.39</v>
      </c>
      <c r="CD221" s="289">
        <v>0</v>
      </c>
      <c r="CE221" s="289">
        <v>0</v>
      </c>
      <c r="CF221" s="289">
        <v>0</v>
      </c>
      <c r="CG221" s="289">
        <v>0</v>
      </c>
      <c r="CH221" s="289">
        <v>28367.29</v>
      </c>
      <c r="CI221" s="289">
        <v>0</v>
      </c>
      <c r="CJ221" s="289">
        <v>0</v>
      </c>
      <c r="CK221" s="289">
        <v>142042.65</v>
      </c>
      <c r="CL221" s="289">
        <v>0</v>
      </c>
      <c r="CM221" s="289">
        <v>1136530</v>
      </c>
      <c r="CN221" s="289">
        <v>0</v>
      </c>
      <c r="CO221" s="289">
        <v>0</v>
      </c>
      <c r="CP221" s="289">
        <v>0</v>
      </c>
      <c r="CQ221" s="289">
        <v>0</v>
      </c>
      <c r="CR221" s="289">
        <v>0</v>
      </c>
      <c r="CS221" s="289">
        <v>0</v>
      </c>
      <c r="CT221" s="289">
        <v>781245.4</v>
      </c>
      <c r="CU221" s="289">
        <v>0</v>
      </c>
      <c r="CV221" s="289">
        <v>0</v>
      </c>
      <c r="CW221" s="289">
        <v>0</v>
      </c>
      <c r="CX221" s="289">
        <v>0</v>
      </c>
      <c r="CY221" s="289">
        <v>0</v>
      </c>
      <c r="CZ221" s="289">
        <v>0</v>
      </c>
      <c r="DA221" s="289">
        <v>0</v>
      </c>
      <c r="DB221" s="289">
        <v>0</v>
      </c>
      <c r="DC221" s="289">
        <v>0</v>
      </c>
      <c r="DD221" s="289">
        <v>0</v>
      </c>
      <c r="DE221" s="289">
        <v>0</v>
      </c>
      <c r="DF221" s="289">
        <v>0</v>
      </c>
      <c r="DG221" s="289">
        <v>30169</v>
      </c>
      <c r="DH221" s="289">
        <v>0</v>
      </c>
      <c r="DI221" s="289">
        <v>3945015.27</v>
      </c>
      <c r="DJ221" s="289">
        <v>0</v>
      </c>
      <c r="DK221" s="289">
        <v>9608.6</v>
      </c>
      <c r="DL221" s="289">
        <v>425291.73</v>
      </c>
      <c r="DM221" s="289">
        <v>245227.49</v>
      </c>
      <c r="DN221" s="289">
        <v>0</v>
      </c>
      <c r="DO221" s="289">
        <v>0</v>
      </c>
      <c r="DP221" s="289">
        <v>100865.40000000001</v>
      </c>
      <c r="DQ221" s="289">
        <v>23102.13</v>
      </c>
      <c r="DR221" s="289">
        <v>0</v>
      </c>
      <c r="DS221" s="289">
        <v>0</v>
      </c>
      <c r="DT221" s="289">
        <v>0</v>
      </c>
      <c r="DU221" s="289">
        <v>0</v>
      </c>
      <c r="DV221" s="289">
        <v>704423.76</v>
      </c>
      <c r="DW221" s="289">
        <v>0</v>
      </c>
      <c r="DX221" s="289">
        <v>59495.86</v>
      </c>
      <c r="DY221" s="289">
        <v>1003913.61</v>
      </c>
      <c r="DZ221" s="289">
        <v>1856073.7</v>
      </c>
      <c r="EA221" s="289">
        <v>543942.92000000004</v>
      </c>
      <c r="EB221" s="289">
        <v>367713.03</v>
      </c>
      <c r="EC221" s="289">
        <v>0</v>
      </c>
      <c r="ED221" s="289">
        <v>178041.3</v>
      </c>
      <c r="EE221" s="289">
        <v>163852.79999999999</v>
      </c>
      <c r="EF221" s="289">
        <v>1843484</v>
      </c>
      <c r="EG221" s="289">
        <v>1535077.4</v>
      </c>
      <c r="EH221" s="289">
        <v>1100.1000000000001</v>
      </c>
      <c r="EI221" s="289">
        <v>0</v>
      </c>
      <c r="EJ221" s="289">
        <v>0</v>
      </c>
      <c r="EK221" s="289">
        <v>321495</v>
      </c>
      <c r="EL221" s="289">
        <v>0</v>
      </c>
      <c r="EM221" s="289">
        <v>5070000</v>
      </c>
      <c r="EN221" s="289">
        <v>0</v>
      </c>
      <c r="EO221" s="289">
        <v>0</v>
      </c>
      <c r="EP221" s="289">
        <v>0</v>
      </c>
      <c r="EQ221" s="289">
        <v>0</v>
      </c>
      <c r="ER221" s="289">
        <v>0</v>
      </c>
      <c r="ES221" s="289">
        <v>0</v>
      </c>
      <c r="ET221" s="289">
        <v>0</v>
      </c>
      <c r="EU221" s="289">
        <v>40294.720000000001</v>
      </c>
      <c r="EV221" s="289">
        <v>99147.96</v>
      </c>
      <c r="EW221" s="289">
        <v>1319538.07</v>
      </c>
      <c r="EX221" s="289">
        <v>1260684.83</v>
      </c>
      <c r="EY221" s="289">
        <v>0</v>
      </c>
      <c r="EZ221" s="289">
        <v>51838.720000000001</v>
      </c>
      <c r="FA221" s="289">
        <v>0</v>
      </c>
      <c r="FB221" s="289">
        <v>91536.5</v>
      </c>
      <c r="FC221" s="289">
        <v>7587.72</v>
      </c>
      <c r="FD221" s="289">
        <v>135787.5</v>
      </c>
      <c r="FE221" s="289">
        <v>0</v>
      </c>
      <c r="FF221" s="289">
        <v>0</v>
      </c>
      <c r="FG221" s="289">
        <v>0</v>
      </c>
      <c r="FH221" s="289">
        <v>61953</v>
      </c>
      <c r="FI221" s="289">
        <v>0</v>
      </c>
      <c r="FJ221" s="289">
        <v>61953</v>
      </c>
      <c r="FK221" s="289">
        <v>0</v>
      </c>
    </row>
    <row r="222" spans="1:167" x14ac:dyDescent="0.15">
      <c r="A222" s="287">
        <v>3528</v>
      </c>
      <c r="B222" s="287" t="s">
        <v>683</v>
      </c>
      <c r="C222" s="289">
        <v>0</v>
      </c>
      <c r="D222" s="289">
        <v>4037553</v>
      </c>
      <c r="E222" s="289">
        <v>4630.33</v>
      </c>
      <c r="F222" s="289">
        <v>22717.82</v>
      </c>
      <c r="G222" s="289">
        <v>68112.69</v>
      </c>
      <c r="H222" s="289">
        <v>2398.13</v>
      </c>
      <c r="I222" s="289">
        <v>111081.67</v>
      </c>
      <c r="J222" s="289">
        <v>0</v>
      </c>
      <c r="K222" s="289">
        <v>698430.13</v>
      </c>
      <c r="L222" s="289">
        <v>0</v>
      </c>
      <c r="M222" s="289">
        <v>0</v>
      </c>
      <c r="N222" s="289">
        <v>0</v>
      </c>
      <c r="O222" s="289">
        <v>0</v>
      </c>
      <c r="P222" s="289">
        <v>0</v>
      </c>
      <c r="Q222" s="289">
        <v>0</v>
      </c>
      <c r="R222" s="289">
        <v>0</v>
      </c>
      <c r="S222" s="289">
        <v>0</v>
      </c>
      <c r="T222" s="289">
        <v>0</v>
      </c>
      <c r="U222" s="289">
        <v>182123.03</v>
      </c>
      <c r="V222" s="289">
        <v>4081468</v>
      </c>
      <c r="W222" s="289">
        <v>0</v>
      </c>
      <c r="X222" s="289">
        <v>0</v>
      </c>
      <c r="Y222" s="289">
        <v>0</v>
      </c>
      <c r="Z222" s="289">
        <v>2588.37</v>
      </c>
      <c r="AA222" s="289">
        <v>2929</v>
      </c>
      <c r="AB222" s="289">
        <v>0</v>
      </c>
      <c r="AC222" s="289">
        <v>0</v>
      </c>
      <c r="AD222" s="289">
        <v>0</v>
      </c>
      <c r="AE222" s="289">
        <v>28413</v>
      </c>
      <c r="AF222" s="289">
        <v>0</v>
      </c>
      <c r="AG222" s="289">
        <v>0</v>
      </c>
      <c r="AH222" s="289">
        <v>0</v>
      </c>
      <c r="AI222" s="289">
        <v>0</v>
      </c>
      <c r="AJ222" s="289">
        <v>0</v>
      </c>
      <c r="AK222" s="289">
        <v>0</v>
      </c>
      <c r="AL222" s="289">
        <v>0</v>
      </c>
      <c r="AM222" s="289">
        <v>12224</v>
      </c>
      <c r="AN222" s="289">
        <v>29228.46</v>
      </c>
      <c r="AO222" s="289">
        <v>0</v>
      </c>
      <c r="AP222" s="289">
        <v>20299.150000000001</v>
      </c>
      <c r="AQ222" s="289">
        <v>3096555.12</v>
      </c>
      <c r="AR222" s="289">
        <v>1119185.46</v>
      </c>
      <c r="AS222" s="289">
        <v>0</v>
      </c>
      <c r="AT222" s="289">
        <v>222701.9</v>
      </c>
      <c r="AU222" s="289">
        <v>47426.94</v>
      </c>
      <c r="AV222" s="289">
        <v>33024.81</v>
      </c>
      <c r="AW222" s="289">
        <v>97943.66</v>
      </c>
      <c r="AX222" s="289">
        <v>408672.37</v>
      </c>
      <c r="AY222" s="289">
        <v>404467.92</v>
      </c>
      <c r="AZ222" s="289">
        <v>267020.77</v>
      </c>
      <c r="BA222" s="289">
        <v>1411640.1300000001</v>
      </c>
      <c r="BB222" s="289">
        <v>305375.86</v>
      </c>
      <c r="BC222" s="289">
        <v>88506.07</v>
      </c>
      <c r="BD222" s="289">
        <v>0</v>
      </c>
      <c r="BE222" s="289">
        <v>246930.82</v>
      </c>
      <c r="BF222" s="289">
        <v>977592.20000000007</v>
      </c>
      <c r="BG222" s="289">
        <v>408640.60000000003</v>
      </c>
      <c r="BH222" s="289">
        <v>4370.21</v>
      </c>
      <c r="BI222" s="289">
        <v>49666.67</v>
      </c>
      <c r="BJ222" s="289">
        <v>8662.24</v>
      </c>
      <c r="BK222" s="289">
        <v>0</v>
      </c>
      <c r="BL222" s="289">
        <v>0</v>
      </c>
      <c r="BM222" s="289">
        <v>194400</v>
      </c>
      <c r="BN222" s="289">
        <v>0</v>
      </c>
      <c r="BO222" s="289">
        <v>0</v>
      </c>
      <c r="BP222" s="289">
        <v>0</v>
      </c>
      <c r="BQ222" s="289">
        <v>2245796.81</v>
      </c>
      <c r="BR222" s="289">
        <v>2645343.1800000002</v>
      </c>
      <c r="BS222" s="289">
        <v>2489863.48</v>
      </c>
      <c r="BT222" s="289">
        <v>2654005.42</v>
      </c>
      <c r="BU222" s="289">
        <v>0</v>
      </c>
      <c r="BV222" s="289">
        <v>0</v>
      </c>
      <c r="BW222" s="289">
        <v>799499.76</v>
      </c>
      <c r="BX222" s="289">
        <v>0</v>
      </c>
      <c r="BY222" s="289">
        <v>0</v>
      </c>
      <c r="BZ222" s="289">
        <v>0</v>
      </c>
      <c r="CA222" s="289">
        <v>0</v>
      </c>
      <c r="CB222" s="289">
        <v>124</v>
      </c>
      <c r="CC222" s="289">
        <v>58985.93</v>
      </c>
      <c r="CD222" s="289">
        <v>0</v>
      </c>
      <c r="CE222" s="289">
        <v>0</v>
      </c>
      <c r="CF222" s="289">
        <v>0</v>
      </c>
      <c r="CG222" s="289">
        <v>0</v>
      </c>
      <c r="CH222" s="289">
        <v>0</v>
      </c>
      <c r="CI222" s="289">
        <v>0</v>
      </c>
      <c r="CJ222" s="289">
        <v>0</v>
      </c>
      <c r="CK222" s="289">
        <v>0</v>
      </c>
      <c r="CL222" s="289">
        <v>0</v>
      </c>
      <c r="CM222" s="289">
        <v>219228</v>
      </c>
      <c r="CN222" s="289">
        <v>0</v>
      </c>
      <c r="CO222" s="289">
        <v>0</v>
      </c>
      <c r="CP222" s="289">
        <v>0</v>
      </c>
      <c r="CQ222" s="289">
        <v>0</v>
      </c>
      <c r="CR222" s="289">
        <v>0</v>
      </c>
      <c r="CS222" s="289">
        <v>0</v>
      </c>
      <c r="CT222" s="289">
        <v>147712</v>
      </c>
      <c r="CU222" s="289">
        <v>0</v>
      </c>
      <c r="CV222" s="289">
        <v>0</v>
      </c>
      <c r="CW222" s="289">
        <v>0</v>
      </c>
      <c r="CX222" s="289">
        <v>13999.61</v>
      </c>
      <c r="CY222" s="289">
        <v>0</v>
      </c>
      <c r="CZ222" s="289">
        <v>0</v>
      </c>
      <c r="DA222" s="289">
        <v>0</v>
      </c>
      <c r="DB222" s="289">
        <v>52.4</v>
      </c>
      <c r="DC222" s="289">
        <v>0</v>
      </c>
      <c r="DD222" s="289">
        <v>0</v>
      </c>
      <c r="DE222" s="289">
        <v>0</v>
      </c>
      <c r="DF222" s="289">
        <v>0</v>
      </c>
      <c r="DG222" s="289">
        <v>0</v>
      </c>
      <c r="DH222" s="289">
        <v>0</v>
      </c>
      <c r="DI222" s="289">
        <v>869111.39</v>
      </c>
      <c r="DJ222" s="289">
        <v>0</v>
      </c>
      <c r="DK222" s="289">
        <v>0</v>
      </c>
      <c r="DL222" s="289">
        <v>137566.79</v>
      </c>
      <c r="DM222" s="289">
        <v>48058.559999999998</v>
      </c>
      <c r="DN222" s="289">
        <v>0</v>
      </c>
      <c r="DO222" s="289">
        <v>0</v>
      </c>
      <c r="DP222" s="289">
        <v>42462.06</v>
      </c>
      <c r="DQ222" s="289">
        <v>1546</v>
      </c>
      <c r="DR222" s="289">
        <v>0</v>
      </c>
      <c r="DS222" s="289">
        <v>0</v>
      </c>
      <c r="DT222" s="289">
        <v>0</v>
      </c>
      <c r="DU222" s="289">
        <v>0</v>
      </c>
      <c r="DV222" s="289">
        <v>135157.37</v>
      </c>
      <c r="DW222" s="289">
        <v>5699.53</v>
      </c>
      <c r="DX222" s="289">
        <v>60503.58</v>
      </c>
      <c r="DY222" s="289">
        <v>36230.19</v>
      </c>
      <c r="DZ222" s="289">
        <v>81459.67</v>
      </c>
      <c r="EA222" s="289">
        <v>18970.100000000002</v>
      </c>
      <c r="EB222" s="289">
        <v>86762.96</v>
      </c>
      <c r="EC222" s="289">
        <v>0</v>
      </c>
      <c r="ED222" s="289">
        <v>60452.06</v>
      </c>
      <c r="EE222" s="289">
        <v>104295.73</v>
      </c>
      <c r="EF222" s="289">
        <v>529150.43000000005</v>
      </c>
      <c r="EG222" s="289">
        <v>485306.76</v>
      </c>
      <c r="EH222" s="289">
        <v>0</v>
      </c>
      <c r="EI222" s="289">
        <v>0</v>
      </c>
      <c r="EJ222" s="289">
        <v>0</v>
      </c>
      <c r="EK222" s="289">
        <v>0</v>
      </c>
      <c r="EL222" s="289">
        <v>0</v>
      </c>
      <c r="EM222" s="289">
        <v>915000</v>
      </c>
      <c r="EN222" s="289">
        <v>500302.51</v>
      </c>
      <c r="EO222" s="289">
        <v>872133.78</v>
      </c>
      <c r="EP222" s="289">
        <v>371831.27</v>
      </c>
      <c r="EQ222" s="289">
        <v>0</v>
      </c>
      <c r="ER222" s="289">
        <v>0</v>
      </c>
      <c r="ES222" s="289">
        <v>0</v>
      </c>
      <c r="ET222" s="289">
        <v>0</v>
      </c>
      <c r="EU222" s="289">
        <v>24157.14</v>
      </c>
      <c r="EV222" s="289">
        <v>0</v>
      </c>
      <c r="EW222" s="289">
        <v>288078.01</v>
      </c>
      <c r="EX222" s="289">
        <v>312235.15000000002</v>
      </c>
      <c r="EY222" s="289">
        <v>0</v>
      </c>
      <c r="EZ222" s="289">
        <v>0</v>
      </c>
      <c r="FA222" s="289">
        <v>0</v>
      </c>
      <c r="FB222" s="289">
        <v>0</v>
      </c>
      <c r="FC222" s="289">
        <v>0</v>
      </c>
      <c r="FD222" s="289">
        <v>0</v>
      </c>
      <c r="FE222" s="289">
        <v>0</v>
      </c>
      <c r="FF222" s="289">
        <v>0</v>
      </c>
      <c r="FG222" s="289">
        <v>0</v>
      </c>
      <c r="FH222" s="289">
        <v>0</v>
      </c>
      <c r="FI222" s="289">
        <v>0</v>
      </c>
      <c r="FJ222" s="289">
        <v>0</v>
      </c>
      <c r="FK222" s="289">
        <v>0</v>
      </c>
    </row>
    <row r="223" spans="1:167" x14ac:dyDescent="0.15">
      <c r="A223" s="287">
        <v>3549</v>
      </c>
      <c r="B223" s="287" t="s">
        <v>685</v>
      </c>
      <c r="C223" s="289">
        <v>0</v>
      </c>
      <c r="D223" s="289">
        <v>60187568.509999998</v>
      </c>
      <c r="E223" s="289">
        <v>164836.87</v>
      </c>
      <c r="F223" s="289">
        <v>310032.81</v>
      </c>
      <c r="G223" s="289">
        <v>103541.23</v>
      </c>
      <c r="H223" s="289">
        <v>38378.25</v>
      </c>
      <c r="I223" s="289">
        <v>1205690.22</v>
      </c>
      <c r="J223" s="289">
        <v>0</v>
      </c>
      <c r="K223" s="289">
        <v>1622513.95</v>
      </c>
      <c r="L223" s="289">
        <v>0</v>
      </c>
      <c r="M223" s="289">
        <v>0</v>
      </c>
      <c r="N223" s="289">
        <v>0</v>
      </c>
      <c r="O223" s="289">
        <v>0</v>
      </c>
      <c r="P223" s="289">
        <v>0</v>
      </c>
      <c r="Q223" s="289">
        <v>0</v>
      </c>
      <c r="R223" s="289">
        <v>0</v>
      </c>
      <c r="S223" s="289">
        <v>0</v>
      </c>
      <c r="T223" s="289">
        <v>0</v>
      </c>
      <c r="U223" s="289">
        <v>1499034.89</v>
      </c>
      <c r="V223" s="289">
        <v>7038634</v>
      </c>
      <c r="W223" s="289">
        <v>64136.880000000005</v>
      </c>
      <c r="X223" s="289">
        <v>0</v>
      </c>
      <c r="Y223" s="289">
        <v>232369.28</v>
      </c>
      <c r="Z223" s="289">
        <v>40924.03</v>
      </c>
      <c r="AA223" s="289">
        <v>1152435.97</v>
      </c>
      <c r="AB223" s="289">
        <v>31375.95</v>
      </c>
      <c r="AC223" s="289">
        <v>0</v>
      </c>
      <c r="AD223" s="289">
        <v>347992.02</v>
      </c>
      <c r="AE223" s="289">
        <v>481704.3</v>
      </c>
      <c r="AF223" s="289">
        <v>0</v>
      </c>
      <c r="AG223" s="289">
        <v>0</v>
      </c>
      <c r="AH223" s="289">
        <v>63859.53</v>
      </c>
      <c r="AI223" s="289">
        <v>0</v>
      </c>
      <c r="AJ223" s="289">
        <v>0</v>
      </c>
      <c r="AK223" s="289">
        <v>58315.55</v>
      </c>
      <c r="AL223" s="289">
        <v>912498.20000000007</v>
      </c>
      <c r="AM223" s="289">
        <v>11830.800000000001</v>
      </c>
      <c r="AN223" s="289">
        <v>254164.95</v>
      </c>
      <c r="AO223" s="289">
        <v>0</v>
      </c>
      <c r="AP223" s="289">
        <v>11434.25</v>
      </c>
      <c r="AQ223" s="289">
        <v>19943248.93</v>
      </c>
      <c r="AR223" s="289">
        <v>12434837.449999999</v>
      </c>
      <c r="AS223" s="289">
        <v>1887510.12</v>
      </c>
      <c r="AT223" s="289">
        <v>2497776.4500000002</v>
      </c>
      <c r="AU223" s="289">
        <v>975115.01</v>
      </c>
      <c r="AV223" s="289">
        <v>519399.55</v>
      </c>
      <c r="AW223" s="289">
        <v>2564377.7999999998</v>
      </c>
      <c r="AX223" s="289">
        <v>4129329.09</v>
      </c>
      <c r="AY223" s="289">
        <v>755967.86</v>
      </c>
      <c r="AZ223" s="289">
        <v>3658254.27</v>
      </c>
      <c r="BA223" s="289">
        <v>9671143.7400000002</v>
      </c>
      <c r="BB223" s="289">
        <v>2517613.5699999998</v>
      </c>
      <c r="BC223" s="289">
        <v>585173.02</v>
      </c>
      <c r="BD223" s="289">
        <v>1066969.19</v>
      </c>
      <c r="BE223" s="289">
        <v>490930.13</v>
      </c>
      <c r="BF223" s="289">
        <v>9105937.3599999994</v>
      </c>
      <c r="BG223" s="289">
        <v>2087254.19</v>
      </c>
      <c r="BH223" s="289">
        <v>17898.740000000002</v>
      </c>
      <c r="BI223" s="289">
        <v>61733.590000000004</v>
      </c>
      <c r="BJ223" s="289">
        <v>91597.759999999995</v>
      </c>
      <c r="BK223" s="289">
        <v>2311</v>
      </c>
      <c r="BL223" s="289">
        <v>40416.879999999997</v>
      </c>
      <c r="BM223" s="289">
        <v>0</v>
      </c>
      <c r="BN223" s="289">
        <v>0</v>
      </c>
      <c r="BO223" s="289">
        <v>195024</v>
      </c>
      <c r="BP223" s="289">
        <v>119007</v>
      </c>
      <c r="BQ223" s="289">
        <v>17384320.370000001</v>
      </c>
      <c r="BR223" s="289">
        <v>18316903.289999999</v>
      </c>
      <c r="BS223" s="289">
        <v>17643388.960000001</v>
      </c>
      <c r="BT223" s="289">
        <v>18567924.93</v>
      </c>
      <c r="BU223" s="289">
        <v>0</v>
      </c>
      <c r="BV223" s="289">
        <v>0</v>
      </c>
      <c r="BW223" s="289">
        <v>9099663.1199999992</v>
      </c>
      <c r="BX223" s="289">
        <v>0</v>
      </c>
      <c r="BY223" s="289">
        <v>0</v>
      </c>
      <c r="BZ223" s="289">
        <v>0</v>
      </c>
      <c r="CA223" s="289">
        <v>843</v>
      </c>
      <c r="CB223" s="289">
        <v>45999.88</v>
      </c>
      <c r="CC223" s="289">
        <v>5366</v>
      </c>
      <c r="CD223" s="289">
        <v>0</v>
      </c>
      <c r="CE223" s="289">
        <v>0</v>
      </c>
      <c r="CF223" s="289">
        <v>0</v>
      </c>
      <c r="CG223" s="289">
        <v>0</v>
      </c>
      <c r="CH223" s="289">
        <v>7490.49</v>
      </c>
      <c r="CI223" s="289">
        <v>0</v>
      </c>
      <c r="CJ223" s="289">
        <v>0</v>
      </c>
      <c r="CK223" s="289">
        <v>0</v>
      </c>
      <c r="CL223" s="289">
        <v>0</v>
      </c>
      <c r="CM223" s="289">
        <v>3002725</v>
      </c>
      <c r="CN223" s="289">
        <v>39118</v>
      </c>
      <c r="CO223" s="289">
        <v>0</v>
      </c>
      <c r="CP223" s="289">
        <v>0</v>
      </c>
      <c r="CQ223" s="289">
        <v>0</v>
      </c>
      <c r="CR223" s="289">
        <v>0</v>
      </c>
      <c r="CS223" s="289">
        <v>26605</v>
      </c>
      <c r="CT223" s="289">
        <v>1081302</v>
      </c>
      <c r="CU223" s="289">
        <v>0</v>
      </c>
      <c r="CV223" s="289">
        <v>0</v>
      </c>
      <c r="CW223" s="289">
        <v>592</v>
      </c>
      <c r="CX223" s="289">
        <v>435929.51</v>
      </c>
      <c r="CY223" s="289">
        <v>0</v>
      </c>
      <c r="CZ223" s="289">
        <v>0</v>
      </c>
      <c r="DA223" s="289">
        <v>0</v>
      </c>
      <c r="DB223" s="289">
        <v>0</v>
      </c>
      <c r="DC223" s="289">
        <v>0</v>
      </c>
      <c r="DD223" s="289">
        <v>0</v>
      </c>
      <c r="DE223" s="289">
        <v>0</v>
      </c>
      <c r="DF223" s="289">
        <v>0</v>
      </c>
      <c r="DG223" s="289">
        <v>0</v>
      </c>
      <c r="DH223" s="289">
        <v>0</v>
      </c>
      <c r="DI223" s="289">
        <v>10211229.17</v>
      </c>
      <c r="DJ223" s="289">
        <v>0</v>
      </c>
      <c r="DK223" s="289">
        <v>0</v>
      </c>
      <c r="DL223" s="289">
        <v>1560118.58</v>
      </c>
      <c r="DM223" s="289">
        <v>707045.28</v>
      </c>
      <c r="DN223" s="289">
        <v>0</v>
      </c>
      <c r="DO223" s="289">
        <v>0</v>
      </c>
      <c r="DP223" s="289">
        <v>440482.38</v>
      </c>
      <c r="DQ223" s="289">
        <v>0</v>
      </c>
      <c r="DR223" s="289">
        <v>68204.08</v>
      </c>
      <c r="DS223" s="289">
        <v>0</v>
      </c>
      <c r="DT223" s="289">
        <v>92200</v>
      </c>
      <c r="DU223" s="289">
        <v>0</v>
      </c>
      <c r="DV223" s="289">
        <v>666264.70000000007</v>
      </c>
      <c r="DW223" s="289">
        <v>89.81</v>
      </c>
      <c r="DX223" s="289">
        <v>920174.28</v>
      </c>
      <c r="DY223" s="289">
        <v>926745.33000000007</v>
      </c>
      <c r="DZ223" s="289">
        <v>408445.95</v>
      </c>
      <c r="EA223" s="289">
        <v>350560.47000000003</v>
      </c>
      <c r="EB223" s="289">
        <v>51314.43</v>
      </c>
      <c r="EC223" s="289">
        <v>0</v>
      </c>
      <c r="ED223" s="289">
        <v>1557823.2200000002</v>
      </c>
      <c r="EE223" s="289">
        <v>1482162.52</v>
      </c>
      <c r="EF223" s="289">
        <v>6472389.2999999998</v>
      </c>
      <c r="EG223" s="289">
        <v>6548050</v>
      </c>
      <c r="EH223" s="289">
        <v>0</v>
      </c>
      <c r="EI223" s="289">
        <v>0</v>
      </c>
      <c r="EJ223" s="289">
        <v>0</v>
      </c>
      <c r="EK223" s="289">
        <v>0</v>
      </c>
      <c r="EL223" s="289">
        <v>0</v>
      </c>
      <c r="EM223" s="289">
        <v>81533016.590000004</v>
      </c>
      <c r="EN223" s="289">
        <v>2403639.4900000002</v>
      </c>
      <c r="EO223" s="289">
        <v>676697.39</v>
      </c>
      <c r="EP223" s="289">
        <v>951004.82000000007</v>
      </c>
      <c r="EQ223" s="289">
        <v>0</v>
      </c>
      <c r="ER223" s="289">
        <v>2675351.48</v>
      </c>
      <c r="ES223" s="289">
        <v>0</v>
      </c>
      <c r="ET223" s="289">
        <v>2595.44</v>
      </c>
      <c r="EU223" s="289">
        <v>223681.87</v>
      </c>
      <c r="EV223" s="289">
        <v>442355.86</v>
      </c>
      <c r="EW223" s="289">
        <v>2321216.48</v>
      </c>
      <c r="EX223" s="289">
        <v>2102542.4900000002</v>
      </c>
      <c r="EY223" s="289">
        <v>0</v>
      </c>
      <c r="EZ223" s="289">
        <v>344835</v>
      </c>
      <c r="FA223" s="289">
        <v>350606.07</v>
      </c>
      <c r="FB223" s="289">
        <v>224398.35</v>
      </c>
      <c r="FC223" s="289">
        <v>41450.910000000003</v>
      </c>
      <c r="FD223" s="289">
        <v>177176.37</v>
      </c>
      <c r="FE223" s="289">
        <v>0</v>
      </c>
      <c r="FF223" s="289">
        <v>0</v>
      </c>
      <c r="FG223" s="289">
        <v>0</v>
      </c>
      <c r="FH223" s="289">
        <v>147066.23000000001</v>
      </c>
      <c r="FI223" s="289">
        <v>139022.93</v>
      </c>
      <c r="FJ223" s="289">
        <v>8043.3</v>
      </c>
      <c r="FK223" s="289">
        <v>0</v>
      </c>
    </row>
    <row r="224" spans="1:167" x14ac:dyDescent="0.15">
      <c r="A224" s="287">
        <v>3612</v>
      </c>
      <c r="B224" s="287" t="s">
        <v>686</v>
      </c>
      <c r="C224" s="289">
        <v>0</v>
      </c>
      <c r="D224" s="289">
        <v>12273324</v>
      </c>
      <c r="E224" s="289">
        <v>112472.33</v>
      </c>
      <c r="F224" s="289">
        <v>62760.68</v>
      </c>
      <c r="G224" s="289">
        <v>165304.80000000002</v>
      </c>
      <c r="H224" s="289">
        <v>13737.52</v>
      </c>
      <c r="I224" s="289">
        <v>312132</v>
      </c>
      <c r="J224" s="289">
        <v>4350.87</v>
      </c>
      <c r="K224" s="289">
        <v>1619038.27</v>
      </c>
      <c r="L224" s="289">
        <v>0</v>
      </c>
      <c r="M224" s="289">
        <v>0</v>
      </c>
      <c r="N224" s="289">
        <v>0</v>
      </c>
      <c r="O224" s="289">
        <v>0</v>
      </c>
      <c r="P224" s="289">
        <v>2640.51</v>
      </c>
      <c r="Q224" s="289">
        <v>0</v>
      </c>
      <c r="R224" s="289">
        <v>0</v>
      </c>
      <c r="S224" s="289">
        <v>0</v>
      </c>
      <c r="T224" s="289">
        <v>0</v>
      </c>
      <c r="U224" s="289">
        <v>750668</v>
      </c>
      <c r="V224" s="289">
        <v>19622196</v>
      </c>
      <c r="W224" s="289">
        <v>37675.81</v>
      </c>
      <c r="X224" s="289">
        <v>0</v>
      </c>
      <c r="Y224" s="289">
        <v>0</v>
      </c>
      <c r="Z224" s="289">
        <v>0</v>
      </c>
      <c r="AA224" s="289">
        <v>25940</v>
      </c>
      <c r="AB224" s="289">
        <v>0</v>
      </c>
      <c r="AC224" s="289">
        <v>0</v>
      </c>
      <c r="AD224" s="289">
        <v>66378.05</v>
      </c>
      <c r="AE224" s="289">
        <v>318601.61</v>
      </c>
      <c r="AF224" s="289">
        <v>0</v>
      </c>
      <c r="AG224" s="289">
        <v>0</v>
      </c>
      <c r="AH224" s="289">
        <v>98148.24</v>
      </c>
      <c r="AI224" s="289">
        <v>0</v>
      </c>
      <c r="AJ224" s="289">
        <v>0</v>
      </c>
      <c r="AK224" s="289">
        <v>24053.75</v>
      </c>
      <c r="AL224" s="289">
        <v>2787454.21</v>
      </c>
      <c r="AM224" s="289">
        <v>38130.21</v>
      </c>
      <c r="AN224" s="289">
        <v>65346.200000000004</v>
      </c>
      <c r="AO224" s="289">
        <v>0</v>
      </c>
      <c r="AP224" s="289">
        <v>114289.87</v>
      </c>
      <c r="AQ224" s="289">
        <v>10263809.92</v>
      </c>
      <c r="AR224" s="289">
        <v>6946411.0899999999</v>
      </c>
      <c r="AS224" s="289">
        <v>965203.24</v>
      </c>
      <c r="AT224" s="289">
        <v>913746.94000000006</v>
      </c>
      <c r="AU224" s="289">
        <v>954615.39</v>
      </c>
      <c r="AV224" s="289">
        <v>409871.76</v>
      </c>
      <c r="AW224" s="289">
        <v>750231.95000000007</v>
      </c>
      <c r="AX224" s="289">
        <v>1503833.81</v>
      </c>
      <c r="AY224" s="289">
        <v>1818896.17</v>
      </c>
      <c r="AZ224" s="289">
        <v>2200847.5</v>
      </c>
      <c r="BA224" s="289">
        <v>5404084.1200000001</v>
      </c>
      <c r="BB224" s="289">
        <v>167592.85</v>
      </c>
      <c r="BC224" s="289">
        <v>240782.62</v>
      </c>
      <c r="BD224" s="289">
        <v>642355.54</v>
      </c>
      <c r="BE224" s="289">
        <v>187322.99</v>
      </c>
      <c r="BF224" s="289">
        <v>3324400.17</v>
      </c>
      <c r="BG224" s="289">
        <v>2325340.98</v>
      </c>
      <c r="BH224" s="289">
        <v>6319.75</v>
      </c>
      <c r="BI224" s="289">
        <v>0</v>
      </c>
      <c r="BJ224" s="289">
        <v>0</v>
      </c>
      <c r="BK224" s="289">
        <v>0</v>
      </c>
      <c r="BL224" s="289">
        <v>0</v>
      </c>
      <c r="BM224" s="289">
        <v>0</v>
      </c>
      <c r="BN224" s="289">
        <v>0</v>
      </c>
      <c r="BO224" s="289">
        <v>120488.31</v>
      </c>
      <c r="BP224" s="289">
        <v>103113.72</v>
      </c>
      <c r="BQ224" s="289">
        <v>7804682.9900000002</v>
      </c>
      <c r="BR224" s="289">
        <v>7311033.7199999997</v>
      </c>
      <c r="BS224" s="289">
        <v>7925171.2999999998</v>
      </c>
      <c r="BT224" s="289">
        <v>7414147.4400000004</v>
      </c>
      <c r="BU224" s="289">
        <v>0</v>
      </c>
      <c r="BV224" s="289">
        <v>0</v>
      </c>
      <c r="BW224" s="289">
        <v>3135598.81</v>
      </c>
      <c r="BX224" s="289">
        <v>0</v>
      </c>
      <c r="BY224" s="289">
        <v>0</v>
      </c>
      <c r="BZ224" s="289">
        <v>0</v>
      </c>
      <c r="CA224" s="289">
        <v>0</v>
      </c>
      <c r="CB224" s="289">
        <v>0</v>
      </c>
      <c r="CC224" s="289">
        <v>67743.009999999995</v>
      </c>
      <c r="CD224" s="289">
        <v>0</v>
      </c>
      <c r="CE224" s="289">
        <v>0</v>
      </c>
      <c r="CF224" s="289">
        <v>0</v>
      </c>
      <c r="CG224" s="289">
        <v>0</v>
      </c>
      <c r="CH224" s="289">
        <v>7500</v>
      </c>
      <c r="CI224" s="289">
        <v>0</v>
      </c>
      <c r="CJ224" s="289">
        <v>0</v>
      </c>
      <c r="CK224" s="289">
        <v>0</v>
      </c>
      <c r="CL224" s="289">
        <v>0</v>
      </c>
      <c r="CM224" s="289">
        <v>1047598</v>
      </c>
      <c r="CN224" s="289">
        <v>21227</v>
      </c>
      <c r="CO224" s="289">
        <v>0</v>
      </c>
      <c r="CP224" s="289">
        <v>0</v>
      </c>
      <c r="CQ224" s="289">
        <v>0</v>
      </c>
      <c r="CR224" s="289">
        <v>0</v>
      </c>
      <c r="CS224" s="289">
        <v>10687</v>
      </c>
      <c r="CT224" s="289">
        <v>541049.88</v>
      </c>
      <c r="CU224" s="289">
        <v>0</v>
      </c>
      <c r="CV224" s="289">
        <v>0</v>
      </c>
      <c r="CW224" s="289">
        <v>0</v>
      </c>
      <c r="CX224" s="289">
        <v>62597.64</v>
      </c>
      <c r="CY224" s="289">
        <v>0</v>
      </c>
      <c r="CZ224" s="289">
        <v>0</v>
      </c>
      <c r="DA224" s="289">
        <v>0</v>
      </c>
      <c r="DB224" s="289">
        <v>0</v>
      </c>
      <c r="DC224" s="289">
        <v>9218.26</v>
      </c>
      <c r="DD224" s="289">
        <v>0</v>
      </c>
      <c r="DE224" s="289">
        <v>0</v>
      </c>
      <c r="DF224" s="289">
        <v>0</v>
      </c>
      <c r="DG224" s="289">
        <v>0</v>
      </c>
      <c r="DH224" s="289">
        <v>0</v>
      </c>
      <c r="DI224" s="289">
        <v>3338343.03</v>
      </c>
      <c r="DJ224" s="289">
        <v>0</v>
      </c>
      <c r="DK224" s="289">
        <v>0</v>
      </c>
      <c r="DL224" s="289">
        <v>718014.63</v>
      </c>
      <c r="DM224" s="289">
        <v>258911.11000000002</v>
      </c>
      <c r="DN224" s="289">
        <v>0</v>
      </c>
      <c r="DO224" s="289">
        <v>0</v>
      </c>
      <c r="DP224" s="289">
        <v>345586.85000000003</v>
      </c>
      <c r="DQ224" s="289">
        <v>0</v>
      </c>
      <c r="DR224" s="289">
        <v>0</v>
      </c>
      <c r="DS224" s="289">
        <v>0</v>
      </c>
      <c r="DT224" s="289">
        <v>0</v>
      </c>
      <c r="DU224" s="289">
        <v>0</v>
      </c>
      <c r="DV224" s="289">
        <v>238764.84</v>
      </c>
      <c r="DW224" s="289">
        <v>3599.14</v>
      </c>
      <c r="DX224" s="289">
        <v>33304.49</v>
      </c>
      <c r="DY224" s="289">
        <v>36375.54</v>
      </c>
      <c r="DZ224" s="289">
        <v>3071.05</v>
      </c>
      <c r="EA224" s="289">
        <v>0</v>
      </c>
      <c r="EB224" s="289">
        <v>0</v>
      </c>
      <c r="EC224" s="289">
        <v>0</v>
      </c>
      <c r="ED224" s="289">
        <v>53780.15</v>
      </c>
      <c r="EE224" s="289">
        <v>51789.979999999996</v>
      </c>
      <c r="EF224" s="289">
        <v>637969.83000000007</v>
      </c>
      <c r="EG224" s="289">
        <v>639960</v>
      </c>
      <c r="EH224" s="289">
        <v>0</v>
      </c>
      <c r="EI224" s="289">
        <v>0</v>
      </c>
      <c r="EJ224" s="289">
        <v>0</v>
      </c>
      <c r="EK224" s="289">
        <v>0</v>
      </c>
      <c r="EL224" s="289">
        <v>0</v>
      </c>
      <c r="EM224" s="289">
        <v>4264400.4000000004</v>
      </c>
      <c r="EN224" s="289">
        <v>0</v>
      </c>
      <c r="EO224" s="289">
        <v>0</v>
      </c>
      <c r="EP224" s="289">
        <v>0</v>
      </c>
      <c r="EQ224" s="289">
        <v>0</v>
      </c>
      <c r="ER224" s="289">
        <v>0</v>
      </c>
      <c r="ES224" s="289">
        <v>0</v>
      </c>
      <c r="ET224" s="289">
        <v>0</v>
      </c>
      <c r="EU224" s="289">
        <v>101587.72</v>
      </c>
      <c r="EV224" s="289">
        <v>80026.37</v>
      </c>
      <c r="EW224" s="289">
        <v>1108926.44</v>
      </c>
      <c r="EX224" s="289">
        <v>1130487.79</v>
      </c>
      <c r="EY224" s="289">
        <v>0</v>
      </c>
      <c r="EZ224" s="289">
        <v>120545.36</v>
      </c>
      <c r="FA224" s="289">
        <v>98861.74</v>
      </c>
      <c r="FB224" s="289">
        <v>262660.57</v>
      </c>
      <c r="FC224" s="289">
        <v>129831.61</v>
      </c>
      <c r="FD224" s="289">
        <v>154512.58000000002</v>
      </c>
      <c r="FE224" s="289">
        <v>0</v>
      </c>
      <c r="FF224" s="289">
        <v>0</v>
      </c>
      <c r="FG224" s="289">
        <v>0</v>
      </c>
      <c r="FH224" s="289">
        <v>247634.16</v>
      </c>
      <c r="FI224" s="289">
        <v>183139.21</v>
      </c>
      <c r="FJ224" s="289">
        <v>64494.950000000004</v>
      </c>
      <c r="FK224" s="289">
        <v>0</v>
      </c>
    </row>
    <row r="225" spans="1:167" x14ac:dyDescent="0.15">
      <c r="A225" s="287">
        <v>3619</v>
      </c>
      <c r="B225" s="287" t="s">
        <v>687</v>
      </c>
      <c r="C225" s="289">
        <v>922265</v>
      </c>
      <c r="D225" s="289">
        <v>280167105</v>
      </c>
      <c r="E225" s="289">
        <v>341619</v>
      </c>
      <c r="F225" s="289">
        <v>22946</v>
      </c>
      <c r="G225" s="289">
        <v>607545</v>
      </c>
      <c r="H225" s="289">
        <v>406194</v>
      </c>
      <c r="I225" s="289">
        <v>9857290</v>
      </c>
      <c r="J225" s="289">
        <v>22931</v>
      </c>
      <c r="K225" s="289">
        <v>7231289</v>
      </c>
      <c r="L225" s="289">
        <v>0</v>
      </c>
      <c r="M225" s="289">
        <v>8460</v>
      </c>
      <c r="N225" s="289">
        <v>0</v>
      </c>
      <c r="O225" s="289">
        <v>0</v>
      </c>
      <c r="P225" s="289">
        <v>0</v>
      </c>
      <c r="Q225" s="289">
        <v>0</v>
      </c>
      <c r="R225" s="289">
        <v>0</v>
      </c>
      <c r="S225" s="289">
        <v>0</v>
      </c>
      <c r="T225" s="289">
        <v>0</v>
      </c>
      <c r="U225" s="289">
        <v>52443431.630000003</v>
      </c>
      <c r="V225" s="289">
        <v>514495396</v>
      </c>
      <c r="W225" s="289">
        <v>496371</v>
      </c>
      <c r="X225" s="289">
        <v>676206</v>
      </c>
      <c r="Y225" s="289">
        <v>24088224.510000002</v>
      </c>
      <c r="Z225" s="289">
        <v>49097</v>
      </c>
      <c r="AA225" s="289">
        <v>6656641</v>
      </c>
      <c r="AB225" s="289">
        <v>1882805</v>
      </c>
      <c r="AC225" s="289">
        <v>0</v>
      </c>
      <c r="AD225" s="289">
        <v>12819916</v>
      </c>
      <c r="AE225" s="289">
        <v>70413608</v>
      </c>
      <c r="AF225" s="289">
        <v>0</v>
      </c>
      <c r="AG225" s="289">
        <v>0</v>
      </c>
      <c r="AH225" s="289">
        <v>6094908</v>
      </c>
      <c r="AI225" s="289">
        <v>14937525</v>
      </c>
      <c r="AJ225" s="289">
        <v>0</v>
      </c>
      <c r="AK225" s="289">
        <v>344186</v>
      </c>
      <c r="AL225" s="289">
        <v>0</v>
      </c>
      <c r="AM225" s="289">
        <v>1320036.8600000001</v>
      </c>
      <c r="AN225" s="289">
        <v>15760101</v>
      </c>
      <c r="AO225" s="289">
        <v>0</v>
      </c>
      <c r="AP225" s="289">
        <v>269394</v>
      </c>
      <c r="AQ225" s="289">
        <v>218340751</v>
      </c>
      <c r="AR225" s="289">
        <v>111970580</v>
      </c>
      <c r="AS225" s="289">
        <v>4486101</v>
      </c>
      <c r="AT225" s="289">
        <v>13220847</v>
      </c>
      <c r="AU225" s="289">
        <v>5635622</v>
      </c>
      <c r="AV225" s="289">
        <v>1339025</v>
      </c>
      <c r="AW225" s="289">
        <v>35255898</v>
      </c>
      <c r="AX225" s="289">
        <v>50448846</v>
      </c>
      <c r="AY225" s="289">
        <v>24762660</v>
      </c>
      <c r="AZ225" s="289">
        <v>49670667</v>
      </c>
      <c r="BA225" s="289">
        <v>176779332</v>
      </c>
      <c r="BB225" s="289">
        <v>28380839</v>
      </c>
      <c r="BC225" s="289">
        <v>11168698</v>
      </c>
      <c r="BD225" s="289">
        <v>3178236</v>
      </c>
      <c r="BE225" s="289">
        <v>1981821</v>
      </c>
      <c r="BF225" s="289">
        <v>162469925</v>
      </c>
      <c r="BG225" s="289">
        <v>121683987</v>
      </c>
      <c r="BH225" s="289">
        <v>4792821</v>
      </c>
      <c r="BI225" s="289">
        <v>0</v>
      </c>
      <c r="BJ225" s="289">
        <v>0</v>
      </c>
      <c r="BK225" s="289">
        <v>36291323</v>
      </c>
      <c r="BL225" s="289">
        <v>38745657</v>
      </c>
      <c r="BM225" s="289">
        <v>0</v>
      </c>
      <c r="BN225" s="289">
        <v>0</v>
      </c>
      <c r="BO225" s="289">
        <v>32320579</v>
      </c>
      <c r="BP225" s="289">
        <v>26635080</v>
      </c>
      <c r="BQ225" s="289">
        <v>0</v>
      </c>
      <c r="BR225" s="289">
        <v>0</v>
      </c>
      <c r="BS225" s="289">
        <v>68611902</v>
      </c>
      <c r="BT225" s="289">
        <v>65380737</v>
      </c>
      <c r="BU225" s="289">
        <v>0</v>
      </c>
      <c r="BV225" s="289">
        <v>0</v>
      </c>
      <c r="BW225" s="289">
        <v>139828254</v>
      </c>
      <c r="BX225" s="289">
        <v>0</v>
      </c>
      <c r="BY225" s="289">
        <v>0</v>
      </c>
      <c r="BZ225" s="289">
        <v>0</v>
      </c>
      <c r="CA225" s="289">
        <v>0</v>
      </c>
      <c r="CB225" s="289">
        <v>31107</v>
      </c>
      <c r="CC225" s="289">
        <v>77873</v>
      </c>
      <c r="CD225" s="289">
        <v>0</v>
      </c>
      <c r="CE225" s="289">
        <v>0</v>
      </c>
      <c r="CF225" s="289">
        <v>0</v>
      </c>
      <c r="CG225" s="289">
        <v>0</v>
      </c>
      <c r="CH225" s="289">
        <v>0</v>
      </c>
      <c r="CI225" s="289">
        <v>0</v>
      </c>
      <c r="CJ225" s="289">
        <v>0</v>
      </c>
      <c r="CK225" s="289">
        <v>0</v>
      </c>
      <c r="CL225" s="289">
        <v>0</v>
      </c>
      <c r="CM225" s="289">
        <v>50423437</v>
      </c>
      <c r="CN225" s="289">
        <v>24423</v>
      </c>
      <c r="CO225" s="289">
        <v>0</v>
      </c>
      <c r="CP225" s="289">
        <v>0</v>
      </c>
      <c r="CQ225" s="289">
        <v>0</v>
      </c>
      <c r="CR225" s="289">
        <v>0</v>
      </c>
      <c r="CS225" s="289">
        <v>16610</v>
      </c>
      <c r="CT225" s="289">
        <v>17421342</v>
      </c>
      <c r="CU225" s="289">
        <v>0</v>
      </c>
      <c r="CV225" s="289">
        <v>0</v>
      </c>
      <c r="CW225" s="289">
        <v>0</v>
      </c>
      <c r="CX225" s="289">
        <v>110919</v>
      </c>
      <c r="CY225" s="289">
        <v>0</v>
      </c>
      <c r="CZ225" s="289">
        <v>0</v>
      </c>
      <c r="DA225" s="289">
        <v>0</v>
      </c>
      <c r="DB225" s="289">
        <v>23</v>
      </c>
      <c r="DC225" s="289">
        <v>0</v>
      </c>
      <c r="DD225" s="289">
        <v>0</v>
      </c>
      <c r="DE225" s="289">
        <v>0</v>
      </c>
      <c r="DF225" s="289">
        <v>45632</v>
      </c>
      <c r="DG225" s="289">
        <v>0</v>
      </c>
      <c r="DH225" s="289">
        <v>0</v>
      </c>
      <c r="DI225" s="289">
        <v>144537931</v>
      </c>
      <c r="DJ225" s="289">
        <v>0</v>
      </c>
      <c r="DK225" s="289">
        <v>1209920</v>
      </c>
      <c r="DL225" s="289">
        <v>27292320</v>
      </c>
      <c r="DM225" s="289">
        <v>12736281</v>
      </c>
      <c r="DN225" s="289">
        <v>0</v>
      </c>
      <c r="DO225" s="289">
        <v>0</v>
      </c>
      <c r="DP225" s="289">
        <v>19862763</v>
      </c>
      <c r="DQ225" s="289">
        <v>245715</v>
      </c>
      <c r="DR225" s="289">
        <v>0</v>
      </c>
      <c r="DS225" s="289">
        <v>0</v>
      </c>
      <c r="DT225" s="289">
        <v>0</v>
      </c>
      <c r="DU225" s="289">
        <v>0</v>
      </c>
      <c r="DV225" s="289">
        <v>1081161</v>
      </c>
      <c r="DW225" s="289">
        <v>0</v>
      </c>
      <c r="DX225" s="289">
        <v>0</v>
      </c>
      <c r="DY225" s="289">
        <v>0</v>
      </c>
      <c r="DZ225" s="289">
        <v>0</v>
      </c>
      <c r="EA225" s="289">
        <v>0</v>
      </c>
      <c r="EB225" s="289">
        <v>0</v>
      </c>
      <c r="EC225" s="289">
        <v>0</v>
      </c>
      <c r="ED225" s="289">
        <v>0</v>
      </c>
      <c r="EE225" s="289">
        <v>0</v>
      </c>
      <c r="EF225" s="289">
        <v>37306900</v>
      </c>
      <c r="EG225" s="289">
        <v>26396215</v>
      </c>
      <c r="EH225" s="289">
        <v>0</v>
      </c>
      <c r="EI225" s="289">
        <v>0</v>
      </c>
      <c r="EJ225" s="289">
        <v>0</v>
      </c>
      <c r="EK225" s="289">
        <v>10910685</v>
      </c>
      <c r="EL225" s="289">
        <v>0</v>
      </c>
      <c r="EM225" s="289">
        <v>315699909</v>
      </c>
      <c r="EN225" s="289">
        <v>21611562</v>
      </c>
      <c r="EO225" s="289">
        <v>15044761</v>
      </c>
      <c r="EP225" s="289">
        <v>2517446</v>
      </c>
      <c r="EQ225" s="289">
        <v>0</v>
      </c>
      <c r="ER225" s="289">
        <v>9084247</v>
      </c>
      <c r="ES225" s="289">
        <v>0</v>
      </c>
      <c r="ET225" s="289">
        <v>0</v>
      </c>
      <c r="EU225" s="289">
        <v>5513161</v>
      </c>
      <c r="EV225" s="289">
        <v>9851377</v>
      </c>
      <c r="EW225" s="289">
        <v>53521490</v>
      </c>
      <c r="EX225" s="289">
        <v>47893926</v>
      </c>
      <c r="EY225" s="289">
        <v>1289348</v>
      </c>
      <c r="EZ225" s="289">
        <v>15065252</v>
      </c>
      <c r="FA225" s="289">
        <v>16178723</v>
      </c>
      <c r="FB225" s="289">
        <v>28649926</v>
      </c>
      <c r="FC225" s="289">
        <v>2150921</v>
      </c>
      <c r="FD225" s="289">
        <v>25385046</v>
      </c>
      <c r="FE225" s="289">
        <v>488</v>
      </c>
      <c r="FF225" s="289">
        <v>0</v>
      </c>
      <c r="FG225" s="289">
        <v>0</v>
      </c>
      <c r="FH225" s="289">
        <v>0</v>
      </c>
      <c r="FI225" s="289">
        <v>0</v>
      </c>
      <c r="FJ225" s="289">
        <v>0</v>
      </c>
      <c r="FK225" s="289">
        <v>0</v>
      </c>
    </row>
    <row r="226" spans="1:167" x14ac:dyDescent="0.15">
      <c r="A226" s="287">
        <v>3633</v>
      </c>
      <c r="B226" s="287" t="s">
        <v>688</v>
      </c>
      <c r="C226" s="289">
        <v>0</v>
      </c>
      <c r="D226" s="289">
        <v>3838901.59</v>
      </c>
      <c r="E226" s="289">
        <v>0</v>
      </c>
      <c r="F226" s="289">
        <v>0</v>
      </c>
      <c r="G226" s="289">
        <v>20902</v>
      </c>
      <c r="H226" s="289">
        <v>1148.02</v>
      </c>
      <c r="I226" s="289">
        <v>16672.5</v>
      </c>
      <c r="J226" s="289">
        <v>0</v>
      </c>
      <c r="K226" s="289">
        <v>367821.28</v>
      </c>
      <c r="L226" s="289">
        <v>0</v>
      </c>
      <c r="M226" s="289">
        <v>0</v>
      </c>
      <c r="N226" s="289">
        <v>0</v>
      </c>
      <c r="O226" s="289">
        <v>0</v>
      </c>
      <c r="P226" s="289">
        <v>11866</v>
      </c>
      <c r="Q226" s="289">
        <v>0</v>
      </c>
      <c r="R226" s="289">
        <v>0</v>
      </c>
      <c r="S226" s="289">
        <v>0</v>
      </c>
      <c r="T226" s="289">
        <v>0</v>
      </c>
      <c r="U226" s="289">
        <v>157527.66</v>
      </c>
      <c r="V226" s="289">
        <v>4474294</v>
      </c>
      <c r="W226" s="289">
        <v>5360</v>
      </c>
      <c r="X226" s="289">
        <v>0</v>
      </c>
      <c r="Y226" s="289">
        <v>0</v>
      </c>
      <c r="Z226" s="289">
        <v>296.05</v>
      </c>
      <c r="AA226" s="289">
        <v>222237</v>
      </c>
      <c r="AB226" s="289">
        <v>0</v>
      </c>
      <c r="AC226" s="289">
        <v>0</v>
      </c>
      <c r="AD226" s="289">
        <v>29170</v>
      </c>
      <c r="AE226" s="289">
        <v>75893.900000000009</v>
      </c>
      <c r="AF226" s="289">
        <v>0</v>
      </c>
      <c r="AG226" s="289">
        <v>0</v>
      </c>
      <c r="AH226" s="289">
        <v>12629.68</v>
      </c>
      <c r="AI226" s="289">
        <v>0</v>
      </c>
      <c r="AJ226" s="289">
        <v>0</v>
      </c>
      <c r="AK226" s="289">
        <v>0</v>
      </c>
      <c r="AL226" s="289">
        <v>0</v>
      </c>
      <c r="AM226" s="289">
        <v>0</v>
      </c>
      <c r="AN226" s="289">
        <v>0</v>
      </c>
      <c r="AO226" s="289">
        <v>0</v>
      </c>
      <c r="AP226" s="289">
        <v>0</v>
      </c>
      <c r="AQ226" s="289">
        <v>1869225.57</v>
      </c>
      <c r="AR226" s="289">
        <v>1937310.76</v>
      </c>
      <c r="AS226" s="289">
        <v>294500.51</v>
      </c>
      <c r="AT226" s="289">
        <v>241245.80000000002</v>
      </c>
      <c r="AU226" s="289">
        <v>371911.83</v>
      </c>
      <c r="AV226" s="289">
        <v>2000</v>
      </c>
      <c r="AW226" s="289">
        <v>195396.32</v>
      </c>
      <c r="AX226" s="289">
        <v>355460.4</v>
      </c>
      <c r="AY226" s="289">
        <v>244256.91</v>
      </c>
      <c r="AZ226" s="289">
        <v>473745.04000000004</v>
      </c>
      <c r="BA226" s="289">
        <v>1333106.3800000001</v>
      </c>
      <c r="BB226" s="289">
        <v>251872.33000000002</v>
      </c>
      <c r="BC226" s="289">
        <v>78732.09</v>
      </c>
      <c r="BD226" s="289">
        <v>48445.19</v>
      </c>
      <c r="BE226" s="289">
        <v>0</v>
      </c>
      <c r="BF226" s="289">
        <v>907194.46</v>
      </c>
      <c r="BG226" s="289">
        <v>314451.41000000003</v>
      </c>
      <c r="BH226" s="289">
        <v>0</v>
      </c>
      <c r="BI226" s="289">
        <v>0</v>
      </c>
      <c r="BJ226" s="289">
        <v>0</v>
      </c>
      <c r="BK226" s="289">
        <v>0</v>
      </c>
      <c r="BL226" s="289">
        <v>0</v>
      </c>
      <c r="BM226" s="289">
        <v>0</v>
      </c>
      <c r="BN226" s="289">
        <v>0</v>
      </c>
      <c r="BO226" s="289">
        <v>0</v>
      </c>
      <c r="BP226" s="289">
        <v>0</v>
      </c>
      <c r="BQ226" s="289">
        <v>1744458.78</v>
      </c>
      <c r="BR226" s="289">
        <v>2060323.46</v>
      </c>
      <c r="BS226" s="289">
        <v>1744458.78</v>
      </c>
      <c r="BT226" s="289">
        <v>2060323.46</v>
      </c>
      <c r="BU226" s="289">
        <v>0</v>
      </c>
      <c r="BV226" s="289">
        <v>0</v>
      </c>
      <c r="BW226" s="289">
        <v>880194.46</v>
      </c>
      <c r="BX226" s="289">
        <v>0</v>
      </c>
      <c r="BY226" s="289">
        <v>0</v>
      </c>
      <c r="BZ226" s="289">
        <v>0</v>
      </c>
      <c r="CA226" s="289">
        <v>0</v>
      </c>
      <c r="CB226" s="289">
        <v>0</v>
      </c>
      <c r="CC226" s="289">
        <v>140954.1</v>
      </c>
      <c r="CD226" s="289">
        <v>0</v>
      </c>
      <c r="CE226" s="289">
        <v>0</v>
      </c>
      <c r="CF226" s="289">
        <v>0</v>
      </c>
      <c r="CG226" s="289">
        <v>0</v>
      </c>
      <c r="CH226" s="289">
        <v>1500</v>
      </c>
      <c r="CI226" s="289">
        <v>0</v>
      </c>
      <c r="CJ226" s="289">
        <v>0</v>
      </c>
      <c r="CK226" s="289">
        <v>0</v>
      </c>
      <c r="CL226" s="289">
        <v>0</v>
      </c>
      <c r="CM226" s="289">
        <v>374106</v>
      </c>
      <c r="CN226" s="289">
        <v>19328</v>
      </c>
      <c r="CO226" s="289">
        <v>0</v>
      </c>
      <c r="CP226" s="289">
        <v>0</v>
      </c>
      <c r="CQ226" s="289">
        <v>0</v>
      </c>
      <c r="CR226" s="289">
        <v>0</v>
      </c>
      <c r="CS226" s="289">
        <v>13145</v>
      </c>
      <c r="CT226" s="289">
        <v>119957.02</v>
      </c>
      <c r="CU226" s="289">
        <v>0</v>
      </c>
      <c r="CV226" s="289">
        <v>0</v>
      </c>
      <c r="CW226" s="289">
        <v>0</v>
      </c>
      <c r="CX226" s="289">
        <v>53406.200000000004</v>
      </c>
      <c r="CY226" s="289">
        <v>0</v>
      </c>
      <c r="CZ226" s="289">
        <v>0</v>
      </c>
      <c r="DA226" s="289">
        <v>0</v>
      </c>
      <c r="DB226" s="289">
        <v>0</v>
      </c>
      <c r="DC226" s="289">
        <v>0</v>
      </c>
      <c r="DD226" s="289">
        <v>0</v>
      </c>
      <c r="DE226" s="289">
        <v>0</v>
      </c>
      <c r="DF226" s="289">
        <v>0</v>
      </c>
      <c r="DG226" s="289">
        <v>0</v>
      </c>
      <c r="DH226" s="289">
        <v>0</v>
      </c>
      <c r="DI226" s="289">
        <v>1263850.1499999999</v>
      </c>
      <c r="DJ226" s="289">
        <v>0</v>
      </c>
      <c r="DK226" s="289">
        <v>0</v>
      </c>
      <c r="DL226" s="289">
        <v>55644.92</v>
      </c>
      <c r="DM226" s="289">
        <v>82065.23</v>
      </c>
      <c r="DN226" s="289">
        <v>0</v>
      </c>
      <c r="DO226" s="289">
        <v>23648.600000000002</v>
      </c>
      <c r="DP226" s="289">
        <v>23665.16</v>
      </c>
      <c r="DQ226" s="289">
        <v>3262.86</v>
      </c>
      <c r="DR226" s="289">
        <v>0</v>
      </c>
      <c r="DS226" s="289">
        <v>0</v>
      </c>
      <c r="DT226" s="289">
        <v>0</v>
      </c>
      <c r="DU226" s="289">
        <v>0</v>
      </c>
      <c r="DV226" s="289">
        <v>150453.86000000002</v>
      </c>
      <c r="DW226" s="289">
        <v>0</v>
      </c>
      <c r="DX226" s="289">
        <v>177763.12</v>
      </c>
      <c r="DY226" s="289">
        <v>221695.62</v>
      </c>
      <c r="DZ226" s="289">
        <v>392353.89</v>
      </c>
      <c r="EA226" s="289">
        <v>328641.55</v>
      </c>
      <c r="EB226" s="289">
        <v>19779.84</v>
      </c>
      <c r="EC226" s="289">
        <v>0</v>
      </c>
      <c r="ED226" s="289">
        <v>34861.22</v>
      </c>
      <c r="EE226" s="289">
        <v>35796.75</v>
      </c>
      <c r="EF226" s="289">
        <v>88636.72</v>
      </c>
      <c r="EG226" s="289">
        <v>87701.19</v>
      </c>
      <c r="EH226" s="289">
        <v>0</v>
      </c>
      <c r="EI226" s="289">
        <v>0</v>
      </c>
      <c r="EJ226" s="289">
        <v>0</v>
      </c>
      <c r="EK226" s="289">
        <v>0</v>
      </c>
      <c r="EL226" s="289">
        <v>0</v>
      </c>
      <c r="EM226" s="289">
        <v>611328.17000000004</v>
      </c>
      <c r="EN226" s="289">
        <v>270310.82</v>
      </c>
      <c r="EO226" s="289">
        <v>112040.20999999999</v>
      </c>
      <c r="EP226" s="289">
        <v>178.06</v>
      </c>
      <c r="EQ226" s="289">
        <v>0</v>
      </c>
      <c r="ER226" s="289">
        <v>158448.67000000001</v>
      </c>
      <c r="ES226" s="289">
        <v>0</v>
      </c>
      <c r="ET226" s="289">
        <v>0</v>
      </c>
      <c r="EU226" s="289">
        <v>0</v>
      </c>
      <c r="EV226" s="289">
        <v>7101.08</v>
      </c>
      <c r="EW226" s="289">
        <v>356513.21</v>
      </c>
      <c r="EX226" s="289">
        <v>349412.13</v>
      </c>
      <c r="EY226" s="289">
        <v>0</v>
      </c>
      <c r="EZ226" s="289">
        <v>43951.58</v>
      </c>
      <c r="FA226" s="289">
        <v>22216.959999999999</v>
      </c>
      <c r="FB226" s="289">
        <v>75000</v>
      </c>
      <c r="FC226" s="289">
        <v>69712.88</v>
      </c>
      <c r="FD226" s="289">
        <v>27021.74</v>
      </c>
      <c r="FE226" s="289">
        <v>0</v>
      </c>
      <c r="FF226" s="289">
        <v>0</v>
      </c>
      <c r="FG226" s="289">
        <v>0</v>
      </c>
      <c r="FH226" s="289">
        <v>0</v>
      </c>
      <c r="FI226" s="289">
        <v>0</v>
      </c>
      <c r="FJ226" s="289">
        <v>0</v>
      </c>
      <c r="FK226" s="289">
        <v>0</v>
      </c>
    </row>
    <row r="227" spans="1:167" x14ac:dyDescent="0.15">
      <c r="A227" s="287">
        <v>3640</v>
      </c>
      <c r="B227" s="287" t="s">
        <v>689</v>
      </c>
      <c r="C227" s="289">
        <v>0</v>
      </c>
      <c r="D227" s="289">
        <v>6487861</v>
      </c>
      <c r="E227" s="289">
        <v>0</v>
      </c>
      <c r="F227" s="289">
        <v>428.3</v>
      </c>
      <c r="G227" s="289">
        <v>0</v>
      </c>
      <c r="H227" s="289">
        <v>12438.76</v>
      </c>
      <c r="I227" s="289">
        <v>7136.55</v>
      </c>
      <c r="J227" s="289">
        <v>11349</v>
      </c>
      <c r="K227" s="289">
        <v>736436.41</v>
      </c>
      <c r="L227" s="289">
        <v>0</v>
      </c>
      <c r="M227" s="289">
        <v>0</v>
      </c>
      <c r="N227" s="289">
        <v>0</v>
      </c>
      <c r="O227" s="289">
        <v>0</v>
      </c>
      <c r="P227" s="289">
        <v>0</v>
      </c>
      <c r="Q227" s="289">
        <v>0</v>
      </c>
      <c r="R227" s="289">
        <v>0</v>
      </c>
      <c r="S227" s="289">
        <v>14792.24</v>
      </c>
      <c r="T227" s="289">
        <v>0</v>
      </c>
      <c r="U227" s="289">
        <v>269141.57</v>
      </c>
      <c r="V227" s="289">
        <v>29440</v>
      </c>
      <c r="W227" s="289">
        <v>20456.32</v>
      </c>
      <c r="X227" s="289">
        <v>0</v>
      </c>
      <c r="Y227" s="289">
        <v>188935.77</v>
      </c>
      <c r="Z227" s="289">
        <v>54926.65</v>
      </c>
      <c r="AA227" s="289">
        <v>177453</v>
      </c>
      <c r="AB227" s="289">
        <v>0</v>
      </c>
      <c r="AC227" s="289">
        <v>0</v>
      </c>
      <c r="AD227" s="289">
        <v>24965.510000000002</v>
      </c>
      <c r="AE227" s="289">
        <v>114285.79000000001</v>
      </c>
      <c r="AF227" s="289">
        <v>0</v>
      </c>
      <c r="AG227" s="289">
        <v>0</v>
      </c>
      <c r="AH227" s="289">
        <v>0</v>
      </c>
      <c r="AI227" s="289">
        <v>36651.31</v>
      </c>
      <c r="AJ227" s="289">
        <v>0</v>
      </c>
      <c r="AK227" s="289">
        <v>1668.0900000000001</v>
      </c>
      <c r="AL227" s="289">
        <v>0</v>
      </c>
      <c r="AM227" s="289">
        <v>7292.62</v>
      </c>
      <c r="AN227" s="289">
        <v>71286.5</v>
      </c>
      <c r="AO227" s="289">
        <v>0</v>
      </c>
      <c r="AP227" s="289">
        <v>1026</v>
      </c>
      <c r="AQ227" s="289">
        <v>2109451</v>
      </c>
      <c r="AR227" s="289">
        <v>1013308.95</v>
      </c>
      <c r="AS227" s="289">
        <v>0</v>
      </c>
      <c r="AT227" s="289">
        <v>173620.27</v>
      </c>
      <c r="AU227" s="289">
        <v>19226.04</v>
      </c>
      <c r="AV227" s="289">
        <v>56068.480000000003</v>
      </c>
      <c r="AW227" s="289">
        <v>147863.75</v>
      </c>
      <c r="AX227" s="289">
        <v>255983.45</v>
      </c>
      <c r="AY227" s="289">
        <v>216738.01</v>
      </c>
      <c r="AZ227" s="289">
        <v>372644.9</v>
      </c>
      <c r="BA227" s="289">
        <v>1563404.6300000001</v>
      </c>
      <c r="BB227" s="289">
        <v>429449.26</v>
      </c>
      <c r="BC227" s="289">
        <v>62421.43</v>
      </c>
      <c r="BD227" s="289">
        <v>10871.48</v>
      </c>
      <c r="BE227" s="289">
        <v>150547</v>
      </c>
      <c r="BF227" s="289">
        <v>712475.16</v>
      </c>
      <c r="BG227" s="289">
        <v>551060.32000000007</v>
      </c>
      <c r="BH227" s="289">
        <v>0</v>
      </c>
      <c r="BI227" s="289">
        <v>22957.100000000002</v>
      </c>
      <c r="BJ227" s="289">
        <v>28640.84</v>
      </c>
      <c r="BK227" s="289">
        <v>0</v>
      </c>
      <c r="BL227" s="289">
        <v>0</v>
      </c>
      <c r="BM227" s="289">
        <v>0</v>
      </c>
      <c r="BN227" s="289">
        <v>0</v>
      </c>
      <c r="BO227" s="289">
        <v>0</v>
      </c>
      <c r="BP227" s="289">
        <v>0</v>
      </c>
      <c r="BQ227" s="289">
        <v>5154350.32</v>
      </c>
      <c r="BR227" s="289">
        <v>5571503.8399999999</v>
      </c>
      <c r="BS227" s="289">
        <v>5177307.42</v>
      </c>
      <c r="BT227" s="289">
        <v>5600144.6799999997</v>
      </c>
      <c r="BU227" s="289">
        <v>0</v>
      </c>
      <c r="BV227" s="289">
        <v>0</v>
      </c>
      <c r="BW227" s="289">
        <v>710959.63</v>
      </c>
      <c r="BX227" s="289">
        <v>0</v>
      </c>
      <c r="BY227" s="289">
        <v>0</v>
      </c>
      <c r="BZ227" s="289">
        <v>0</v>
      </c>
      <c r="CA227" s="289">
        <v>0</v>
      </c>
      <c r="CB227" s="289">
        <v>3176.01</v>
      </c>
      <c r="CC227" s="289">
        <v>27390.53</v>
      </c>
      <c r="CD227" s="289">
        <v>0</v>
      </c>
      <c r="CE227" s="289">
        <v>0</v>
      </c>
      <c r="CF227" s="289">
        <v>0</v>
      </c>
      <c r="CG227" s="289">
        <v>0</v>
      </c>
      <c r="CH227" s="289">
        <v>33458.9</v>
      </c>
      <c r="CI227" s="289">
        <v>0</v>
      </c>
      <c r="CJ227" s="289">
        <v>0</v>
      </c>
      <c r="CK227" s="289">
        <v>30067.56</v>
      </c>
      <c r="CL227" s="289">
        <v>0</v>
      </c>
      <c r="CM227" s="289">
        <v>210467</v>
      </c>
      <c r="CN227" s="289">
        <v>895</v>
      </c>
      <c r="CO227" s="289">
        <v>0</v>
      </c>
      <c r="CP227" s="289">
        <v>0</v>
      </c>
      <c r="CQ227" s="289">
        <v>0</v>
      </c>
      <c r="CR227" s="289">
        <v>0</v>
      </c>
      <c r="CS227" s="289">
        <v>609</v>
      </c>
      <c r="CT227" s="289">
        <v>98633.290000000008</v>
      </c>
      <c r="CU227" s="289">
        <v>0</v>
      </c>
      <c r="CV227" s="289">
        <v>0</v>
      </c>
      <c r="CW227" s="289">
        <v>0</v>
      </c>
      <c r="CX227" s="289">
        <v>0</v>
      </c>
      <c r="CY227" s="289">
        <v>0</v>
      </c>
      <c r="CZ227" s="289">
        <v>0</v>
      </c>
      <c r="DA227" s="289">
        <v>0</v>
      </c>
      <c r="DB227" s="289">
        <v>0</v>
      </c>
      <c r="DC227" s="289">
        <v>0</v>
      </c>
      <c r="DD227" s="289">
        <v>0</v>
      </c>
      <c r="DE227" s="289">
        <v>0</v>
      </c>
      <c r="DF227" s="289">
        <v>0</v>
      </c>
      <c r="DG227" s="289">
        <v>0</v>
      </c>
      <c r="DH227" s="289">
        <v>0</v>
      </c>
      <c r="DI227" s="289">
        <v>807428.41</v>
      </c>
      <c r="DJ227" s="289">
        <v>0</v>
      </c>
      <c r="DK227" s="289">
        <v>0</v>
      </c>
      <c r="DL227" s="289">
        <v>93409.680000000008</v>
      </c>
      <c r="DM227" s="289">
        <v>67480.97</v>
      </c>
      <c r="DN227" s="289">
        <v>0</v>
      </c>
      <c r="DO227" s="289">
        <v>0</v>
      </c>
      <c r="DP227" s="289">
        <v>48470</v>
      </c>
      <c r="DQ227" s="289">
        <v>979.53</v>
      </c>
      <c r="DR227" s="289">
        <v>0</v>
      </c>
      <c r="DS227" s="289">
        <v>0</v>
      </c>
      <c r="DT227" s="289">
        <v>0</v>
      </c>
      <c r="DU227" s="289">
        <v>0</v>
      </c>
      <c r="DV227" s="289">
        <v>92304.44</v>
      </c>
      <c r="DW227" s="289">
        <v>5583.89</v>
      </c>
      <c r="DX227" s="289">
        <v>13557.27</v>
      </c>
      <c r="DY227" s="289">
        <v>23984.59</v>
      </c>
      <c r="DZ227" s="289">
        <v>37802.9</v>
      </c>
      <c r="EA227" s="289">
        <v>4556.67</v>
      </c>
      <c r="EB227" s="289">
        <v>22818.91</v>
      </c>
      <c r="EC227" s="289">
        <v>0</v>
      </c>
      <c r="ED227" s="289">
        <v>0</v>
      </c>
      <c r="EE227" s="289">
        <v>0</v>
      </c>
      <c r="EF227" s="289">
        <v>99020</v>
      </c>
      <c r="EG227" s="289">
        <v>99020</v>
      </c>
      <c r="EH227" s="289">
        <v>0</v>
      </c>
      <c r="EI227" s="289">
        <v>0</v>
      </c>
      <c r="EJ227" s="289">
        <v>0</v>
      </c>
      <c r="EK227" s="289">
        <v>0</v>
      </c>
      <c r="EL227" s="289">
        <v>0</v>
      </c>
      <c r="EM227" s="289">
        <v>585307.51</v>
      </c>
      <c r="EN227" s="289">
        <v>100253.92</v>
      </c>
      <c r="EO227" s="289">
        <v>125565.94</v>
      </c>
      <c r="EP227" s="289">
        <v>25312.02</v>
      </c>
      <c r="EQ227" s="289">
        <v>0</v>
      </c>
      <c r="ER227" s="289">
        <v>0</v>
      </c>
      <c r="ES227" s="289">
        <v>0</v>
      </c>
      <c r="ET227" s="289">
        <v>0</v>
      </c>
      <c r="EU227" s="289">
        <v>12818.67</v>
      </c>
      <c r="EV227" s="289">
        <v>10724.98</v>
      </c>
      <c r="EW227" s="289">
        <v>246921.93</v>
      </c>
      <c r="EX227" s="289">
        <v>247847.94</v>
      </c>
      <c r="EY227" s="289">
        <v>1167.68</v>
      </c>
      <c r="EZ227" s="289">
        <v>124112.17</v>
      </c>
      <c r="FA227" s="289">
        <v>182380.66</v>
      </c>
      <c r="FB227" s="289">
        <v>255676.14</v>
      </c>
      <c r="FC227" s="289">
        <v>8898.8000000000011</v>
      </c>
      <c r="FD227" s="289">
        <v>188508.85</v>
      </c>
      <c r="FE227" s="289">
        <v>0</v>
      </c>
      <c r="FF227" s="289">
        <v>0</v>
      </c>
      <c r="FG227" s="289">
        <v>0</v>
      </c>
      <c r="FH227" s="289">
        <v>0</v>
      </c>
      <c r="FI227" s="289">
        <v>0</v>
      </c>
      <c r="FJ227" s="289">
        <v>0</v>
      </c>
      <c r="FK227" s="289">
        <v>0</v>
      </c>
    </row>
    <row r="228" spans="1:167" x14ac:dyDescent="0.15">
      <c r="A228" s="287">
        <v>3661</v>
      </c>
      <c r="B228" s="287" t="s">
        <v>692</v>
      </c>
      <c r="C228" s="289">
        <v>103932.12</v>
      </c>
      <c r="D228" s="289">
        <v>3666804</v>
      </c>
      <c r="E228" s="289">
        <v>0</v>
      </c>
      <c r="F228" s="289">
        <v>15581.75</v>
      </c>
      <c r="G228" s="289">
        <v>41537.1</v>
      </c>
      <c r="H228" s="289">
        <v>3120.33</v>
      </c>
      <c r="I228" s="289">
        <v>52120.23</v>
      </c>
      <c r="J228" s="289">
        <v>0</v>
      </c>
      <c r="K228" s="289">
        <v>591310.75</v>
      </c>
      <c r="L228" s="289">
        <v>0</v>
      </c>
      <c r="M228" s="289">
        <v>0</v>
      </c>
      <c r="N228" s="289">
        <v>0</v>
      </c>
      <c r="O228" s="289">
        <v>0</v>
      </c>
      <c r="P228" s="289">
        <v>0</v>
      </c>
      <c r="Q228" s="289">
        <v>0</v>
      </c>
      <c r="R228" s="289">
        <v>0</v>
      </c>
      <c r="S228" s="289">
        <v>0</v>
      </c>
      <c r="T228" s="289">
        <v>0</v>
      </c>
      <c r="U228" s="289">
        <v>188874.79</v>
      </c>
      <c r="V228" s="289">
        <v>4122696</v>
      </c>
      <c r="W228" s="289">
        <v>10362.91</v>
      </c>
      <c r="X228" s="289">
        <v>0</v>
      </c>
      <c r="Y228" s="289">
        <v>0</v>
      </c>
      <c r="Z228" s="289">
        <v>1733.45</v>
      </c>
      <c r="AA228" s="289">
        <v>19697.62</v>
      </c>
      <c r="AB228" s="289">
        <v>12670.27</v>
      </c>
      <c r="AC228" s="289">
        <v>0</v>
      </c>
      <c r="AD228" s="289">
        <v>32807.94</v>
      </c>
      <c r="AE228" s="289">
        <v>67278.5</v>
      </c>
      <c r="AF228" s="289">
        <v>0</v>
      </c>
      <c r="AG228" s="289">
        <v>0</v>
      </c>
      <c r="AH228" s="289">
        <v>21796.09</v>
      </c>
      <c r="AI228" s="289">
        <v>444.90000000000003</v>
      </c>
      <c r="AJ228" s="289">
        <v>0</v>
      </c>
      <c r="AK228" s="289">
        <v>14147</v>
      </c>
      <c r="AL228" s="289">
        <v>0</v>
      </c>
      <c r="AM228" s="289">
        <v>0</v>
      </c>
      <c r="AN228" s="289">
        <v>18884.62</v>
      </c>
      <c r="AO228" s="289">
        <v>0</v>
      </c>
      <c r="AP228" s="289">
        <v>6609.59</v>
      </c>
      <c r="AQ228" s="289">
        <v>1639980.62</v>
      </c>
      <c r="AR228" s="289">
        <v>1904762.49</v>
      </c>
      <c r="AS228" s="289">
        <v>320124.82</v>
      </c>
      <c r="AT228" s="289">
        <v>182851.53</v>
      </c>
      <c r="AU228" s="289">
        <v>277635.31</v>
      </c>
      <c r="AV228" s="289">
        <v>0</v>
      </c>
      <c r="AW228" s="289">
        <v>218132.42</v>
      </c>
      <c r="AX228" s="289">
        <v>498296.68</v>
      </c>
      <c r="AY228" s="289">
        <v>371991.32</v>
      </c>
      <c r="AZ228" s="289">
        <v>618627.64</v>
      </c>
      <c r="BA228" s="289">
        <v>1449565.78</v>
      </c>
      <c r="BB228" s="289">
        <v>54364.520000000004</v>
      </c>
      <c r="BC228" s="289">
        <v>117622.94</v>
      </c>
      <c r="BD228" s="289">
        <v>816.75</v>
      </c>
      <c r="BE228" s="289">
        <v>0</v>
      </c>
      <c r="BF228" s="289">
        <v>932216.98</v>
      </c>
      <c r="BG228" s="289">
        <v>460192.60000000003</v>
      </c>
      <c r="BH228" s="289">
        <v>38870.080000000002</v>
      </c>
      <c r="BI228" s="289">
        <v>0</v>
      </c>
      <c r="BJ228" s="289">
        <v>0</v>
      </c>
      <c r="BK228" s="289">
        <v>0</v>
      </c>
      <c r="BL228" s="289">
        <v>0</v>
      </c>
      <c r="BM228" s="289">
        <v>0</v>
      </c>
      <c r="BN228" s="289">
        <v>0</v>
      </c>
      <c r="BO228" s="289">
        <v>0</v>
      </c>
      <c r="BP228" s="289">
        <v>0</v>
      </c>
      <c r="BQ228" s="289">
        <v>3093763.38</v>
      </c>
      <c r="BR228" s="289">
        <v>3000120.86</v>
      </c>
      <c r="BS228" s="289">
        <v>3093763.38</v>
      </c>
      <c r="BT228" s="289">
        <v>3000120.86</v>
      </c>
      <c r="BU228" s="289">
        <v>0</v>
      </c>
      <c r="BV228" s="289">
        <v>0</v>
      </c>
      <c r="BW228" s="289">
        <v>745933.66</v>
      </c>
      <c r="BX228" s="289">
        <v>0</v>
      </c>
      <c r="BY228" s="289">
        <v>0</v>
      </c>
      <c r="BZ228" s="289">
        <v>0</v>
      </c>
      <c r="CA228" s="289">
        <v>0</v>
      </c>
      <c r="CB228" s="289">
        <v>8630.2000000000007</v>
      </c>
      <c r="CC228" s="289">
        <v>50177.950000000004</v>
      </c>
      <c r="CD228" s="289">
        <v>0</v>
      </c>
      <c r="CE228" s="289">
        <v>0</v>
      </c>
      <c r="CF228" s="289">
        <v>0</v>
      </c>
      <c r="CG228" s="289">
        <v>0</v>
      </c>
      <c r="CH228" s="289">
        <v>0</v>
      </c>
      <c r="CI228" s="289">
        <v>0</v>
      </c>
      <c r="CJ228" s="289">
        <v>0</v>
      </c>
      <c r="CK228" s="289">
        <v>0</v>
      </c>
      <c r="CL228" s="289">
        <v>0</v>
      </c>
      <c r="CM228" s="289">
        <v>312087</v>
      </c>
      <c r="CN228" s="289">
        <v>2009</v>
      </c>
      <c r="CO228" s="289">
        <v>0</v>
      </c>
      <c r="CP228" s="289">
        <v>0</v>
      </c>
      <c r="CQ228" s="289">
        <v>0</v>
      </c>
      <c r="CR228" s="289">
        <v>0</v>
      </c>
      <c r="CS228" s="289">
        <v>1366</v>
      </c>
      <c r="CT228" s="289">
        <v>140303.95000000001</v>
      </c>
      <c r="CU228" s="289">
        <v>0</v>
      </c>
      <c r="CV228" s="289">
        <v>0</v>
      </c>
      <c r="CW228" s="289">
        <v>0</v>
      </c>
      <c r="CX228" s="289">
        <v>43406.86</v>
      </c>
      <c r="CY228" s="289">
        <v>0</v>
      </c>
      <c r="CZ228" s="289">
        <v>0</v>
      </c>
      <c r="DA228" s="289">
        <v>0</v>
      </c>
      <c r="DB228" s="289">
        <v>0</v>
      </c>
      <c r="DC228" s="289">
        <v>0</v>
      </c>
      <c r="DD228" s="289">
        <v>2443.87</v>
      </c>
      <c r="DE228" s="289">
        <v>4599.95</v>
      </c>
      <c r="DF228" s="289">
        <v>0</v>
      </c>
      <c r="DG228" s="289">
        <v>0</v>
      </c>
      <c r="DH228" s="289">
        <v>0</v>
      </c>
      <c r="DI228" s="289">
        <v>999982.56</v>
      </c>
      <c r="DJ228" s="289">
        <v>0</v>
      </c>
      <c r="DK228" s="289">
        <v>0</v>
      </c>
      <c r="DL228" s="289">
        <v>161846.97</v>
      </c>
      <c r="DM228" s="289">
        <v>87347.28</v>
      </c>
      <c r="DN228" s="289">
        <v>550</v>
      </c>
      <c r="DO228" s="289">
        <v>0</v>
      </c>
      <c r="DP228" s="289">
        <v>8959.31</v>
      </c>
      <c r="DQ228" s="289">
        <v>0</v>
      </c>
      <c r="DR228" s="289">
        <v>0</v>
      </c>
      <c r="DS228" s="289">
        <v>0</v>
      </c>
      <c r="DT228" s="289">
        <v>0</v>
      </c>
      <c r="DU228" s="289">
        <v>0</v>
      </c>
      <c r="DV228" s="289">
        <v>23566.010000000002</v>
      </c>
      <c r="DW228" s="289">
        <v>19506.41</v>
      </c>
      <c r="DX228" s="289">
        <v>8056.63</v>
      </c>
      <c r="DY228" s="289">
        <v>19025.54</v>
      </c>
      <c r="DZ228" s="289">
        <v>18938.05</v>
      </c>
      <c r="EA228" s="289">
        <v>1678.1200000000001</v>
      </c>
      <c r="EB228" s="289">
        <v>3297.06</v>
      </c>
      <c r="EC228" s="289">
        <v>2993.96</v>
      </c>
      <c r="ED228" s="289">
        <v>133309.08000000002</v>
      </c>
      <c r="EE228" s="289">
        <v>32278.36</v>
      </c>
      <c r="EF228" s="289">
        <v>809328.9</v>
      </c>
      <c r="EG228" s="289">
        <v>722850</v>
      </c>
      <c r="EH228" s="289">
        <v>0</v>
      </c>
      <c r="EI228" s="289">
        <v>0</v>
      </c>
      <c r="EJ228" s="289">
        <v>0</v>
      </c>
      <c r="EK228" s="289">
        <v>83577.5</v>
      </c>
      <c r="EL228" s="289">
        <v>103932.12</v>
      </c>
      <c r="EM228" s="289">
        <v>10640000</v>
      </c>
      <c r="EN228" s="289">
        <v>200</v>
      </c>
      <c r="EO228" s="289">
        <v>10105675.76</v>
      </c>
      <c r="EP228" s="289">
        <v>10105475.76</v>
      </c>
      <c r="EQ228" s="289">
        <v>0</v>
      </c>
      <c r="ER228" s="289">
        <v>0</v>
      </c>
      <c r="ES228" s="289">
        <v>0</v>
      </c>
      <c r="ET228" s="289">
        <v>0</v>
      </c>
      <c r="EU228" s="289">
        <v>1893.78</v>
      </c>
      <c r="EV228" s="289">
        <v>17224.38</v>
      </c>
      <c r="EW228" s="289">
        <v>434364.76</v>
      </c>
      <c r="EX228" s="289">
        <v>419034.16000000003</v>
      </c>
      <c r="EY228" s="289">
        <v>0</v>
      </c>
      <c r="EZ228" s="289">
        <v>0</v>
      </c>
      <c r="FA228" s="289">
        <v>0</v>
      </c>
      <c r="FB228" s="289">
        <v>0</v>
      </c>
      <c r="FC228" s="289">
        <v>0</v>
      </c>
      <c r="FD228" s="289">
        <v>0</v>
      </c>
      <c r="FE228" s="289">
        <v>0</v>
      </c>
      <c r="FF228" s="289">
        <v>0</v>
      </c>
      <c r="FG228" s="289">
        <v>0</v>
      </c>
      <c r="FH228" s="289">
        <v>12731.98</v>
      </c>
      <c r="FI228" s="289">
        <v>0</v>
      </c>
      <c r="FJ228" s="289">
        <v>0</v>
      </c>
      <c r="FK228" s="289">
        <v>12731.98</v>
      </c>
    </row>
    <row r="229" spans="1:167" x14ac:dyDescent="0.15">
      <c r="A229" s="287">
        <v>3668</v>
      </c>
      <c r="B229" s="287" t="s">
        <v>693</v>
      </c>
      <c r="C229" s="289">
        <v>8400.0499999999993</v>
      </c>
      <c r="D229" s="289">
        <v>3010915.9</v>
      </c>
      <c r="E229" s="289">
        <v>4125.3</v>
      </c>
      <c r="F229" s="289">
        <v>2994.1</v>
      </c>
      <c r="G229" s="289">
        <v>56123.12</v>
      </c>
      <c r="H229" s="289">
        <v>2818.9</v>
      </c>
      <c r="I229" s="289">
        <v>5756.3</v>
      </c>
      <c r="J229" s="289">
        <v>1382.91</v>
      </c>
      <c r="K229" s="289">
        <v>476933.19</v>
      </c>
      <c r="L229" s="289">
        <v>0</v>
      </c>
      <c r="M229" s="289">
        <v>0</v>
      </c>
      <c r="N229" s="289">
        <v>0</v>
      </c>
      <c r="O229" s="289">
        <v>0</v>
      </c>
      <c r="P229" s="289">
        <v>54008.46</v>
      </c>
      <c r="Q229" s="289">
        <v>0</v>
      </c>
      <c r="R229" s="289">
        <v>0</v>
      </c>
      <c r="S229" s="289">
        <v>0</v>
      </c>
      <c r="T229" s="289">
        <v>442.99</v>
      </c>
      <c r="U229" s="289">
        <v>239419.96</v>
      </c>
      <c r="V229" s="289">
        <v>6031834</v>
      </c>
      <c r="W229" s="289">
        <v>7640</v>
      </c>
      <c r="X229" s="289">
        <v>0</v>
      </c>
      <c r="Y229" s="289">
        <v>217167.55000000002</v>
      </c>
      <c r="Z229" s="289">
        <v>1206.08</v>
      </c>
      <c r="AA229" s="289">
        <v>35832.31</v>
      </c>
      <c r="AB229" s="289">
        <v>0</v>
      </c>
      <c r="AC229" s="289">
        <v>0</v>
      </c>
      <c r="AD229" s="289">
        <v>0</v>
      </c>
      <c r="AE229" s="289">
        <v>166248</v>
      </c>
      <c r="AF229" s="289">
        <v>0</v>
      </c>
      <c r="AG229" s="289">
        <v>0</v>
      </c>
      <c r="AH229" s="289">
        <v>13120.01</v>
      </c>
      <c r="AI229" s="289">
        <v>0</v>
      </c>
      <c r="AJ229" s="289">
        <v>0</v>
      </c>
      <c r="AK229" s="289">
        <v>118898.13</v>
      </c>
      <c r="AL229" s="289">
        <v>0</v>
      </c>
      <c r="AM229" s="289">
        <v>543.29999999999995</v>
      </c>
      <c r="AN229" s="289">
        <v>40193.21</v>
      </c>
      <c r="AO229" s="289">
        <v>0</v>
      </c>
      <c r="AP229" s="289">
        <v>40988.19</v>
      </c>
      <c r="AQ229" s="289">
        <v>2043341.68</v>
      </c>
      <c r="AR229" s="289">
        <v>2081641.66</v>
      </c>
      <c r="AS229" s="289">
        <v>401761.60000000003</v>
      </c>
      <c r="AT229" s="289">
        <v>232690.65</v>
      </c>
      <c r="AU229" s="289">
        <v>244974.30000000002</v>
      </c>
      <c r="AV229" s="289">
        <v>32126.12</v>
      </c>
      <c r="AW229" s="289">
        <v>203587.51</v>
      </c>
      <c r="AX229" s="289">
        <v>445466.36</v>
      </c>
      <c r="AY229" s="289">
        <v>454418.3</v>
      </c>
      <c r="AZ229" s="289">
        <v>377897.52</v>
      </c>
      <c r="BA229" s="289">
        <v>2066484.8</v>
      </c>
      <c r="BB229" s="289">
        <v>297582.89</v>
      </c>
      <c r="BC229" s="289">
        <v>111034.21</v>
      </c>
      <c r="BD229" s="289">
        <v>621.06000000000006</v>
      </c>
      <c r="BE229" s="289">
        <v>168130.83000000002</v>
      </c>
      <c r="BF229" s="289">
        <v>1000965.24</v>
      </c>
      <c r="BG229" s="289">
        <v>357143.13</v>
      </c>
      <c r="BH229" s="289">
        <v>10994.95</v>
      </c>
      <c r="BI229" s="289">
        <v>9886.5</v>
      </c>
      <c r="BJ229" s="289">
        <v>16325.26</v>
      </c>
      <c r="BK229" s="289">
        <v>0</v>
      </c>
      <c r="BL229" s="289">
        <v>0</v>
      </c>
      <c r="BM229" s="289">
        <v>0</v>
      </c>
      <c r="BN229" s="289">
        <v>0</v>
      </c>
      <c r="BO229" s="289">
        <v>0</v>
      </c>
      <c r="BP229" s="289">
        <v>0</v>
      </c>
      <c r="BQ229" s="289">
        <v>1614093.79</v>
      </c>
      <c r="BR229" s="289">
        <v>1613784.18</v>
      </c>
      <c r="BS229" s="289">
        <v>1623980.29</v>
      </c>
      <c r="BT229" s="289">
        <v>1630109.44</v>
      </c>
      <c r="BU229" s="289">
        <v>0</v>
      </c>
      <c r="BV229" s="289">
        <v>0</v>
      </c>
      <c r="BW229" s="289">
        <v>858965.24</v>
      </c>
      <c r="BX229" s="289">
        <v>0</v>
      </c>
      <c r="BY229" s="289">
        <v>0</v>
      </c>
      <c r="BZ229" s="289">
        <v>0</v>
      </c>
      <c r="CA229" s="289">
        <v>0</v>
      </c>
      <c r="CB229" s="289">
        <v>8409</v>
      </c>
      <c r="CC229" s="289">
        <v>71074.41</v>
      </c>
      <c r="CD229" s="289">
        <v>0</v>
      </c>
      <c r="CE229" s="289">
        <v>0</v>
      </c>
      <c r="CF229" s="289">
        <v>0</v>
      </c>
      <c r="CG229" s="289">
        <v>0</v>
      </c>
      <c r="CH229" s="289">
        <v>10250</v>
      </c>
      <c r="CI229" s="289">
        <v>0</v>
      </c>
      <c r="CJ229" s="289">
        <v>0</v>
      </c>
      <c r="CK229" s="289">
        <v>0</v>
      </c>
      <c r="CL229" s="289">
        <v>0</v>
      </c>
      <c r="CM229" s="289">
        <v>300242</v>
      </c>
      <c r="CN229" s="289">
        <v>425</v>
      </c>
      <c r="CO229" s="289">
        <v>0</v>
      </c>
      <c r="CP229" s="289">
        <v>0</v>
      </c>
      <c r="CQ229" s="289">
        <v>0</v>
      </c>
      <c r="CR229" s="289">
        <v>0</v>
      </c>
      <c r="CS229" s="289">
        <v>289</v>
      </c>
      <c r="CT229" s="289">
        <v>183268.05000000002</v>
      </c>
      <c r="CU229" s="289">
        <v>0</v>
      </c>
      <c r="CV229" s="289">
        <v>0</v>
      </c>
      <c r="CW229" s="289">
        <v>0</v>
      </c>
      <c r="CX229" s="289">
        <v>37900.9</v>
      </c>
      <c r="CY229" s="289">
        <v>0</v>
      </c>
      <c r="CZ229" s="289">
        <v>0</v>
      </c>
      <c r="DA229" s="289">
        <v>0</v>
      </c>
      <c r="DB229" s="289">
        <v>0</v>
      </c>
      <c r="DC229" s="289">
        <v>0</v>
      </c>
      <c r="DD229" s="289">
        <v>0</v>
      </c>
      <c r="DE229" s="289">
        <v>0</v>
      </c>
      <c r="DF229" s="289">
        <v>0</v>
      </c>
      <c r="DG229" s="289">
        <v>0</v>
      </c>
      <c r="DH229" s="289">
        <v>0</v>
      </c>
      <c r="DI229" s="289">
        <v>1180464.8400000001</v>
      </c>
      <c r="DJ229" s="289">
        <v>0</v>
      </c>
      <c r="DK229" s="289">
        <v>0</v>
      </c>
      <c r="DL229" s="289">
        <v>210160.26</v>
      </c>
      <c r="DM229" s="289">
        <v>29281.22</v>
      </c>
      <c r="DN229" s="289">
        <v>0</v>
      </c>
      <c r="DO229" s="289">
        <v>0</v>
      </c>
      <c r="DP229" s="289">
        <v>10615.12</v>
      </c>
      <c r="DQ229" s="289">
        <v>0</v>
      </c>
      <c r="DR229" s="289">
        <v>0</v>
      </c>
      <c r="DS229" s="289">
        <v>0</v>
      </c>
      <c r="DT229" s="289">
        <v>0</v>
      </c>
      <c r="DU229" s="289">
        <v>0</v>
      </c>
      <c r="DV229" s="289">
        <v>22806.400000000001</v>
      </c>
      <c r="DW229" s="289">
        <v>9095.7100000000009</v>
      </c>
      <c r="DX229" s="289">
        <v>88030.71</v>
      </c>
      <c r="DY229" s="289">
        <v>112179.75</v>
      </c>
      <c r="DZ229" s="289">
        <v>38399.4</v>
      </c>
      <c r="EA229" s="289">
        <v>14014.57</v>
      </c>
      <c r="EB229" s="289">
        <v>235.79</v>
      </c>
      <c r="EC229" s="289">
        <v>0</v>
      </c>
      <c r="ED229" s="289">
        <v>57135.91</v>
      </c>
      <c r="EE229" s="289">
        <v>49444.73</v>
      </c>
      <c r="EF229" s="289">
        <v>750216.32000000007</v>
      </c>
      <c r="EG229" s="289">
        <v>703907.5</v>
      </c>
      <c r="EH229" s="289">
        <v>0</v>
      </c>
      <c r="EI229" s="289">
        <v>0</v>
      </c>
      <c r="EJ229" s="289">
        <v>0</v>
      </c>
      <c r="EK229" s="289">
        <v>54000</v>
      </c>
      <c r="EL229" s="289">
        <v>0</v>
      </c>
      <c r="EM229" s="289">
        <v>3075145.08</v>
      </c>
      <c r="EN229" s="289">
        <v>40000.26</v>
      </c>
      <c r="EO229" s="289">
        <v>132059.51999999999</v>
      </c>
      <c r="EP229" s="289">
        <v>92059.26</v>
      </c>
      <c r="EQ229" s="289">
        <v>0</v>
      </c>
      <c r="ER229" s="289">
        <v>0</v>
      </c>
      <c r="ES229" s="289">
        <v>0</v>
      </c>
      <c r="ET229" s="289">
        <v>0</v>
      </c>
      <c r="EU229" s="289">
        <v>32011.98</v>
      </c>
      <c r="EV229" s="289">
        <v>37998.9</v>
      </c>
      <c r="EW229" s="289">
        <v>488799.7</v>
      </c>
      <c r="EX229" s="289">
        <v>482812.78</v>
      </c>
      <c r="EY229" s="289">
        <v>0</v>
      </c>
      <c r="EZ229" s="289">
        <v>11239.6</v>
      </c>
      <c r="FA229" s="289">
        <v>5743.06</v>
      </c>
      <c r="FB229" s="289">
        <v>62342</v>
      </c>
      <c r="FC229" s="289">
        <v>3558.9900000000002</v>
      </c>
      <c r="FD229" s="289">
        <v>64279.55</v>
      </c>
      <c r="FE229" s="289">
        <v>0</v>
      </c>
      <c r="FF229" s="289">
        <v>0</v>
      </c>
      <c r="FG229" s="289">
        <v>0</v>
      </c>
      <c r="FH229" s="289">
        <v>0</v>
      </c>
      <c r="FI229" s="289">
        <v>0</v>
      </c>
      <c r="FJ229" s="289">
        <v>0</v>
      </c>
      <c r="FK229" s="289">
        <v>0</v>
      </c>
    </row>
    <row r="230" spans="1:167" x14ac:dyDescent="0.15">
      <c r="A230" s="287">
        <v>3675</v>
      </c>
      <c r="B230" s="287" t="s">
        <v>694</v>
      </c>
      <c r="C230" s="289">
        <v>0</v>
      </c>
      <c r="D230" s="289">
        <v>18686132</v>
      </c>
      <c r="E230" s="289">
        <v>24551.77</v>
      </c>
      <c r="F230" s="289">
        <v>1141.19</v>
      </c>
      <c r="G230" s="289">
        <v>64396.33</v>
      </c>
      <c r="H230" s="289">
        <v>7125.37</v>
      </c>
      <c r="I230" s="289">
        <v>559692.76</v>
      </c>
      <c r="J230" s="289">
        <v>0</v>
      </c>
      <c r="K230" s="289">
        <v>2183726.5</v>
      </c>
      <c r="L230" s="289">
        <v>0</v>
      </c>
      <c r="M230" s="289">
        <v>0</v>
      </c>
      <c r="N230" s="289">
        <v>0</v>
      </c>
      <c r="O230" s="289">
        <v>0</v>
      </c>
      <c r="P230" s="289">
        <v>0</v>
      </c>
      <c r="Q230" s="289">
        <v>0</v>
      </c>
      <c r="R230" s="289">
        <v>0</v>
      </c>
      <c r="S230" s="289">
        <v>0</v>
      </c>
      <c r="T230" s="289">
        <v>0</v>
      </c>
      <c r="U230" s="289">
        <v>660569.12</v>
      </c>
      <c r="V230" s="289">
        <v>11741407</v>
      </c>
      <c r="W230" s="289">
        <v>30105.83</v>
      </c>
      <c r="X230" s="289">
        <v>0</v>
      </c>
      <c r="Y230" s="289">
        <v>0</v>
      </c>
      <c r="Z230" s="289">
        <v>447.95</v>
      </c>
      <c r="AA230" s="289">
        <v>793678</v>
      </c>
      <c r="AB230" s="289">
        <v>15605</v>
      </c>
      <c r="AC230" s="289">
        <v>0</v>
      </c>
      <c r="AD230" s="289">
        <v>136237.73000000001</v>
      </c>
      <c r="AE230" s="289">
        <v>203740</v>
      </c>
      <c r="AF230" s="289">
        <v>0</v>
      </c>
      <c r="AG230" s="289">
        <v>0</v>
      </c>
      <c r="AH230" s="289">
        <v>62991.950000000004</v>
      </c>
      <c r="AI230" s="289">
        <v>0</v>
      </c>
      <c r="AJ230" s="289">
        <v>0</v>
      </c>
      <c r="AK230" s="289">
        <v>3500</v>
      </c>
      <c r="AL230" s="289">
        <v>0</v>
      </c>
      <c r="AM230" s="289">
        <v>198.02</v>
      </c>
      <c r="AN230" s="289">
        <v>84502.48</v>
      </c>
      <c r="AO230" s="289">
        <v>0</v>
      </c>
      <c r="AP230" s="289">
        <v>17510.990000000002</v>
      </c>
      <c r="AQ230" s="289">
        <v>9189198.9800000004</v>
      </c>
      <c r="AR230" s="289">
        <v>5437581.9400000004</v>
      </c>
      <c r="AS230" s="289">
        <v>1025376.16</v>
      </c>
      <c r="AT230" s="289">
        <v>895524.67</v>
      </c>
      <c r="AU230" s="289">
        <v>790678.82000000007</v>
      </c>
      <c r="AV230" s="289">
        <v>397592.28</v>
      </c>
      <c r="AW230" s="289">
        <v>827699.78</v>
      </c>
      <c r="AX230" s="289">
        <v>901931.45000000007</v>
      </c>
      <c r="AY230" s="289">
        <v>983566.28</v>
      </c>
      <c r="AZ230" s="289">
        <v>2353922.41</v>
      </c>
      <c r="BA230" s="289">
        <v>5790702.0599999996</v>
      </c>
      <c r="BB230" s="289">
        <v>968790.48</v>
      </c>
      <c r="BC230" s="289">
        <v>229644.19</v>
      </c>
      <c r="BD230" s="289">
        <v>436527.51</v>
      </c>
      <c r="BE230" s="289">
        <v>963721.96</v>
      </c>
      <c r="BF230" s="289">
        <v>3733713.4</v>
      </c>
      <c r="BG230" s="289">
        <v>783807.09</v>
      </c>
      <c r="BH230" s="289">
        <v>387.71000000000004</v>
      </c>
      <c r="BI230" s="289">
        <v>0</v>
      </c>
      <c r="BJ230" s="289">
        <v>0</v>
      </c>
      <c r="BK230" s="289">
        <v>0</v>
      </c>
      <c r="BL230" s="289">
        <v>0</v>
      </c>
      <c r="BM230" s="289">
        <v>0</v>
      </c>
      <c r="BN230" s="289">
        <v>0</v>
      </c>
      <c r="BO230" s="289">
        <v>0</v>
      </c>
      <c r="BP230" s="289">
        <v>0</v>
      </c>
      <c r="BQ230" s="289">
        <v>8510753.8200000003</v>
      </c>
      <c r="BR230" s="289">
        <v>8077646.6399999997</v>
      </c>
      <c r="BS230" s="289">
        <v>8510753.8200000003</v>
      </c>
      <c r="BT230" s="289">
        <v>8077646.6399999997</v>
      </c>
      <c r="BU230" s="289">
        <v>0</v>
      </c>
      <c r="BV230" s="289">
        <v>0</v>
      </c>
      <c r="BW230" s="289">
        <v>3733713.4</v>
      </c>
      <c r="BX230" s="289">
        <v>0</v>
      </c>
      <c r="BY230" s="289">
        <v>0</v>
      </c>
      <c r="BZ230" s="289">
        <v>0</v>
      </c>
      <c r="CA230" s="289">
        <v>0</v>
      </c>
      <c r="CB230" s="289">
        <v>0</v>
      </c>
      <c r="CC230" s="289">
        <v>44000</v>
      </c>
      <c r="CD230" s="289">
        <v>0</v>
      </c>
      <c r="CE230" s="289">
        <v>0</v>
      </c>
      <c r="CF230" s="289">
        <v>0</v>
      </c>
      <c r="CG230" s="289">
        <v>0</v>
      </c>
      <c r="CH230" s="289">
        <v>0</v>
      </c>
      <c r="CI230" s="289">
        <v>0</v>
      </c>
      <c r="CJ230" s="289">
        <v>0</v>
      </c>
      <c r="CK230" s="289">
        <v>0</v>
      </c>
      <c r="CL230" s="289">
        <v>0</v>
      </c>
      <c r="CM230" s="289">
        <v>1286138</v>
      </c>
      <c r="CN230" s="289">
        <v>0</v>
      </c>
      <c r="CO230" s="289">
        <v>0</v>
      </c>
      <c r="CP230" s="289">
        <v>0</v>
      </c>
      <c r="CQ230" s="289">
        <v>0</v>
      </c>
      <c r="CR230" s="289">
        <v>0</v>
      </c>
      <c r="CS230" s="289">
        <v>0</v>
      </c>
      <c r="CT230" s="289">
        <v>624982.32000000007</v>
      </c>
      <c r="CU230" s="289">
        <v>0</v>
      </c>
      <c r="CV230" s="289">
        <v>0</v>
      </c>
      <c r="CW230" s="289">
        <v>0</v>
      </c>
      <c r="CX230" s="289">
        <v>32613.690000000002</v>
      </c>
      <c r="CY230" s="289">
        <v>0</v>
      </c>
      <c r="CZ230" s="289">
        <v>0</v>
      </c>
      <c r="DA230" s="289">
        <v>0</v>
      </c>
      <c r="DB230" s="289">
        <v>0</v>
      </c>
      <c r="DC230" s="289">
        <v>0</v>
      </c>
      <c r="DD230" s="289">
        <v>0</v>
      </c>
      <c r="DE230" s="289">
        <v>0</v>
      </c>
      <c r="DF230" s="289">
        <v>0</v>
      </c>
      <c r="DG230" s="289">
        <v>1953.88</v>
      </c>
      <c r="DH230" s="289">
        <v>0</v>
      </c>
      <c r="DI230" s="289">
        <v>3990652.55</v>
      </c>
      <c r="DJ230" s="289">
        <v>0</v>
      </c>
      <c r="DK230" s="289">
        <v>0</v>
      </c>
      <c r="DL230" s="289">
        <v>819481.5</v>
      </c>
      <c r="DM230" s="289">
        <v>356305.47000000003</v>
      </c>
      <c r="DN230" s="289">
        <v>0</v>
      </c>
      <c r="DO230" s="289">
        <v>0</v>
      </c>
      <c r="DP230" s="289">
        <v>228340.6</v>
      </c>
      <c r="DQ230" s="289">
        <v>7797.6</v>
      </c>
      <c r="DR230" s="289">
        <v>0</v>
      </c>
      <c r="DS230" s="289">
        <v>0</v>
      </c>
      <c r="DT230" s="289">
        <v>114743.11</v>
      </c>
      <c r="DU230" s="289">
        <v>0</v>
      </c>
      <c r="DV230" s="289">
        <v>199403.85</v>
      </c>
      <c r="DW230" s="289">
        <v>2768.85</v>
      </c>
      <c r="DX230" s="289">
        <v>55087.840000000004</v>
      </c>
      <c r="DY230" s="289">
        <v>59176.959999999999</v>
      </c>
      <c r="DZ230" s="289">
        <v>171926.18</v>
      </c>
      <c r="EA230" s="289">
        <v>87388.5</v>
      </c>
      <c r="EB230" s="289">
        <v>80448.56</v>
      </c>
      <c r="EC230" s="289">
        <v>0</v>
      </c>
      <c r="ED230" s="289">
        <v>1302854.3500000001</v>
      </c>
      <c r="EE230" s="289">
        <v>1319187.44</v>
      </c>
      <c r="EF230" s="289">
        <v>14038668.65</v>
      </c>
      <c r="EG230" s="289">
        <v>5593462.1399999997</v>
      </c>
      <c r="EH230" s="289">
        <v>8353580.9199999999</v>
      </c>
      <c r="EI230" s="289">
        <v>0</v>
      </c>
      <c r="EJ230" s="289">
        <v>75292.5</v>
      </c>
      <c r="EK230" s="289">
        <v>0</v>
      </c>
      <c r="EL230" s="289">
        <v>0</v>
      </c>
      <c r="EM230" s="289">
        <v>50551747.229999997</v>
      </c>
      <c r="EN230" s="289">
        <v>90751.62</v>
      </c>
      <c r="EO230" s="289">
        <v>83393.11</v>
      </c>
      <c r="EP230" s="289">
        <v>22.490000000000002</v>
      </c>
      <c r="EQ230" s="289">
        <v>0</v>
      </c>
      <c r="ER230" s="289">
        <v>7381</v>
      </c>
      <c r="ES230" s="289">
        <v>0</v>
      </c>
      <c r="ET230" s="289">
        <v>0</v>
      </c>
      <c r="EU230" s="289">
        <v>272855.78000000003</v>
      </c>
      <c r="EV230" s="289">
        <v>359501.41000000003</v>
      </c>
      <c r="EW230" s="289">
        <v>1251139.47</v>
      </c>
      <c r="EX230" s="289">
        <v>1164493.8400000001</v>
      </c>
      <c r="EY230" s="289">
        <v>0</v>
      </c>
      <c r="EZ230" s="289">
        <v>406309.17</v>
      </c>
      <c r="FA230" s="289">
        <v>446582.4</v>
      </c>
      <c r="FB230" s="289">
        <v>413457.42</v>
      </c>
      <c r="FC230" s="289">
        <v>152126.71</v>
      </c>
      <c r="FD230" s="289">
        <v>221057.48</v>
      </c>
      <c r="FE230" s="289">
        <v>0</v>
      </c>
      <c r="FF230" s="289">
        <v>0</v>
      </c>
      <c r="FG230" s="289">
        <v>0</v>
      </c>
      <c r="FH230" s="289">
        <v>335695.78</v>
      </c>
      <c r="FI230" s="289">
        <v>25565.119999999999</v>
      </c>
      <c r="FJ230" s="289">
        <v>235469.15</v>
      </c>
      <c r="FK230" s="289">
        <v>74661.509999999995</v>
      </c>
    </row>
    <row r="231" spans="1:167" x14ac:dyDescent="0.15">
      <c r="A231" s="287">
        <v>3682</v>
      </c>
      <c r="B231" s="287" t="s">
        <v>695</v>
      </c>
      <c r="C231" s="289">
        <v>0</v>
      </c>
      <c r="D231" s="289">
        <v>8447914.0600000005</v>
      </c>
      <c r="E231" s="289">
        <v>0</v>
      </c>
      <c r="F231" s="289">
        <v>61691.3</v>
      </c>
      <c r="G231" s="289">
        <v>76751.73</v>
      </c>
      <c r="H231" s="289">
        <v>15740.44</v>
      </c>
      <c r="I231" s="289">
        <v>353887.03</v>
      </c>
      <c r="J231" s="289">
        <v>0</v>
      </c>
      <c r="K231" s="289">
        <v>577987.07999999996</v>
      </c>
      <c r="L231" s="289">
        <v>0</v>
      </c>
      <c r="M231" s="289">
        <v>0</v>
      </c>
      <c r="N231" s="289">
        <v>3523.4900000000002</v>
      </c>
      <c r="O231" s="289">
        <v>0</v>
      </c>
      <c r="P231" s="289">
        <v>4545.8900000000003</v>
      </c>
      <c r="Q231" s="289">
        <v>0</v>
      </c>
      <c r="R231" s="289">
        <v>0</v>
      </c>
      <c r="S231" s="289">
        <v>0</v>
      </c>
      <c r="T231" s="289">
        <v>0</v>
      </c>
      <c r="U231" s="289">
        <v>509452.4</v>
      </c>
      <c r="V231" s="289">
        <v>16339001</v>
      </c>
      <c r="W231" s="289">
        <v>25023.24</v>
      </c>
      <c r="X231" s="289">
        <v>0</v>
      </c>
      <c r="Y231" s="289">
        <v>0</v>
      </c>
      <c r="Z231" s="289">
        <v>0</v>
      </c>
      <c r="AA231" s="289">
        <v>199075</v>
      </c>
      <c r="AB231" s="289">
        <v>0</v>
      </c>
      <c r="AC231" s="289">
        <v>0</v>
      </c>
      <c r="AD231" s="289">
        <v>26689.53</v>
      </c>
      <c r="AE231" s="289">
        <v>363241.54</v>
      </c>
      <c r="AF231" s="289">
        <v>0</v>
      </c>
      <c r="AG231" s="289">
        <v>0</v>
      </c>
      <c r="AH231" s="289">
        <v>82772.66</v>
      </c>
      <c r="AI231" s="289">
        <v>343440.98</v>
      </c>
      <c r="AJ231" s="289">
        <v>0</v>
      </c>
      <c r="AK231" s="289">
        <v>692.65</v>
      </c>
      <c r="AL231" s="289">
        <v>0</v>
      </c>
      <c r="AM231" s="289">
        <v>0</v>
      </c>
      <c r="AN231" s="289">
        <v>80365.3</v>
      </c>
      <c r="AO231" s="289">
        <v>0</v>
      </c>
      <c r="AP231" s="289">
        <v>25060.52</v>
      </c>
      <c r="AQ231" s="289">
        <v>4122296.11</v>
      </c>
      <c r="AR231" s="289">
        <v>6389900.4400000004</v>
      </c>
      <c r="AS231" s="289">
        <v>946743.04</v>
      </c>
      <c r="AT231" s="289">
        <v>1071491.18</v>
      </c>
      <c r="AU231" s="289">
        <v>513091.26</v>
      </c>
      <c r="AV231" s="289">
        <v>63511.76</v>
      </c>
      <c r="AW231" s="289">
        <v>699007.73</v>
      </c>
      <c r="AX231" s="289">
        <v>1394747.22</v>
      </c>
      <c r="AY231" s="289">
        <v>502095.66000000003</v>
      </c>
      <c r="AZ231" s="289">
        <v>1623992.03</v>
      </c>
      <c r="BA231" s="289">
        <v>3789629.87</v>
      </c>
      <c r="BB231" s="289">
        <v>807560.73</v>
      </c>
      <c r="BC231" s="289">
        <v>266671.59999999998</v>
      </c>
      <c r="BD231" s="289">
        <v>104574.99</v>
      </c>
      <c r="BE231" s="289">
        <v>641284.12</v>
      </c>
      <c r="BF231" s="289">
        <v>3667069.35</v>
      </c>
      <c r="BG231" s="289">
        <v>974276.63</v>
      </c>
      <c r="BH231" s="289">
        <v>7728.45</v>
      </c>
      <c r="BI231" s="289">
        <v>0</v>
      </c>
      <c r="BJ231" s="289">
        <v>0</v>
      </c>
      <c r="BK231" s="289">
        <v>0</v>
      </c>
      <c r="BL231" s="289">
        <v>0</v>
      </c>
      <c r="BM231" s="289">
        <v>0</v>
      </c>
      <c r="BN231" s="289">
        <v>0</v>
      </c>
      <c r="BO231" s="289">
        <v>0</v>
      </c>
      <c r="BP231" s="289">
        <v>0</v>
      </c>
      <c r="BQ231" s="289">
        <v>5439585.9199999999</v>
      </c>
      <c r="BR231" s="289">
        <v>5390769.5899999999</v>
      </c>
      <c r="BS231" s="289">
        <v>5439585.9199999999</v>
      </c>
      <c r="BT231" s="289">
        <v>5390769.5899999999</v>
      </c>
      <c r="BU231" s="289">
        <v>0</v>
      </c>
      <c r="BV231" s="289">
        <v>0</v>
      </c>
      <c r="BW231" s="289">
        <v>3667069.35</v>
      </c>
      <c r="BX231" s="289">
        <v>0</v>
      </c>
      <c r="BY231" s="289">
        <v>0</v>
      </c>
      <c r="BZ231" s="289">
        <v>0</v>
      </c>
      <c r="CA231" s="289">
        <v>0</v>
      </c>
      <c r="CB231" s="289">
        <v>0</v>
      </c>
      <c r="CC231" s="289">
        <v>0</v>
      </c>
      <c r="CD231" s="289">
        <v>0</v>
      </c>
      <c r="CE231" s="289">
        <v>0</v>
      </c>
      <c r="CF231" s="289">
        <v>0</v>
      </c>
      <c r="CG231" s="289">
        <v>0</v>
      </c>
      <c r="CH231" s="289">
        <v>0</v>
      </c>
      <c r="CI231" s="289">
        <v>0</v>
      </c>
      <c r="CJ231" s="289">
        <v>0</v>
      </c>
      <c r="CK231" s="289">
        <v>0</v>
      </c>
      <c r="CL231" s="289">
        <v>0</v>
      </c>
      <c r="CM231" s="289">
        <v>1420927</v>
      </c>
      <c r="CN231" s="289">
        <v>20262</v>
      </c>
      <c r="CO231" s="289">
        <v>0</v>
      </c>
      <c r="CP231" s="289">
        <v>0</v>
      </c>
      <c r="CQ231" s="289">
        <v>0</v>
      </c>
      <c r="CR231" s="289">
        <v>0</v>
      </c>
      <c r="CS231" s="289">
        <v>13780</v>
      </c>
      <c r="CT231" s="289">
        <v>628891.64</v>
      </c>
      <c r="CU231" s="289">
        <v>0</v>
      </c>
      <c r="CV231" s="289">
        <v>0</v>
      </c>
      <c r="CW231" s="289">
        <v>0</v>
      </c>
      <c r="CX231" s="289">
        <v>353019.57</v>
      </c>
      <c r="CY231" s="289">
        <v>0</v>
      </c>
      <c r="CZ231" s="289">
        <v>0</v>
      </c>
      <c r="DA231" s="289">
        <v>0</v>
      </c>
      <c r="DB231" s="289">
        <v>0</v>
      </c>
      <c r="DC231" s="289">
        <v>0</v>
      </c>
      <c r="DD231" s="289">
        <v>0</v>
      </c>
      <c r="DE231" s="289">
        <v>0</v>
      </c>
      <c r="DF231" s="289">
        <v>0</v>
      </c>
      <c r="DG231" s="289">
        <v>0</v>
      </c>
      <c r="DH231" s="289">
        <v>0</v>
      </c>
      <c r="DI231" s="289">
        <v>4574976.28</v>
      </c>
      <c r="DJ231" s="289">
        <v>0</v>
      </c>
      <c r="DK231" s="289">
        <v>3250.69</v>
      </c>
      <c r="DL231" s="289">
        <v>1016479.76</v>
      </c>
      <c r="DM231" s="289">
        <v>241201.79</v>
      </c>
      <c r="DN231" s="289">
        <v>0</v>
      </c>
      <c r="DO231" s="289">
        <v>0</v>
      </c>
      <c r="DP231" s="289">
        <v>161192.04</v>
      </c>
      <c r="DQ231" s="289">
        <v>0</v>
      </c>
      <c r="DR231" s="289">
        <v>0</v>
      </c>
      <c r="DS231" s="289">
        <v>0</v>
      </c>
      <c r="DT231" s="289">
        <v>0</v>
      </c>
      <c r="DU231" s="289">
        <v>0</v>
      </c>
      <c r="DV231" s="289">
        <v>106849</v>
      </c>
      <c r="DW231" s="289">
        <v>0</v>
      </c>
      <c r="DX231" s="289">
        <v>116027.04000000001</v>
      </c>
      <c r="DY231" s="289">
        <v>109815.46</v>
      </c>
      <c r="DZ231" s="289">
        <v>115486.36</v>
      </c>
      <c r="EA231" s="289">
        <v>121260.36</v>
      </c>
      <c r="EB231" s="289">
        <v>437.58</v>
      </c>
      <c r="EC231" s="289">
        <v>0</v>
      </c>
      <c r="ED231" s="289">
        <v>532970.29</v>
      </c>
      <c r="EE231" s="289">
        <v>530558.53</v>
      </c>
      <c r="EF231" s="289">
        <v>1687973.24</v>
      </c>
      <c r="EG231" s="289">
        <v>1492030</v>
      </c>
      <c r="EH231" s="289">
        <v>4180.1499999999996</v>
      </c>
      <c r="EI231" s="289">
        <v>0</v>
      </c>
      <c r="EJ231" s="289">
        <v>0</v>
      </c>
      <c r="EK231" s="289">
        <v>194174.85</v>
      </c>
      <c r="EL231" s="289">
        <v>0</v>
      </c>
      <c r="EM231" s="289">
        <v>5625125.8600000003</v>
      </c>
      <c r="EN231" s="289">
        <v>0</v>
      </c>
      <c r="EO231" s="289">
        <v>0</v>
      </c>
      <c r="EP231" s="289">
        <v>0</v>
      </c>
      <c r="EQ231" s="289">
        <v>0</v>
      </c>
      <c r="ER231" s="289">
        <v>0</v>
      </c>
      <c r="ES231" s="289">
        <v>0</v>
      </c>
      <c r="ET231" s="289">
        <v>0</v>
      </c>
      <c r="EU231" s="289">
        <v>65399.53</v>
      </c>
      <c r="EV231" s="289">
        <v>139315.86000000002</v>
      </c>
      <c r="EW231" s="289">
        <v>1162988.57</v>
      </c>
      <c r="EX231" s="289">
        <v>1089072.24</v>
      </c>
      <c r="EY231" s="289">
        <v>0</v>
      </c>
      <c r="EZ231" s="289">
        <v>449690.46</v>
      </c>
      <c r="FA231" s="289">
        <v>462978.14</v>
      </c>
      <c r="FB231" s="289">
        <v>1091868.31</v>
      </c>
      <c r="FC231" s="289">
        <v>34384.22</v>
      </c>
      <c r="FD231" s="289">
        <v>1044196.41</v>
      </c>
      <c r="FE231" s="289">
        <v>0</v>
      </c>
      <c r="FF231" s="289">
        <v>0</v>
      </c>
      <c r="FG231" s="289">
        <v>0</v>
      </c>
      <c r="FH231" s="289">
        <v>0</v>
      </c>
      <c r="FI231" s="289">
        <v>0</v>
      </c>
      <c r="FJ231" s="289">
        <v>0</v>
      </c>
      <c r="FK231" s="289">
        <v>0</v>
      </c>
    </row>
    <row r="232" spans="1:167" x14ac:dyDescent="0.15">
      <c r="A232" s="287">
        <v>3689</v>
      </c>
      <c r="B232" s="287" t="s">
        <v>696</v>
      </c>
      <c r="C232" s="289">
        <v>0</v>
      </c>
      <c r="D232" s="289">
        <v>5008640.43</v>
      </c>
      <c r="E232" s="289">
        <v>0</v>
      </c>
      <c r="F232" s="289">
        <v>0</v>
      </c>
      <c r="G232" s="289">
        <v>25500.940000000002</v>
      </c>
      <c r="H232" s="289">
        <v>11361.84</v>
      </c>
      <c r="I232" s="289">
        <v>25381.49</v>
      </c>
      <c r="J232" s="289">
        <v>0</v>
      </c>
      <c r="K232" s="289">
        <v>494966.49</v>
      </c>
      <c r="L232" s="289">
        <v>0</v>
      </c>
      <c r="M232" s="289">
        <v>2000</v>
      </c>
      <c r="N232" s="289">
        <v>0</v>
      </c>
      <c r="O232" s="289">
        <v>0</v>
      </c>
      <c r="P232" s="289">
        <v>5736.97</v>
      </c>
      <c r="Q232" s="289">
        <v>0</v>
      </c>
      <c r="R232" s="289">
        <v>0</v>
      </c>
      <c r="S232" s="289">
        <v>0</v>
      </c>
      <c r="T232" s="289">
        <v>3147</v>
      </c>
      <c r="U232" s="289">
        <v>222400.47</v>
      </c>
      <c r="V232" s="289">
        <v>1544293</v>
      </c>
      <c r="W232" s="289">
        <v>18428.830000000002</v>
      </c>
      <c r="X232" s="289">
        <v>0</v>
      </c>
      <c r="Y232" s="289">
        <v>221510.9</v>
      </c>
      <c r="Z232" s="289">
        <v>13072.36</v>
      </c>
      <c r="AA232" s="289">
        <v>18195</v>
      </c>
      <c r="AB232" s="289">
        <v>3835.38</v>
      </c>
      <c r="AC232" s="289">
        <v>0</v>
      </c>
      <c r="AD232" s="289">
        <v>145836.20000000001</v>
      </c>
      <c r="AE232" s="289">
        <v>250091.15</v>
      </c>
      <c r="AF232" s="289">
        <v>0</v>
      </c>
      <c r="AG232" s="289">
        <v>0</v>
      </c>
      <c r="AH232" s="289">
        <v>11606.06</v>
      </c>
      <c r="AI232" s="289">
        <v>0</v>
      </c>
      <c r="AJ232" s="289">
        <v>0</v>
      </c>
      <c r="AK232" s="289">
        <v>0</v>
      </c>
      <c r="AL232" s="289">
        <v>0</v>
      </c>
      <c r="AM232" s="289">
        <v>0</v>
      </c>
      <c r="AN232" s="289">
        <v>29869.25</v>
      </c>
      <c r="AO232" s="289">
        <v>0</v>
      </c>
      <c r="AP232" s="289">
        <v>0</v>
      </c>
      <c r="AQ232" s="289">
        <v>1758323.99</v>
      </c>
      <c r="AR232" s="289">
        <v>1421988.15</v>
      </c>
      <c r="AS232" s="289">
        <v>238669.09</v>
      </c>
      <c r="AT232" s="289">
        <v>174130.39</v>
      </c>
      <c r="AU232" s="289">
        <v>113933.59</v>
      </c>
      <c r="AV232" s="289">
        <v>1197.49</v>
      </c>
      <c r="AW232" s="289">
        <v>199973.94</v>
      </c>
      <c r="AX232" s="289">
        <v>155020.71</v>
      </c>
      <c r="AY232" s="289">
        <v>259981.33000000002</v>
      </c>
      <c r="AZ232" s="289">
        <v>376804.83</v>
      </c>
      <c r="BA232" s="289">
        <v>1443281.58</v>
      </c>
      <c r="BB232" s="289">
        <v>445461.26</v>
      </c>
      <c r="BC232" s="289">
        <v>123531.83</v>
      </c>
      <c r="BD232" s="289">
        <v>22809.010000000002</v>
      </c>
      <c r="BE232" s="289">
        <v>59773.56</v>
      </c>
      <c r="BF232" s="289">
        <v>755434.04</v>
      </c>
      <c r="BG232" s="289">
        <v>675147.25</v>
      </c>
      <c r="BH232" s="289">
        <v>16532.89</v>
      </c>
      <c r="BI232" s="289">
        <v>3099.87</v>
      </c>
      <c r="BJ232" s="289">
        <v>101614.59</v>
      </c>
      <c r="BK232" s="289">
        <v>0</v>
      </c>
      <c r="BL232" s="289">
        <v>536.66999999999996</v>
      </c>
      <c r="BM232" s="289">
        <v>0</v>
      </c>
      <c r="BN232" s="289">
        <v>0</v>
      </c>
      <c r="BO232" s="289">
        <v>0</v>
      </c>
      <c r="BP232" s="289">
        <v>338043.35000000003</v>
      </c>
      <c r="BQ232" s="289">
        <v>1882023.02</v>
      </c>
      <c r="BR232" s="289">
        <v>1258807.1100000001</v>
      </c>
      <c r="BS232" s="289">
        <v>1885122.8900000001</v>
      </c>
      <c r="BT232" s="289">
        <v>1699001.72</v>
      </c>
      <c r="BU232" s="289">
        <v>0</v>
      </c>
      <c r="BV232" s="289">
        <v>0</v>
      </c>
      <c r="BW232" s="289">
        <v>755434.04</v>
      </c>
      <c r="BX232" s="289">
        <v>0</v>
      </c>
      <c r="BY232" s="289">
        <v>0</v>
      </c>
      <c r="BZ232" s="289">
        <v>0</v>
      </c>
      <c r="CA232" s="289">
        <v>0</v>
      </c>
      <c r="CB232" s="289">
        <v>0</v>
      </c>
      <c r="CC232" s="289">
        <v>0</v>
      </c>
      <c r="CD232" s="289">
        <v>0</v>
      </c>
      <c r="CE232" s="289">
        <v>0</v>
      </c>
      <c r="CF232" s="289">
        <v>0</v>
      </c>
      <c r="CG232" s="289">
        <v>0</v>
      </c>
      <c r="CH232" s="289">
        <v>44782.75</v>
      </c>
      <c r="CI232" s="289">
        <v>0</v>
      </c>
      <c r="CJ232" s="289">
        <v>0</v>
      </c>
      <c r="CK232" s="289">
        <v>0</v>
      </c>
      <c r="CL232" s="289">
        <v>0</v>
      </c>
      <c r="CM232" s="289">
        <v>215741</v>
      </c>
      <c r="CN232" s="289">
        <v>0</v>
      </c>
      <c r="CO232" s="289">
        <v>0</v>
      </c>
      <c r="CP232" s="289">
        <v>0</v>
      </c>
      <c r="CQ232" s="289">
        <v>0</v>
      </c>
      <c r="CR232" s="289">
        <v>0</v>
      </c>
      <c r="CS232" s="289">
        <v>0</v>
      </c>
      <c r="CT232" s="289">
        <v>163146.65</v>
      </c>
      <c r="CU232" s="289">
        <v>0</v>
      </c>
      <c r="CV232" s="289">
        <v>0</v>
      </c>
      <c r="CW232" s="289">
        <v>0</v>
      </c>
      <c r="CX232" s="289">
        <v>46905.450000000004</v>
      </c>
      <c r="CY232" s="289">
        <v>0</v>
      </c>
      <c r="CZ232" s="289">
        <v>0</v>
      </c>
      <c r="DA232" s="289">
        <v>0</v>
      </c>
      <c r="DB232" s="289">
        <v>0</v>
      </c>
      <c r="DC232" s="289">
        <v>0</v>
      </c>
      <c r="DD232" s="289">
        <v>0</v>
      </c>
      <c r="DE232" s="289">
        <v>0</v>
      </c>
      <c r="DF232" s="289">
        <v>0</v>
      </c>
      <c r="DG232" s="289">
        <v>0</v>
      </c>
      <c r="DH232" s="289">
        <v>0</v>
      </c>
      <c r="DI232" s="289">
        <v>938852.20000000007</v>
      </c>
      <c r="DJ232" s="289">
        <v>0</v>
      </c>
      <c r="DK232" s="289">
        <v>0</v>
      </c>
      <c r="DL232" s="289">
        <v>112767.94</v>
      </c>
      <c r="DM232" s="289">
        <v>55321.31</v>
      </c>
      <c r="DN232" s="289">
        <v>0</v>
      </c>
      <c r="DO232" s="289">
        <v>0</v>
      </c>
      <c r="DP232" s="289">
        <v>18078.810000000001</v>
      </c>
      <c r="DQ232" s="289">
        <v>0</v>
      </c>
      <c r="DR232" s="289">
        <v>0</v>
      </c>
      <c r="DS232" s="289">
        <v>0</v>
      </c>
      <c r="DT232" s="289">
        <v>0</v>
      </c>
      <c r="DU232" s="289">
        <v>0</v>
      </c>
      <c r="DV232" s="289">
        <v>100989.63</v>
      </c>
      <c r="DW232" s="289">
        <v>0</v>
      </c>
      <c r="DX232" s="289">
        <v>4400.17</v>
      </c>
      <c r="DY232" s="289">
        <v>2898.36</v>
      </c>
      <c r="DZ232" s="289">
        <v>8305.9</v>
      </c>
      <c r="EA232" s="289">
        <v>9807.7100000000009</v>
      </c>
      <c r="EB232" s="289">
        <v>0</v>
      </c>
      <c r="EC232" s="289">
        <v>0</v>
      </c>
      <c r="ED232" s="289">
        <v>198184.42</v>
      </c>
      <c r="EE232" s="289">
        <v>191636.44</v>
      </c>
      <c r="EF232" s="289">
        <v>504783.34</v>
      </c>
      <c r="EG232" s="289">
        <v>511331.32</v>
      </c>
      <c r="EH232" s="289">
        <v>0</v>
      </c>
      <c r="EI232" s="289">
        <v>0</v>
      </c>
      <c r="EJ232" s="289">
        <v>0</v>
      </c>
      <c r="EK232" s="289">
        <v>0</v>
      </c>
      <c r="EL232" s="289">
        <v>0</v>
      </c>
      <c r="EM232" s="289">
        <v>899020.33</v>
      </c>
      <c r="EN232" s="289">
        <v>0</v>
      </c>
      <c r="EO232" s="289">
        <v>0</v>
      </c>
      <c r="EP232" s="289">
        <v>0</v>
      </c>
      <c r="EQ232" s="289">
        <v>0</v>
      </c>
      <c r="ER232" s="289">
        <v>0</v>
      </c>
      <c r="ES232" s="289">
        <v>0</v>
      </c>
      <c r="ET232" s="289">
        <v>0</v>
      </c>
      <c r="EU232" s="289">
        <v>36044.910000000003</v>
      </c>
      <c r="EV232" s="289">
        <v>43960.81</v>
      </c>
      <c r="EW232" s="289">
        <v>301653.23</v>
      </c>
      <c r="EX232" s="289">
        <v>293686.41000000003</v>
      </c>
      <c r="EY232" s="289">
        <v>50.92</v>
      </c>
      <c r="EZ232" s="289">
        <v>0</v>
      </c>
      <c r="FA232" s="289">
        <v>0</v>
      </c>
      <c r="FB232" s="289">
        <v>0</v>
      </c>
      <c r="FC232" s="289">
        <v>0</v>
      </c>
      <c r="FD232" s="289">
        <v>0</v>
      </c>
      <c r="FE232" s="289">
        <v>0</v>
      </c>
      <c r="FF232" s="289">
        <v>0</v>
      </c>
      <c r="FG232" s="289">
        <v>0</v>
      </c>
      <c r="FH232" s="289">
        <v>0</v>
      </c>
      <c r="FI232" s="289">
        <v>0</v>
      </c>
      <c r="FJ232" s="289">
        <v>0</v>
      </c>
      <c r="FK232" s="289">
        <v>0</v>
      </c>
    </row>
    <row r="233" spans="1:167" x14ac:dyDescent="0.15">
      <c r="A233" s="287">
        <v>3696</v>
      </c>
      <c r="B233" s="287" t="s">
        <v>697</v>
      </c>
      <c r="C233" s="289">
        <v>0</v>
      </c>
      <c r="D233" s="289">
        <v>2146308.02</v>
      </c>
      <c r="E233" s="289">
        <v>0</v>
      </c>
      <c r="F233" s="289">
        <v>0</v>
      </c>
      <c r="G233" s="289">
        <v>10460.75</v>
      </c>
      <c r="H233" s="289">
        <v>1823.56</v>
      </c>
      <c r="I233" s="289">
        <v>103439.53</v>
      </c>
      <c r="J233" s="289">
        <v>9791</v>
      </c>
      <c r="K233" s="289">
        <v>193441.59</v>
      </c>
      <c r="L233" s="289">
        <v>0</v>
      </c>
      <c r="M233" s="289">
        <v>0</v>
      </c>
      <c r="N233" s="289">
        <v>0</v>
      </c>
      <c r="O233" s="289">
        <v>0</v>
      </c>
      <c r="P233" s="289">
        <v>0</v>
      </c>
      <c r="Q233" s="289">
        <v>0</v>
      </c>
      <c r="R233" s="289">
        <v>0</v>
      </c>
      <c r="S233" s="289">
        <v>0</v>
      </c>
      <c r="T233" s="289">
        <v>0</v>
      </c>
      <c r="U233" s="289">
        <v>76309.31</v>
      </c>
      <c r="V233" s="289">
        <v>2328394</v>
      </c>
      <c r="W233" s="289">
        <v>18880</v>
      </c>
      <c r="X233" s="289">
        <v>0</v>
      </c>
      <c r="Y233" s="289">
        <v>0</v>
      </c>
      <c r="Z233" s="289">
        <v>3221.64</v>
      </c>
      <c r="AA233" s="289">
        <v>120602</v>
      </c>
      <c r="AB233" s="289">
        <v>0</v>
      </c>
      <c r="AC233" s="289">
        <v>0</v>
      </c>
      <c r="AD233" s="289">
        <v>7842</v>
      </c>
      <c r="AE233" s="289">
        <v>28469</v>
      </c>
      <c r="AF233" s="289">
        <v>0</v>
      </c>
      <c r="AG233" s="289">
        <v>0</v>
      </c>
      <c r="AH233" s="289">
        <v>441.29</v>
      </c>
      <c r="AI233" s="289">
        <v>32547.13</v>
      </c>
      <c r="AJ233" s="289">
        <v>0</v>
      </c>
      <c r="AK233" s="289">
        <v>0</v>
      </c>
      <c r="AL233" s="289">
        <v>337154.75</v>
      </c>
      <c r="AM233" s="289">
        <v>15978.37</v>
      </c>
      <c r="AN233" s="289">
        <v>81886.430000000008</v>
      </c>
      <c r="AO233" s="289">
        <v>0</v>
      </c>
      <c r="AP233" s="289">
        <v>1904.18</v>
      </c>
      <c r="AQ233" s="289">
        <v>843413.58000000007</v>
      </c>
      <c r="AR233" s="289">
        <v>915363.41</v>
      </c>
      <c r="AS233" s="289">
        <v>206214.58000000002</v>
      </c>
      <c r="AT233" s="289">
        <v>106060.73</v>
      </c>
      <c r="AU233" s="289">
        <v>109273.74</v>
      </c>
      <c r="AV233" s="289">
        <v>0</v>
      </c>
      <c r="AW233" s="289">
        <v>134581.88</v>
      </c>
      <c r="AX233" s="289">
        <v>72074.69</v>
      </c>
      <c r="AY233" s="289">
        <v>295069.77</v>
      </c>
      <c r="AZ233" s="289">
        <v>173413.28</v>
      </c>
      <c r="BA233" s="289">
        <v>650429.11</v>
      </c>
      <c r="BB233" s="289">
        <v>711174.59</v>
      </c>
      <c r="BC233" s="289">
        <v>70050.44</v>
      </c>
      <c r="BD233" s="289">
        <v>204121.42</v>
      </c>
      <c r="BE233" s="289">
        <v>43113.67</v>
      </c>
      <c r="BF233" s="289">
        <v>391909.5</v>
      </c>
      <c r="BG233" s="289">
        <v>402133.24</v>
      </c>
      <c r="BH233" s="289">
        <v>12356.64</v>
      </c>
      <c r="BI233" s="289">
        <v>0</v>
      </c>
      <c r="BJ233" s="289">
        <v>0</v>
      </c>
      <c r="BK233" s="289">
        <v>0</v>
      </c>
      <c r="BL233" s="289">
        <v>0</v>
      </c>
      <c r="BM233" s="289">
        <v>0</v>
      </c>
      <c r="BN233" s="289">
        <v>0</v>
      </c>
      <c r="BO233" s="289">
        <v>0</v>
      </c>
      <c r="BP233" s="289">
        <v>0</v>
      </c>
      <c r="BQ233" s="289">
        <v>1870702.82</v>
      </c>
      <c r="BR233" s="289">
        <v>2048843.1</v>
      </c>
      <c r="BS233" s="289">
        <v>1870702.82</v>
      </c>
      <c r="BT233" s="289">
        <v>2048843.1</v>
      </c>
      <c r="BU233" s="289">
        <v>0</v>
      </c>
      <c r="BV233" s="289">
        <v>0</v>
      </c>
      <c r="BW233" s="289">
        <v>369902.45</v>
      </c>
      <c r="BX233" s="289">
        <v>0</v>
      </c>
      <c r="BY233" s="289">
        <v>0</v>
      </c>
      <c r="BZ233" s="289">
        <v>0</v>
      </c>
      <c r="CA233" s="289">
        <v>0</v>
      </c>
      <c r="CB233" s="289">
        <v>0</v>
      </c>
      <c r="CC233" s="289">
        <v>32079.5</v>
      </c>
      <c r="CD233" s="289">
        <v>0</v>
      </c>
      <c r="CE233" s="289">
        <v>0</v>
      </c>
      <c r="CF233" s="289">
        <v>0</v>
      </c>
      <c r="CG233" s="289">
        <v>0</v>
      </c>
      <c r="CH233" s="289">
        <v>5008.9000000000005</v>
      </c>
      <c r="CI233" s="289">
        <v>0</v>
      </c>
      <c r="CJ233" s="289">
        <v>0</v>
      </c>
      <c r="CK233" s="289">
        <v>0</v>
      </c>
      <c r="CL233" s="289">
        <v>0</v>
      </c>
      <c r="CM233" s="289">
        <v>132479</v>
      </c>
      <c r="CN233" s="289">
        <v>0</v>
      </c>
      <c r="CO233" s="289">
        <v>0</v>
      </c>
      <c r="CP233" s="289">
        <v>0</v>
      </c>
      <c r="CQ233" s="289">
        <v>0</v>
      </c>
      <c r="CR233" s="289">
        <v>0</v>
      </c>
      <c r="CS233" s="289">
        <v>0</v>
      </c>
      <c r="CT233" s="289">
        <v>70398.559999999998</v>
      </c>
      <c r="CU233" s="289">
        <v>0</v>
      </c>
      <c r="CV233" s="289">
        <v>0</v>
      </c>
      <c r="CW233" s="289">
        <v>0</v>
      </c>
      <c r="CX233" s="289">
        <v>18387.63</v>
      </c>
      <c r="CY233" s="289">
        <v>0</v>
      </c>
      <c r="CZ233" s="289">
        <v>0</v>
      </c>
      <c r="DA233" s="289">
        <v>0</v>
      </c>
      <c r="DB233" s="289">
        <v>0</v>
      </c>
      <c r="DC233" s="289">
        <v>0</v>
      </c>
      <c r="DD233" s="289">
        <v>0</v>
      </c>
      <c r="DE233" s="289">
        <v>0</v>
      </c>
      <c r="DF233" s="289">
        <v>0</v>
      </c>
      <c r="DG233" s="289">
        <v>0</v>
      </c>
      <c r="DH233" s="289">
        <v>0</v>
      </c>
      <c r="DI233" s="289">
        <v>405646.43</v>
      </c>
      <c r="DJ233" s="289">
        <v>0</v>
      </c>
      <c r="DK233" s="289">
        <v>0</v>
      </c>
      <c r="DL233" s="289">
        <v>93438.06</v>
      </c>
      <c r="DM233" s="289">
        <v>103410.97</v>
      </c>
      <c r="DN233" s="289">
        <v>0</v>
      </c>
      <c r="DO233" s="289">
        <v>0</v>
      </c>
      <c r="DP233" s="289">
        <v>4363.58</v>
      </c>
      <c r="DQ233" s="289">
        <v>0</v>
      </c>
      <c r="DR233" s="289">
        <v>0</v>
      </c>
      <c r="DS233" s="289">
        <v>0</v>
      </c>
      <c r="DT233" s="289">
        <v>0</v>
      </c>
      <c r="DU233" s="289">
        <v>0</v>
      </c>
      <c r="DV233" s="289">
        <v>21397</v>
      </c>
      <c r="DW233" s="289">
        <v>0</v>
      </c>
      <c r="DX233" s="289">
        <v>0</v>
      </c>
      <c r="DY233" s="289">
        <v>0</v>
      </c>
      <c r="DZ233" s="289">
        <v>0</v>
      </c>
      <c r="EA233" s="289">
        <v>0</v>
      </c>
      <c r="EB233" s="289">
        <v>0</v>
      </c>
      <c r="EC233" s="289">
        <v>0</v>
      </c>
      <c r="ED233" s="289">
        <v>89154.48</v>
      </c>
      <c r="EE233" s="289">
        <v>87479.75</v>
      </c>
      <c r="EF233" s="289">
        <v>300636</v>
      </c>
      <c r="EG233" s="289">
        <v>266422.22000000003</v>
      </c>
      <c r="EH233" s="289">
        <v>1220.28</v>
      </c>
      <c r="EI233" s="289">
        <v>0</v>
      </c>
      <c r="EJ233" s="289">
        <v>0</v>
      </c>
      <c r="EK233" s="289">
        <v>34668.230000000003</v>
      </c>
      <c r="EL233" s="289">
        <v>0</v>
      </c>
      <c r="EM233" s="289">
        <v>1900174.3900000001</v>
      </c>
      <c r="EN233" s="289">
        <v>689407.78</v>
      </c>
      <c r="EO233" s="289">
        <v>267461.7</v>
      </c>
      <c r="EP233" s="289">
        <v>5911.09</v>
      </c>
      <c r="EQ233" s="289">
        <v>6609.1</v>
      </c>
      <c r="ER233" s="289">
        <v>400195.47000000003</v>
      </c>
      <c r="ES233" s="289">
        <v>0</v>
      </c>
      <c r="ET233" s="289">
        <v>21052.600000000002</v>
      </c>
      <c r="EU233" s="289">
        <v>0</v>
      </c>
      <c r="EV233" s="289">
        <v>0</v>
      </c>
      <c r="EW233" s="289">
        <v>210150.14</v>
      </c>
      <c r="EX233" s="289">
        <v>210150.14</v>
      </c>
      <c r="EY233" s="289">
        <v>0</v>
      </c>
      <c r="EZ233" s="289">
        <v>0</v>
      </c>
      <c r="FA233" s="289">
        <v>0</v>
      </c>
      <c r="FB233" s="289">
        <v>0</v>
      </c>
      <c r="FC233" s="289">
        <v>0</v>
      </c>
      <c r="FD233" s="289">
        <v>0</v>
      </c>
      <c r="FE233" s="289">
        <v>0</v>
      </c>
      <c r="FF233" s="289">
        <v>0</v>
      </c>
      <c r="FG233" s="289">
        <v>0</v>
      </c>
      <c r="FH233" s="289">
        <v>0</v>
      </c>
      <c r="FI233" s="289">
        <v>0</v>
      </c>
      <c r="FJ233" s="289">
        <v>0</v>
      </c>
      <c r="FK233" s="289">
        <v>0</v>
      </c>
    </row>
    <row r="234" spans="1:167" x14ac:dyDescent="0.15">
      <c r="A234" s="287">
        <v>3787</v>
      </c>
      <c r="B234" s="287" t="s">
        <v>698</v>
      </c>
      <c r="C234" s="289">
        <v>10615.34</v>
      </c>
      <c r="D234" s="289">
        <v>8781748.4800000004</v>
      </c>
      <c r="E234" s="289">
        <v>0</v>
      </c>
      <c r="F234" s="289">
        <v>9107.08</v>
      </c>
      <c r="G234" s="289">
        <v>29349.21</v>
      </c>
      <c r="H234" s="289">
        <v>36211.160000000003</v>
      </c>
      <c r="I234" s="289">
        <v>104520.90000000001</v>
      </c>
      <c r="J234" s="289">
        <v>0</v>
      </c>
      <c r="K234" s="289">
        <v>677729.93</v>
      </c>
      <c r="L234" s="289">
        <v>0</v>
      </c>
      <c r="M234" s="289">
        <v>1791.05</v>
      </c>
      <c r="N234" s="289">
        <v>0</v>
      </c>
      <c r="O234" s="289">
        <v>0</v>
      </c>
      <c r="P234" s="289">
        <v>10316.280000000001</v>
      </c>
      <c r="Q234" s="289">
        <v>0</v>
      </c>
      <c r="R234" s="289">
        <v>0</v>
      </c>
      <c r="S234" s="289">
        <v>25344.78</v>
      </c>
      <c r="T234" s="289">
        <v>0</v>
      </c>
      <c r="U234" s="289">
        <v>488430.35000000003</v>
      </c>
      <c r="V234" s="289">
        <v>11619513</v>
      </c>
      <c r="W234" s="289">
        <v>26323.9</v>
      </c>
      <c r="X234" s="289">
        <v>0</v>
      </c>
      <c r="Y234" s="289">
        <v>0</v>
      </c>
      <c r="Z234" s="289">
        <v>38078.590000000004</v>
      </c>
      <c r="AA234" s="289">
        <v>15582.36</v>
      </c>
      <c r="AB234" s="289">
        <v>0</v>
      </c>
      <c r="AC234" s="289">
        <v>0</v>
      </c>
      <c r="AD234" s="289">
        <v>121968.33</v>
      </c>
      <c r="AE234" s="289">
        <v>180043.77</v>
      </c>
      <c r="AF234" s="289">
        <v>0</v>
      </c>
      <c r="AG234" s="289">
        <v>0</v>
      </c>
      <c r="AH234" s="289">
        <v>0</v>
      </c>
      <c r="AI234" s="289">
        <v>0</v>
      </c>
      <c r="AJ234" s="289">
        <v>0</v>
      </c>
      <c r="AK234" s="289">
        <v>0</v>
      </c>
      <c r="AL234" s="289">
        <v>0</v>
      </c>
      <c r="AM234" s="289">
        <v>878.87</v>
      </c>
      <c r="AN234" s="289">
        <v>167774.18</v>
      </c>
      <c r="AO234" s="289">
        <v>0</v>
      </c>
      <c r="AP234" s="289">
        <v>0</v>
      </c>
      <c r="AQ234" s="289">
        <v>4759609.18</v>
      </c>
      <c r="AR234" s="289">
        <v>4053487.55</v>
      </c>
      <c r="AS234" s="289">
        <v>817481.41</v>
      </c>
      <c r="AT234" s="289">
        <v>687235.51</v>
      </c>
      <c r="AU234" s="289">
        <v>608040.14</v>
      </c>
      <c r="AV234" s="289">
        <v>91884.13</v>
      </c>
      <c r="AW234" s="289">
        <v>574019.47</v>
      </c>
      <c r="AX234" s="289">
        <v>1052285.72</v>
      </c>
      <c r="AY234" s="289">
        <v>441202.7</v>
      </c>
      <c r="AZ234" s="289">
        <v>1224558.55</v>
      </c>
      <c r="BA234" s="289">
        <v>3522992.43</v>
      </c>
      <c r="BB234" s="289">
        <v>349929.38</v>
      </c>
      <c r="BC234" s="289">
        <v>154175.76</v>
      </c>
      <c r="BD234" s="289">
        <v>0</v>
      </c>
      <c r="BE234" s="289">
        <v>27377.850000000002</v>
      </c>
      <c r="BF234" s="289">
        <v>2513743.71</v>
      </c>
      <c r="BG234" s="289">
        <v>1215237.48</v>
      </c>
      <c r="BH234" s="289">
        <v>18468.14</v>
      </c>
      <c r="BI234" s="289">
        <v>0</v>
      </c>
      <c r="BJ234" s="289">
        <v>0</v>
      </c>
      <c r="BK234" s="289">
        <v>0</v>
      </c>
      <c r="BL234" s="289">
        <v>0</v>
      </c>
      <c r="BM234" s="289">
        <v>0</v>
      </c>
      <c r="BN234" s="289">
        <v>0</v>
      </c>
      <c r="BO234" s="289">
        <v>0</v>
      </c>
      <c r="BP234" s="289">
        <v>0</v>
      </c>
      <c r="BQ234" s="289">
        <v>8360169.1900000004</v>
      </c>
      <c r="BR234" s="289">
        <v>8593767.6400000006</v>
      </c>
      <c r="BS234" s="289">
        <v>8360169.1900000004</v>
      </c>
      <c r="BT234" s="289">
        <v>8593767.6400000006</v>
      </c>
      <c r="BU234" s="289">
        <v>0</v>
      </c>
      <c r="BV234" s="289">
        <v>0</v>
      </c>
      <c r="BW234" s="289">
        <v>2513743.71</v>
      </c>
      <c r="BX234" s="289">
        <v>0</v>
      </c>
      <c r="BY234" s="289">
        <v>0</v>
      </c>
      <c r="BZ234" s="289">
        <v>0</v>
      </c>
      <c r="CA234" s="289">
        <v>0</v>
      </c>
      <c r="CB234" s="289">
        <v>19487.150000000001</v>
      </c>
      <c r="CC234" s="289">
        <v>32573.640000000003</v>
      </c>
      <c r="CD234" s="289">
        <v>0</v>
      </c>
      <c r="CE234" s="289">
        <v>0</v>
      </c>
      <c r="CF234" s="289">
        <v>0</v>
      </c>
      <c r="CG234" s="289">
        <v>0</v>
      </c>
      <c r="CH234" s="289">
        <v>26346.21</v>
      </c>
      <c r="CI234" s="289">
        <v>0</v>
      </c>
      <c r="CJ234" s="289">
        <v>0</v>
      </c>
      <c r="CK234" s="289">
        <v>37231.15</v>
      </c>
      <c r="CL234" s="289">
        <v>0</v>
      </c>
      <c r="CM234" s="289">
        <v>807758</v>
      </c>
      <c r="CN234" s="289">
        <v>5375</v>
      </c>
      <c r="CO234" s="289">
        <v>0</v>
      </c>
      <c r="CP234" s="289">
        <v>0</v>
      </c>
      <c r="CQ234" s="289">
        <v>0</v>
      </c>
      <c r="CR234" s="289">
        <v>0</v>
      </c>
      <c r="CS234" s="289">
        <v>3656</v>
      </c>
      <c r="CT234" s="289">
        <v>385828.82</v>
      </c>
      <c r="CU234" s="289">
        <v>0</v>
      </c>
      <c r="CV234" s="289">
        <v>0</v>
      </c>
      <c r="CW234" s="289">
        <v>0</v>
      </c>
      <c r="CX234" s="289">
        <v>0</v>
      </c>
      <c r="CY234" s="289">
        <v>0</v>
      </c>
      <c r="CZ234" s="289">
        <v>0</v>
      </c>
      <c r="DA234" s="289">
        <v>0</v>
      </c>
      <c r="DB234" s="289">
        <v>0</v>
      </c>
      <c r="DC234" s="289">
        <v>0</v>
      </c>
      <c r="DD234" s="289">
        <v>0</v>
      </c>
      <c r="DE234" s="289">
        <v>0</v>
      </c>
      <c r="DF234" s="289">
        <v>0</v>
      </c>
      <c r="DG234" s="289">
        <v>0</v>
      </c>
      <c r="DH234" s="289">
        <v>0</v>
      </c>
      <c r="DI234" s="289">
        <v>2743518.19</v>
      </c>
      <c r="DJ234" s="289">
        <v>0</v>
      </c>
      <c r="DK234" s="289">
        <v>0</v>
      </c>
      <c r="DL234" s="289">
        <v>383199.68</v>
      </c>
      <c r="DM234" s="289">
        <v>197366.79</v>
      </c>
      <c r="DN234" s="289">
        <v>0</v>
      </c>
      <c r="DO234" s="289">
        <v>0</v>
      </c>
      <c r="DP234" s="289">
        <v>208877.48</v>
      </c>
      <c r="DQ234" s="289">
        <v>24461.260000000002</v>
      </c>
      <c r="DR234" s="289">
        <v>17869.170000000002</v>
      </c>
      <c r="DS234" s="289">
        <v>0</v>
      </c>
      <c r="DT234" s="289">
        <v>0</v>
      </c>
      <c r="DU234" s="289">
        <v>0</v>
      </c>
      <c r="DV234" s="289">
        <v>246091.77000000002</v>
      </c>
      <c r="DW234" s="289">
        <v>0</v>
      </c>
      <c r="DX234" s="289">
        <v>0</v>
      </c>
      <c r="DY234" s="289">
        <v>0</v>
      </c>
      <c r="DZ234" s="289">
        <v>0</v>
      </c>
      <c r="EA234" s="289">
        <v>0</v>
      </c>
      <c r="EB234" s="289">
        <v>0</v>
      </c>
      <c r="EC234" s="289">
        <v>0</v>
      </c>
      <c r="ED234" s="289">
        <v>33800.67</v>
      </c>
      <c r="EE234" s="289">
        <v>99911.59</v>
      </c>
      <c r="EF234" s="289">
        <v>725759.75</v>
      </c>
      <c r="EG234" s="289">
        <v>656132.46</v>
      </c>
      <c r="EH234" s="289">
        <v>3516.37</v>
      </c>
      <c r="EI234" s="289">
        <v>0</v>
      </c>
      <c r="EJ234" s="289">
        <v>0</v>
      </c>
      <c r="EK234" s="289">
        <v>0</v>
      </c>
      <c r="EL234" s="289">
        <v>0</v>
      </c>
      <c r="EM234" s="289">
        <v>6915000</v>
      </c>
      <c r="EN234" s="289">
        <v>500.09000000000003</v>
      </c>
      <c r="EO234" s="289">
        <v>501.32</v>
      </c>
      <c r="EP234" s="289">
        <v>1.23</v>
      </c>
      <c r="EQ234" s="289">
        <v>0</v>
      </c>
      <c r="ER234" s="289">
        <v>0</v>
      </c>
      <c r="ES234" s="289">
        <v>0</v>
      </c>
      <c r="ET234" s="289">
        <v>0</v>
      </c>
      <c r="EU234" s="289">
        <v>195464.58000000002</v>
      </c>
      <c r="EV234" s="289">
        <v>199080.69</v>
      </c>
      <c r="EW234" s="289">
        <v>669509.38</v>
      </c>
      <c r="EX234" s="289">
        <v>665893.27</v>
      </c>
      <c r="EY234" s="289">
        <v>0</v>
      </c>
      <c r="EZ234" s="289">
        <v>351294</v>
      </c>
      <c r="FA234" s="289">
        <v>240731.47</v>
      </c>
      <c r="FB234" s="289">
        <v>12968.34</v>
      </c>
      <c r="FC234" s="289">
        <v>7654.08</v>
      </c>
      <c r="FD234" s="289">
        <v>115876.79000000001</v>
      </c>
      <c r="FE234" s="289">
        <v>0</v>
      </c>
      <c r="FF234" s="289">
        <v>0</v>
      </c>
      <c r="FG234" s="289">
        <v>0</v>
      </c>
      <c r="FH234" s="289">
        <v>15426.36</v>
      </c>
      <c r="FI234" s="289">
        <v>0</v>
      </c>
      <c r="FJ234" s="289">
        <v>15426.36</v>
      </c>
      <c r="FK234" s="289">
        <v>0</v>
      </c>
    </row>
    <row r="235" spans="1:167" x14ac:dyDescent="0.15">
      <c r="A235" s="287">
        <v>3794</v>
      </c>
      <c r="B235" s="287" t="s">
        <v>699</v>
      </c>
      <c r="C235" s="289">
        <v>463.08</v>
      </c>
      <c r="D235" s="289">
        <v>9277553.2699999996</v>
      </c>
      <c r="E235" s="289">
        <v>0</v>
      </c>
      <c r="F235" s="289">
        <v>158320.46</v>
      </c>
      <c r="G235" s="289">
        <v>67950.05</v>
      </c>
      <c r="H235" s="289">
        <v>10135.450000000001</v>
      </c>
      <c r="I235" s="289">
        <v>218360.1</v>
      </c>
      <c r="J235" s="289">
        <v>0</v>
      </c>
      <c r="K235" s="289">
        <v>806479.6</v>
      </c>
      <c r="L235" s="289">
        <v>0</v>
      </c>
      <c r="M235" s="289">
        <v>0</v>
      </c>
      <c r="N235" s="289">
        <v>0</v>
      </c>
      <c r="O235" s="289">
        <v>0</v>
      </c>
      <c r="P235" s="289">
        <v>1460.24</v>
      </c>
      <c r="Q235" s="289">
        <v>0</v>
      </c>
      <c r="R235" s="289">
        <v>0</v>
      </c>
      <c r="S235" s="289">
        <v>0</v>
      </c>
      <c r="T235" s="289">
        <v>0</v>
      </c>
      <c r="U235" s="289">
        <v>519302.64</v>
      </c>
      <c r="V235" s="289">
        <v>13154945</v>
      </c>
      <c r="W235" s="289">
        <v>236195.92</v>
      </c>
      <c r="X235" s="289">
        <v>0</v>
      </c>
      <c r="Y235" s="289">
        <v>0</v>
      </c>
      <c r="Z235" s="289">
        <v>17557.310000000001</v>
      </c>
      <c r="AA235" s="289">
        <v>7267</v>
      </c>
      <c r="AB235" s="289">
        <v>0</v>
      </c>
      <c r="AC235" s="289">
        <v>0</v>
      </c>
      <c r="AD235" s="289">
        <v>31855.75</v>
      </c>
      <c r="AE235" s="289">
        <v>189876.29</v>
      </c>
      <c r="AF235" s="289">
        <v>0</v>
      </c>
      <c r="AG235" s="289">
        <v>0</v>
      </c>
      <c r="AH235" s="289">
        <v>0</v>
      </c>
      <c r="AI235" s="289">
        <v>0</v>
      </c>
      <c r="AJ235" s="289">
        <v>0</v>
      </c>
      <c r="AK235" s="289">
        <v>10234</v>
      </c>
      <c r="AL235" s="289">
        <v>0</v>
      </c>
      <c r="AM235" s="289">
        <v>0</v>
      </c>
      <c r="AN235" s="289">
        <v>38944.36</v>
      </c>
      <c r="AO235" s="289">
        <v>0</v>
      </c>
      <c r="AP235" s="289">
        <v>43250.400000000001</v>
      </c>
      <c r="AQ235" s="289">
        <v>6073663.3200000003</v>
      </c>
      <c r="AR235" s="289">
        <v>3862383.92</v>
      </c>
      <c r="AS235" s="289">
        <v>704328.21</v>
      </c>
      <c r="AT235" s="289">
        <v>638223.35999999999</v>
      </c>
      <c r="AU235" s="289">
        <v>369278.99</v>
      </c>
      <c r="AV235" s="289">
        <v>287550.91000000003</v>
      </c>
      <c r="AW235" s="289">
        <v>667140.77</v>
      </c>
      <c r="AX235" s="289">
        <v>1217961.1599999999</v>
      </c>
      <c r="AY235" s="289">
        <v>861130.69000000006</v>
      </c>
      <c r="AZ235" s="289">
        <v>1678660.21</v>
      </c>
      <c r="BA235" s="289">
        <v>3690052.81</v>
      </c>
      <c r="BB235" s="289">
        <v>393765.15</v>
      </c>
      <c r="BC235" s="289">
        <v>224546.58000000002</v>
      </c>
      <c r="BD235" s="289">
        <v>108267.12</v>
      </c>
      <c r="BE235" s="289">
        <v>679904.86</v>
      </c>
      <c r="BF235" s="289">
        <v>2207967.91</v>
      </c>
      <c r="BG235" s="289">
        <v>389094.35000000003</v>
      </c>
      <c r="BH235" s="289">
        <v>1270.81</v>
      </c>
      <c r="BI235" s="289">
        <v>0</v>
      </c>
      <c r="BJ235" s="289">
        <v>0</v>
      </c>
      <c r="BK235" s="289">
        <v>0</v>
      </c>
      <c r="BL235" s="289">
        <v>0</v>
      </c>
      <c r="BM235" s="289">
        <v>0</v>
      </c>
      <c r="BN235" s="289">
        <v>0</v>
      </c>
      <c r="BO235" s="289">
        <v>0</v>
      </c>
      <c r="BP235" s="289">
        <v>0</v>
      </c>
      <c r="BQ235" s="289">
        <v>5833667.6200000001</v>
      </c>
      <c r="BR235" s="289">
        <v>6568627.4100000001</v>
      </c>
      <c r="BS235" s="289">
        <v>5833667.6200000001</v>
      </c>
      <c r="BT235" s="289">
        <v>6568627.4100000001</v>
      </c>
      <c r="BU235" s="289">
        <v>0</v>
      </c>
      <c r="BV235" s="289">
        <v>0</v>
      </c>
      <c r="BW235" s="289">
        <v>2170505.3199999998</v>
      </c>
      <c r="BX235" s="289">
        <v>0</v>
      </c>
      <c r="BY235" s="289">
        <v>0</v>
      </c>
      <c r="BZ235" s="289">
        <v>0</v>
      </c>
      <c r="CA235" s="289">
        <v>0</v>
      </c>
      <c r="CB235" s="289">
        <v>0</v>
      </c>
      <c r="CC235" s="289">
        <v>60346.8</v>
      </c>
      <c r="CD235" s="289">
        <v>0</v>
      </c>
      <c r="CE235" s="289">
        <v>0</v>
      </c>
      <c r="CF235" s="289">
        <v>0</v>
      </c>
      <c r="CG235" s="289">
        <v>0</v>
      </c>
      <c r="CH235" s="289">
        <v>1500</v>
      </c>
      <c r="CI235" s="289">
        <v>0</v>
      </c>
      <c r="CJ235" s="289">
        <v>0</v>
      </c>
      <c r="CK235" s="289">
        <v>0</v>
      </c>
      <c r="CL235" s="289">
        <v>0</v>
      </c>
      <c r="CM235" s="289">
        <v>765815</v>
      </c>
      <c r="CN235" s="289">
        <v>0</v>
      </c>
      <c r="CO235" s="289">
        <v>0</v>
      </c>
      <c r="CP235" s="289">
        <v>0</v>
      </c>
      <c r="CQ235" s="289">
        <v>0</v>
      </c>
      <c r="CR235" s="289">
        <v>0</v>
      </c>
      <c r="CS235" s="289">
        <v>0</v>
      </c>
      <c r="CT235" s="289">
        <v>400467.84</v>
      </c>
      <c r="CU235" s="289">
        <v>0</v>
      </c>
      <c r="CV235" s="289">
        <v>0</v>
      </c>
      <c r="CW235" s="289">
        <v>0</v>
      </c>
      <c r="CX235" s="289">
        <v>141979.55000000002</v>
      </c>
      <c r="CY235" s="289">
        <v>0</v>
      </c>
      <c r="CZ235" s="289">
        <v>0</v>
      </c>
      <c r="DA235" s="289">
        <v>0</v>
      </c>
      <c r="DB235" s="289">
        <v>0</v>
      </c>
      <c r="DC235" s="289">
        <v>0</v>
      </c>
      <c r="DD235" s="289">
        <v>0</v>
      </c>
      <c r="DE235" s="289">
        <v>0</v>
      </c>
      <c r="DF235" s="289">
        <v>0</v>
      </c>
      <c r="DG235" s="289">
        <v>3283.76</v>
      </c>
      <c r="DH235" s="289">
        <v>0</v>
      </c>
      <c r="DI235" s="289">
        <v>2614517.5699999998</v>
      </c>
      <c r="DJ235" s="289">
        <v>0</v>
      </c>
      <c r="DK235" s="289">
        <v>0</v>
      </c>
      <c r="DL235" s="289">
        <v>416896.01</v>
      </c>
      <c r="DM235" s="289">
        <v>320826.25</v>
      </c>
      <c r="DN235" s="289">
        <v>0</v>
      </c>
      <c r="DO235" s="289">
        <v>0</v>
      </c>
      <c r="DP235" s="289">
        <v>68625.320000000007</v>
      </c>
      <c r="DQ235" s="289">
        <v>0</v>
      </c>
      <c r="DR235" s="289">
        <v>0</v>
      </c>
      <c r="DS235" s="289">
        <v>0</v>
      </c>
      <c r="DT235" s="289">
        <v>0</v>
      </c>
      <c r="DU235" s="289">
        <v>0</v>
      </c>
      <c r="DV235" s="289">
        <v>116465.60000000001</v>
      </c>
      <c r="DW235" s="289">
        <v>0</v>
      </c>
      <c r="DX235" s="289">
        <v>79940.87</v>
      </c>
      <c r="DY235" s="289">
        <v>64738.89</v>
      </c>
      <c r="DZ235" s="289">
        <v>16836.62</v>
      </c>
      <c r="EA235" s="289">
        <v>0</v>
      </c>
      <c r="EB235" s="289">
        <v>32038.600000000002</v>
      </c>
      <c r="EC235" s="289">
        <v>0</v>
      </c>
      <c r="ED235" s="289">
        <v>447334.48</v>
      </c>
      <c r="EE235" s="289">
        <v>412734.89</v>
      </c>
      <c r="EF235" s="289">
        <v>2917067.25</v>
      </c>
      <c r="EG235" s="289">
        <v>2947203.7600000002</v>
      </c>
      <c r="EH235" s="289">
        <v>0</v>
      </c>
      <c r="EI235" s="289">
        <v>0</v>
      </c>
      <c r="EJ235" s="289">
        <v>0</v>
      </c>
      <c r="EK235" s="289">
        <v>4000</v>
      </c>
      <c r="EL235" s="289">
        <v>463.08</v>
      </c>
      <c r="EM235" s="289">
        <v>19716326.739999998</v>
      </c>
      <c r="EN235" s="289">
        <v>3142699.62</v>
      </c>
      <c r="EO235" s="289">
        <v>2196647.7999999998</v>
      </c>
      <c r="EP235" s="289">
        <v>8216.3700000000008</v>
      </c>
      <c r="EQ235" s="289">
        <v>0</v>
      </c>
      <c r="ER235" s="289">
        <v>954268.19000000006</v>
      </c>
      <c r="ES235" s="289">
        <v>0</v>
      </c>
      <c r="ET235" s="289">
        <v>0</v>
      </c>
      <c r="EU235" s="289">
        <v>331604.52</v>
      </c>
      <c r="EV235" s="289">
        <v>383627.19</v>
      </c>
      <c r="EW235" s="289">
        <v>914353.58000000007</v>
      </c>
      <c r="EX235" s="289">
        <v>862330.91</v>
      </c>
      <c r="EY235" s="289">
        <v>0</v>
      </c>
      <c r="EZ235" s="289">
        <v>0</v>
      </c>
      <c r="FA235" s="289">
        <v>0</v>
      </c>
      <c r="FB235" s="289">
        <v>0</v>
      </c>
      <c r="FC235" s="289">
        <v>0</v>
      </c>
      <c r="FD235" s="289">
        <v>0</v>
      </c>
      <c r="FE235" s="289">
        <v>0</v>
      </c>
      <c r="FF235" s="289">
        <v>0</v>
      </c>
      <c r="FG235" s="289">
        <v>0</v>
      </c>
      <c r="FH235" s="289">
        <v>62840.020000000004</v>
      </c>
      <c r="FI235" s="289">
        <v>47921.03</v>
      </c>
      <c r="FJ235" s="289">
        <v>14918.99</v>
      </c>
      <c r="FK235" s="289">
        <v>0</v>
      </c>
    </row>
    <row r="236" spans="1:167" x14ac:dyDescent="0.15">
      <c r="A236" s="287">
        <v>3822</v>
      </c>
      <c r="B236" s="287" t="s">
        <v>700</v>
      </c>
      <c r="C236" s="289">
        <v>0</v>
      </c>
      <c r="D236" s="289">
        <v>22925978</v>
      </c>
      <c r="E236" s="289">
        <v>19952.150000000001</v>
      </c>
      <c r="F236" s="289">
        <v>41038.47</v>
      </c>
      <c r="G236" s="289">
        <v>123533.66</v>
      </c>
      <c r="H236" s="289">
        <v>28766.57</v>
      </c>
      <c r="I236" s="289">
        <v>722388.88</v>
      </c>
      <c r="J236" s="289">
        <v>0</v>
      </c>
      <c r="K236" s="289">
        <v>2944991.71</v>
      </c>
      <c r="L236" s="289">
        <v>0</v>
      </c>
      <c r="M236" s="289">
        <v>0</v>
      </c>
      <c r="N236" s="289">
        <v>0</v>
      </c>
      <c r="O236" s="289">
        <v>0</v>
      </c>
      <c r="P236" s="289">
        <v>11078</v>
      </c>
      <c r="Q236" s="289">
        <v>0</v>
      </c>
      <c r="R236" s="289">
        <v>0</v>
      </c>
      <c r="S236" s="289">
        <v>0</v>
      </c>
      <c r="T236" s="289">
        <v>0</v>
      </c>
      <c r="U236" s="289">
        <v>1044223.05</v>
      </c>
      <c r="V236" s="289">
        <v>17764312</v>
      </c>
      <c r="W236" s="289">
        <v>53315.76</v>
      </c>
      <c r="X236" s="289">
        <v>0</v>
      </c>
      <c r="Y236" s="289">
        <v>0</v>
      </c>
      <c r="Z236" s="289">
        <v>103909.2</v>
      </c>
      <c r="AA236" s="289">
        <v>24729.5</v>
      </c>
      <c r="AB236" s="289">
        <v>20781</v>
      </c>
      <c r="AC236" s="289">
        <v>0</v>
      </c>
      <c r="AD236" s="289">
        <v>73550.080000000002</v>
      </c>
      <c r="AE236" s="289">
        <v>132577.79999999999</v>
      </c>
      <c r="AF236" s="289">
        <v>0</v>
      </c>
      <c r="AG236" s="289">
        <v>0</v>
      </c>
      <c r="AH236" s="289">
        <v>27683.05</v>
      </c>
      <c r="AI236" s="289">
        <v>238880.28</v>
      </c>
      <c r="AJ236" s="289">
        <v>0</v>
      </c>
      <c r="AK236" s="289">
        <v>21200</v>
      </c>
      <c r="AL236" s="289">
        <v>0</v>
      </c>
      <c r="AM236" s="289">
        <v>8000</v>
      </c>
      <c r="AN236" s="289">
        <v>62076.880000000005</v>
      </c>
      <c r="AO236" s="289">
        <v>0</v>
      </c>
      <c r="AP236" s="289">
        <v>9577.2900000000009</v>
      </c>
      <c r="AQ236" s="289">
        <v>9557889.0500000007</v>
      </c>
      <c r="AR236" s="289">
        <v>10881867.09</v>
      </c>
      <c r="AS236" s="289">
        <v>1423751.72</v>
      </c>
      <c r="AT236" s="289">
        <v>1391234.83</v>
      </c>
      <c r="AU236" s="289">
        <v>561429.27</v>
      </c>
      <c r="AV236" s="289">
        <v>223891.77000000002</v>
      </c>
      <c r="AW236" s="289">
        <v>1052537.3400000001</v>
      </c>
      <c r="AX236" s="289">
        <v>2621473.98</v>
      </c>
      <c r="AY236" s="289">
        <v>420566.19</v>
      </c>
      <c r="AZ236" s="289">
        <v>2664027.46</v>
      </c>
      <c r="BA236" s="289">
        <v>6230036.6699999999</v>
      </c>
      <c r="BB236" s="289">
        <v>330268.91000000003</v>
      </c>
      <c r="BC236" s="289">
        <v>349291.97000000003</v>
      </c>
      <c r="BD236" s="289">
        <v>0</v>
      </c>
      <c r="BE236" s="289">
        <v>1233150.75</v>
      </c>
      <c r="BF236" s="289">
        <v>6168768.8099999996</v>
      </c>
      <c r="BG236" s="289">
        <v>1458827.67</v>
      </c>
      <c r="BH236" s="289">
        <v>751.17</v>
      </c>
      <c r="BI236" s="289">
        <v>0</v>
      </c>
      <c r="BJ236" s="289">
        <v>0</v>
      </c>
      <c r="BK236" s="289">
        <v>0</v>
      </c>
      <c r="BL236" s="289">
        <v>0</v>
      </c>
      <c r="BM236" s="289">
        <v>0</v>
      </c>
      <c r="BN236" s="289">
        <v>0</v>
      </c>
      <c r="BO236" s="289">
        <v>0</v>
      </c>
      <c r="BP236" s="289">
        <v>0</v>
      </c>
      <c r="BQ236" s="289">
        <v>12900027.789999999</v>
      </c>
      <c r="BR236" s="289">
        <v>12732806.470000001</v>
      </c>
      <c r="BS236" s="289">
        <v>12900027.789999999</v>
      </c>
      <c r="BT236" s="289">
        <v>12732806.470000001</v>
      </c>
      <c r="BU236" s="289">
        <v>0</v>
      </c>
      <c r="BV236" s="289">
        <v>0</v>
      </c>
      <c r="BW236" s="289">
        <v>5783598.8099999996</v>
      </c>
      <c r="BX236" s="289">
        <v>0</v>
      </c>
      <c r="BY236" s="289">
        <v>0</v>
      </c>
      <c r="BZ236" s="289">
        <v>0</v>
      </c>
      <c r="CA236" s="289">
        <v>0</v>
      </c>
      <c r="CB236" s="289">
        <v>100999.04999999999</v>
      </c>
      <c r="CC236" s="289">
        <v>51574.29</v>
      </c>
      <c r="CD236" s="289">
        <v>0</v>
      </c>
      <c r="CE236" s="289">
        <v>0</v>
      </c>
      <c r="CF236" s="289">
        <v>0</v>
      </c>
      <c r="CG236" s="289">
        <v>0</v>
      </c>
      <c r="CH236" s="289">
        <v>6674.29</v>
      </c>
      <c r="CI236" s="289">
        <v>0</v>
      </c>
      <c r="CJ236" s="289">
        <v>0</v>
      </c>
      <c r="CK236" s="289">
        <v>0</v>
      </c>
      <c r="CL236" s="289">
        <v>0</v>
      </c>
      <c r="CM236" s="289">
        <v>1641805</v>
      </c>
      <c r="CN236" s="289">
        <v>26593</v>
      </c>
      <c r="CO236" s="289">
        <v>0</v>
      </c>
      <c r="CP236" s="289">
        <v>0</v>
      </c>
      <c r="CQ236" s="289">
        <v>0</v>
      </c>
      <c r="CR236" s="289">
        <v>0</v>
      </c>
      <c r="CS236" s="289">
        <v>18086</v>
      </c>
      <c r="CT236" s="289">
        <v>883837.51</v>
      </c>
      <c r="CU236" s="289">
        <v>0</v>
      </c>
      <c r="CV236" s="289">
        <v>0</v>
      </c>
      <c r="CW236" s="289">
        <v>0</v>
      </c>
      <c r="CX236" s="289">
        <v>95512.56</v>
      </c>
      <c r="CY236" s="289">
        <v>0</v>
      </c>
      <c r="CZ236" s="289">
        <v>0</v>
      </c>
      <c r="DA236" s="289">
        <v>0</v>
      </c>
      <c r="DB236" s="289">
        <v>0</v>
      </c>
      <c r="DC236" s="289">
        <v>0</v>
      </c>
      <c r="DD236" s="289">
        <v>0</v>
      </c>
      <c r="DE236" s="289">
        <v>0</v>
      </c>
      <c r="DF236" s="289">
        <v>0</v>
      </c>
      <c r="DG236" s="289">
        <v>0</v>
      </c>
      <c r="DH236" s="289">
        <v>0</v>
      </c>
      <c r="DI236" s="289">
        <v>5656219.6799999997</v>
      </c>
      <c r="DJ236" s="289">
        <v>0</v>
      </c>
      <c r="DK236" s="289">
        <v>0</v>
      </c>
      <c r="DL236" s="289">
        <v>871013.27</v>
      </c>
      <c r="DM236" s="289">
        <v>234091.12</v>
      </c>
      <c r="DN236" s="289">
        <v>0</v>
      </c>
      <c r="DO236" s="289">
        <v>0</v>
      </c>
      <c r="DP236" s="289">
        <v>737898.42</v>
      </c>
      <c r="DQ236" s="289">
        <v>0</v>
      </c>
      <c r="DR236" s="289">
        <v>0</v>
      </c>
      <c r="DS236" s="289">
        <v>0</v>
      </c>
      <c r="DT236" s="289">
        <v>227010</v>
      </c>
      <c r="DU236" s="289">
        <v>0</v>
      </c>
      <c r="DV236" s="289">
        <v>882448.02</v>
      </c>
      <c r="DW236" s="289">
        <v>0</v>
      </c>
      <c r="DX236" s="289">
        <v>49247.62</v>
      </c>
      <c r="DY236" s="289">
        <v>80492.94</v>
      </c>
      <c r="DZ236" s="289">
        <v>342295.38</v>
      </c>
      <c r="EA236" s="289">
        <v>107584.37</v>
      </c>
      <c r="EB236" s="289">
        <v>203465.69</v>
      </c>
      <c r="EC236" s="289">
        <v>0</v>
      </c>
      <c r="ED236" s="289">
        <v>4694814.3</v>
      </c>
      <c r="EE236" s="289">
        <v>5349894.04</v>
      </c>
      <c r="EF236" s="289">
        <v>3563986.24</v>
      </c>
      <c r="EG236" s="289">
        <v>2908906.5</v>
      </c>
      <c r="EH236" s="289">
        <v>0</v>
      </c>
      <c r="EI236" s="289">
        <v>0</v>
      </c>
      <c r="EJ236" s="289">
        <v>0</v>
      </c>
      <c r="EK236" s="289">
        <v>0</v>
      </c>
      <c r="EL236" s="289">
        <v>0</v>
      </c>
      <c r="EM236" s="289">
        <v>7850000</v>
      </c>
      <c r="EN236" s="289">
        <v>5272459.91</v>
      </c>
      <c r="EO236" s="289">
        <v>5157749.71</v>
      </c>
      <c r="EP236" s="289">
        <v>971177.5</v>
      </c>
      <c r="EQ236" s="289">
        <v>0</v>
      </c>
      <c r="ER236" s="289">
        <v>1077887.7</v>
      </c>
      <c r="ES236" s="289">
        <v>0</v>
      </c>
      <c r="ET236" s="289">
        <v>8000</v>
      </c>
      <c r="EU236" s="289">
        <v>474133.67</v>
      </c>
      <c r="EV236" s="289">
        <v>645756.03</v>
      </c>
      <c r="EW236" s="289">
        <v>2104962.0699999998</v>
      </c>
      <c r="EX236" s="289">
        <v>1933339.71</v>
      </c>
      <c r="EY236" s="289">
        <v>0</v>
      </c>
      <c r="EZ236" s="289">
        <v>74370.2</v>
      </c>
      <c r="FA236" s="289">
        <v>102844.48</v>
      </c>
      <c r="FB236" s="289">
        <v>204929</v>
      </c>
      <c r="FC236" s="289">
        <v>176454.72</v>
      </c>
      <c r="FD236" s="289">
        <v>0</v>
      </c>
      <c r="FE236" s="289">
        <v>0</v>
      </c>
      <c r="FF236" s="289">
        <v>0</v>
      </c>
      <c r="FG236" s="289">
        <v>0</v>
      </c>
      <c r="FH236" s="289">
        <v>0</v>
      </c>
      <c r="FI236" s="289">
        <v>0</v>
      </c>
      <c r="FJ236" s="289">
        <v>0</v>
      </c>
      <c r="FK236" s="289">
        <v>0</v>
      </c>
    </row>
    <row r="237" spans="1:167" x14ac:dyDescent="0.15">
      <c r="A237" s="287">
        <v>3857</v>
      </c>
      <c r="B237" s="287" t="s">
        <v>702</v>
      </c>
      <c r="C237" s="289">
        <v>0</v>
      </c>
      <c r="D237" s="289">
        <v>28814885</v>
      </c>
      <c r="E237" s="289">
        <v>6729</v>
      </c>
      <c r="F237" s="289">
        <v>15226.08</v>
      </c>
      <c r="G237" s="289">
        <v>52206.26</v>
      </c>
      <c r="H237" s="289">
        <v>14523.130000000001</v>
      </c>
      <c r="I237" s="289">
        <v>606606.52</v>
      </c>
      <c r="J237" s="289">
        <v>0</v>
      </c>
      <c r="K237" s="289">
        <v>970434.21</v>
      </c>
      <c r="L237" s="289">
        <v>0</v>
      </c>
      <c r="M237" s="289">
        <v>0</v>
      </c>
      <c r="N237" s="289">
        <v>0</v>
      </c>
      <c r="O237" s="289">
        <v>0</v>
      </c>
      <c r="P237" s="289">
        <v>14282.24</v>
      </c>
      <c r="Q237" s="289">
        <v>0</v>
      </c>
      <c r="R237" s="289">
        <v>0</v>
      </c>
      <c r="S237" s="289">
        <v>0</v>
      </c>
      <c r="T237" s="289">
        <v>0</v>
      </c>
      <c r="U237" s="289">
        <v>1072421.99</v>
      </c>
      <c r="V237" s="289">
        <v>19275356</v>
      </c>
      <c r="W237" s="289">
        <v>56678.14</v>
      </c>
      <c r="X237" s="289">
        <v>0</v>
      </c>
      <c r="Y237" s="289">
        <v>0</v>
      </c>
      <c r="Z237" s="289">
        <v>29404.010000000002</v>
      </c>
      <c r="AA237" s="289">
        <v>29731</v>
      </c>
      <c r="AB237" s="289">
        <v>0</v>
      </c>
      <c r="AC237" s="289">
        <v>0</v>
      </c>
      <c r="AD237" s="289">
        <v>130596.53</v>
      </c>
      <c r="AE237" s="289">
        <v>161015.5</v>
      </c>
      <c r="AF237" s="289">
        <v>0</v>
      </c>
      <c r="AG237" s="289">
        <v>0</v>
      </c>
      <c r="AH237" s="289">
        <v>194969.03</v>
      </c>
      <c r="AI237" s="289">
        <v>0</v>
      </c>
      <c r="AJ237" s="289">
        <v>0</v>
      </c>
      <c r="AK237" s="289">
        <v>0</v>
      </c>
      <c r="AL237" s="289">
        <v>918406.25</v>
      </c>
      <c r="AM237" s="289">
        <v>156685.11000000002</v>
      </c>
      <c r="AN237" s="289">
        <v>126312.31</v>
      </c>
      <c r="AO237" s="289">
        <v>0</v>
      </c>
      <c r="AP237" s="289">
        <v>170827.67</v>
      </c>
      <c r="AQ237" s="289">
        <v>11791614.630000001</v>
      </c>
      <c r="AR237" s="289">
        <v>12391299.359999999</v>
      </c>
      <c r="AS237" s="289">
        <v>1655332.9</v>
      </c>
      <c r="AT237" s="289">
        <v>1369029.85</v>
      </c>
      <c r="AU237" s="289">
        <v>819513.72</v>
      </c>
      <c r="AV237" s="289">
        <v>102724.58</v>
      </c>
      <c r="AW237" s="289">
        <v>1130748.93</v>
      </c>
      <c r="AX237" s="289">
        <v>3566554.04</v>
      </c>
      <c r="AY237" s="289">
        <v>1308335.1599999999</v>
      </c>
      <c r="AZ237" s="289">
        <v>2807087.3</v>
      </c>
      <c r="BA237" s="289">
        <v>8486302.1999999993</v>
      </c>
      <c r="BB237" s="289">
        <v>431466.58</v>
      </c>
      <c r="BC237" s="289">
        <v>442233.39</v>
      </c>
      <c r="BD237" s="289">
        <v>694293.49</v>
      </c>
      <c r="BE237" s="289">
        <v>274692.83</v>
      </c>
      <c r="BF237" s="289">
        <v>4236667.8600000003</v>
      </c>
      <c r="BG237" s="289">
        <v>918497.52</v>
      </c>
      <c r="BH237" s="289">
        <v>42050.32</v>
      </c>
      <c r="BI237" s="289">
        <v>0</v>
      </c>
      <c r="BJ237" s="289">
        <v>0</v>
      </c>
      <c r="BK237" s="289">
        <v>0</v>
      </c>
      <c r="BL237" s="289">
        <v>2122596.63</v>
      </c>
      <c r="BM237" s="289">
        <v>3692080</v>
      </c>
      <c r="BN237" s="289">
        <v>3692080</v>
      </c>
      <c r="BO237" s="289">
        <v>2523000</v>
      </c>
      <c r="BP237" s="289">
        <v>628984.77</v>
      </c>
      <c r="BQ237" s="289">
        <v>13904046.08</v>
      </c>
      <c r="BR237" s="289">
        <v>14024316</v>
      </c>
      <c r="BS237" s="289">
        <v>20119126.079999998</v>
      </c>
      <c r="BT237" s="289">
        <v>20467977.399999999</v>
      </c>
      <c r="BU237" s="289">
        <v>0</v>
      </c>
      <c r="BV237" s="289">
        <v>0</v>
      </c>
      <c r="BW237" s="289">
        <v>4216667.8600000003</v>
      </c>
      <c r="BX237" s="289">
        <v>0</v>
      </c>
      <c r="BY237" s="289">
        <v>0</v>
      </c>
      <c r="BZ237" s="289">
        <v>0</v>
      </c>
      <c r="CA237" s="289">
        <v>0</v>
      </c>
      <c r="CB237" s="289">
        <v>37622.36</v>
      </c>
      <c r="CC237" s="289">
        <v>0</v>
      </c>
      <c r="CD237" s="289">
        <v>0</v>
      </c>
      <c r="CE237" s="289">
        <v>0</v>
      </c>
      <c r="CF237" s="289">
        <v>0</v>
      </c>
      <c r="CG237" s="289">
        <v>0</v>
      </c>
      <c r="CH237" s="289">
        <v>0</v>
      </c>
      <c r="CI237" s="289">
        <v>0</v>
      </c>
      <c r="CJ237" s="289">
        <v>0</v>
      </c>
      <c r="CK237" s="289">
        <v>0</v>
      </c>
      <c r="CL237" s="289">
        <v>0</v>
      </c>
      <c r="CM237" s="289">
        <v>1590087</v>
      </c>
      <c r="CN237" s="289">
        <v>32138</v>
      </c>
      <c r="CO237" s="289">
        <v>0</v>
      </c>
      <c r="CP237" s="289">
        <v>0</v>
      </c>
      <c r="CQ237" s="289">
        <v>0</v>
      </c>
      <c r="CR237" s="289">
        <v>0</v>
      </c>
      <c r="CS237" s="289">
        <v>21857</v>
      </c>
      <c r="CT237" s="289">
        <v>857020.26</v>
      </c>
      <c r="CU237" s="289">
        <v>0</v>
      </c>
      <c r="CV237" s="289">
        <v>0</v>
      </c>
      <c r="CW237" s="289">
        <v>0</v>
      </c>
      <c r="CX237" s="289">
        <v>63008.11</v>
      </c>
      <c r="CY237" s="289">
        <v>0</v>
      </c>
      <c r="CZ237" s="289">
        <v>0</v>
      </c>
      <c r="DA237" s="289">
        <v>0</v>
      </c>
      <c r="DB237" s="289">
        <v>0</v>
      </c>
      <c r="DC237" s="289">
        <v>0</v>
      </c>
      <c r="DD237" s="289">
        <v>0</v>
      </c>
      <c r="DE237" s="289">
        <v>0</v>
      </c>
      <c r="DF237" s="289">
        <v>0</v>
      </c>
      <c r="DG237" s="289">
        <v>0</v>
      </c>
      <c r="DH237" s="289">
        <v>0</v>
      </c>
      <c r="DI237" s="289">
        <v>4864247.46</v>
      </c>
      <c r="DJ237" s="289">
        <v>0</v>
      </c>
      <c r="DK237" s="289">
        <v>0</v>
      </c>
      <c r="DL237" s="289">
        <v>829433.19000000006</v>
      </c>
      <c r="DM237" s="289">
        <v>407110.60000000003</v>
      </c>
      <c r="DN237" s="289">
        <v>0</v>
      </c>
      <c r="DO237" s="289">
        <v>0</v>
      </c>
      <c r="DP237" s="289">
        <v>342369.07</v>
      </c>
      <c r="DQ237" s="289">
        <v>0</v>
      </c>
      <c r="DR237" s="289">
        <v>0</v>
      </c>
      <c r="DS237" s="289">
        <v>0</v>
      </c>
      <c r="DT237" s="289">
        <v>0</v>
      </c>
      <c r="DU237" s="289">
        <v>0</v>
      </c>
      <c r="DV237" s="289">
        <v>375240.27</v>
      </c>
      <c r="DW237" s="289">
        <v>0</v>
      </c>
      <c r="DX237" s="289">
        <v>243375.19</v>
      </c>
      <c r="DY237" s="289">
        <v>185391.34</v>
      </c>
      <c r="DZ237" s="289">
        <v>195576.23</v>
      </c>
      <c r="EA237" s="289">
        <v>51512.22</v>
      </c>
      <c r="EB237" s="289">
        <v>202047.86000000002</v>
      </c>
      <c r="EC237" s="289">
        <v>0</v>
      </c>
      <c r="ED237" s="289">
        <v>922092.44</v>
      </c>
      <c r="EE237" s="289">
        <v>882434.68</v>
      </c>
      <c r="EF237" s="289">
        <v>3155525.9899999998</v>
      </c>
      <c r="EG237" s="289">
        <v>3195183.75</v>
      </c>
      <c r="EH237" s="289">
        <v>0</v>
      </c>
      <c r="EI237" s="289">
        <v>0</v>
      </c>
      <c r="EJ237" s="289">
        <v>0</v>
      </c>
      <c r="EK237" s="289">
        <v>0</v>
      </c>
      <c r="EL237" s="289">
        <v>0</v>
      </c>
      <c r="EM237" s="289">
        <v>14147823.129999999</v>
      </c>
      <c r="EN237" s="289">
        <v>206979.45</v>
      </c>
      <c r="EO237" s="289">
        <v>206726.33000000002</v>
      </c>
      <c r="EP237" s="289">
        <v>420028.39</v>
      </c>
      <c r="EQ237" s="289">
        <v>0</v>
      </c>
      <c r="ER237" s="289">
        <v>420281.51</v>
      </c>
      <c r="ES237" s="289">
        <v>0</v>
      </c>
      <c r="ET237" s="289">
        <v>0</v>
      </c>
      <c r="EU237" s="289">
        <v>372576.74</v>
      </c>
      <c r="EV237" s="289">
        <v>369218.29</v>
      </c>
      <c r="EW237" s="289">
        <v>1909744.52</v>
      </c>
      <c r="EX237" s="289">
        <v>1913102.97</v>
      </c>
      <c r="EY237" s="289">
        <v>0</v>
      </c>
      <c r="EZ237" s="289">
        <v>99975.59</v>
      </c>
      <c r="FA237" s="289">
        <v>93300.56</v>
      </c>
      <c r="FB237" s="289">
        <v>9385.98</v>
      </c>
      <c r="FC237" s="289">
        <v>2982.6</v>
      </c>
      <c r="FD237" s="289">
        <v>13078.41</v>
      </c>
      <c r="FE237" s="289">
        <v>0</v>
      </c>
      <c r="FF237" s="289">
        <v>0</v>
      </c>
      <c r="FG237" s="289">
        <v>0</v>
      </c>
      <c r="FH237" s="289">
        <v>0</v>
      </c>
      <c r="FI237" s="289">
        <v>0</v>
      </c>
      <c r="FJ237" s="289">
        <v>0</v>
      </c>
      <c r="FK237" s="289">
        <v>0</v>
      </c>
    </row>
    <row r="238" spans="1:167" x14ac:dyDescent="0.15">
      <c r="A238" s="287">
        <v>3871</v>
      </c>
      <c r="B238" s="287" t="s">
        <v>704</v>
      </c>
      <c r="C238" s="289">
        <v>20412.740000000002</v>
      </c>
      <c r="D238" s="289">
        <v>4264922.83</v>
      </c>
      <c r="E238" s="289">
        <v>0</v>
      </c>
      <c r="F238" s="289">
        <v>221.42000000000002</v>
      </c>
      <c r="G238" s="289">
        <v>11933.16</v>
      </c>
      <c r="H238" s="289">
        <v>3208.08</v>
      </c>
      <c r="I238" s="289">
        <v>16069.35</v>
      </c>
      <c r="J238" s="289">
        <v>0</v>
      </c>
      <c r="K238" s="289">
        <v>299667.67</v>
      </c>
      <c r="L238" s="289">
        <v>0</v>
      </c>
      <c r="M238" s="289">
        <v>0</v>
      </c>
      <c r="N238" s="289">
        <v>0</v>
      </c>
      <c r="O238" s="289">
        <v>0</v>
      </c>
      <c r="P238" s="289">
        <v>5215.8500000000004</v>
      </c>
      <c r="Q238" s="289">
        <v>0</v>
      </c>
      <c r="R238" s="289">
        <v>0</v>
      </c>
      <c r="S238" s="289">
        <v>0</v>
      </c>
      <c r="T238" s="289">
        <v>0</v>
      </c>
      <c r="U238" s="289">
        <v>172755.99</v>
      </c>
      <c r="V238" s="289">
        <v>2716692</v>
      </c>
      <c r="W238" s="289">
        <v>28685.260000000002</v>
      </c>
      <c r="X238" s="289">
        <v>0</v>
      </c>
      <c r="Y238" s="289">
        <v>260601.06</v>
      </c>
      <c r="Z238" s="289">
        <v>144577.4</v>
      </c>
      <c r="AA238" s="289">
        <v>213389</v>
      </c>
      <c r="AB238" s="289">
        <v>4662.53</v>
      </c>
      <c r="AC238" s="289">
        <v>0</v>
      </c>
      <c r="AD238" s="289">
        <v>114494.78</v>
      </c>
      <c r="AE238" s="289">
        <v>171017.04</v>
      </c>
      <c r="AF238" s="289">
        <v>0</v>
      </c>
      <c r="AG238" s="289">
        <v>0</v>
      </c>
      <c r="AH238" s="289">
        <v>43144.86</v>
      </c>
      <c r="AI238" s="289">
        <v>0</v>
      </c>
      <c r="AJ238" s="289">
        <v>0</v>
      </c>
      <c r="AK238" s="289">
        <v>0</v>
      </c>
      <c r="AL238" s="289">
        <v>475462.5</v>
      </c>
      <c r="AM238" s="289">
        <v>16993.03</v>
      </c>
      <c r="AN238" s="289">
        <v>48355.47</v>
      </c>
      <c r="AO238" s="289">
        <v>0</v>
      </c>
      <c r="AP238" s="289">
        <v>658.37</v>
      </c>
      <c r="AQ238" s="289">
        <v>1769375.27</v>
      </c>
      <c r="AR238" s="289">
        <v>1506267.58</v>
      </c>
      <c r="AS238" s="289">
        <v>345492.92</v>
      </c>
      <c r="AT238" s="289">
        <v>243041.2</v>
      </c>
      <c r="AU238" s="289">
        <v>163910.94</v>
      </c>
      <c r="AV238" s="289">
        <v>1746.19</v>
      </c>
      <c r="AW238" s="289">
        <v>159783.15</v>
      </c>
      <c r="AX238" s="289">
        <v>987579.38</v>
      </c>
      <c r="AY238" s="289">
        <v>259115.22</v>
      </c>
      <c r="AZ238" s="289">
        <v>416917.2</v>
      </c>
      <c r="BA238" s="289">
        <v>1305225.8800000001</v>
      </c>
      <c r="BB238" s="289">
        <v>19471.510000000002</v>
      </c>
      <c r="BC238" s="289">
        <v>94901.759999999995</v>
      </c>
      <c r="BD238" s="289">
        <v>133220.32</v>
      </c>
      <c r="BE238" s="289">
        <v>0</v>
      </c>
      <c r="BF238" s="289">
        <v>1084579.94</v>
      </c>
      <c r="BG238" s="289">
        <v>568116.99</v>
      </c>
      <c r="BH238" s="289">
        <v>0</v>
      </c>
      <c r="BI238" s="289">
        <v>0</v>
      </c>
      <c r="BJ238" s="289">
        <v>0</v>
      </c>
      <c r="BK238" s="289">
        <v>0</v>
      </c>
      <c r="BL238" s="289">
        <v>0</v>
      </c>
      <c r="BM238" s="289">
        <v>0</v>
      </c>
      <c r="BN238" s="289">
        <v>0</v>
      </c>
      <c r="BO238" s="289">
        <v>0</v>
      </c>
      <c r="BP238" s="289">
        <v>0</v>
      </c>
      <c r="BQ238" s="289">
        <v>1403556.33</v>
      </c>
      <c r="BR238" s="289">
        <v>1377951.27</v>
      </c>
      <c r="BS238" s="289">
        <v>1403556.33</v>
      </c>
      <c r="BT238" s="289">
        <v>1377951.27</v>
      </c>
      <c r="BU238" s="289">
        <v>0</v>
      </c>
      <c r="BV238" s="289">
        <v>0</v>
      </c>
      <c r="BW238" s="289">
        <v>1072505.73</v>
      </c>
      <c r="BX238" s="289">
        <v>0</v>
      </c>
      <c r="BY238" s="289">
        <v>0</v>
      </c>
      <c r="BZ238" s="289">
        <v>0</v>
      </c>
      <c r="CA238" s="289">
        <v>0</v>
      </c>
      <c r="CB238" s="289">
        <v>0</v>
      </c>
      <c r="CC238" s="289">
        <v>9763.23</v>
      </c>
      <c r="CD238" s="289">
        <v>0</v>
      </c>
      <c r="CE238" s="289">
        <v>0</v>
      </c>
      <c r="CF238" s="289">
        <v>0</v>
      </c>
      <c r="CG238" s="289">
        <v>0</v>
      </c>
      <c r="CH238" s="289">
        <v>205810.91</v>
      </c>
      <c r="CI238" s="289">
        <v>0</v>
      </c>
      <c r="CJ238" s="289">
        <v>34639.629999999997</v>
      </c>
      <c r="CK238" s="289">
        <v>0</v>
      </c>
      <c r="CL238" s="289">
        <v>0</v>
      </c>
      <c r="CM238" s="289">
        <v>127530</v>
      </c>
      <c r="CN238" s="289">
        <v>8399</v>
      </c>
      <c r="CO238" s="289">
        <v>0</v>
      </c>
      <c r="CP238" s="289">
        <v>0</v>
      </c>
      <c r="CQ238" s="289">
        <v>0</v>
      </c>
      <c r="CR238" s="289">
        <v>0</v>
      </c>
      <c r="CS238" s="289">
        <v>5712</v>
      </c>
      <c r="CT238" s="289">
        <v>132459.70000000001</v>
      </c>
      <c r="CU238" s="289">
        <v>0</v>
      </c>
      <c r="CV238" s="289">
        <v>0</v>
      </c>
      <c r="CW238" s="289">
        <v>0</v>
      </c>
      <c r="CX238" s="289">
        <v>65153.42</v>
      </c>
      <c r="CY238" s="289">
        <v>0</v>
      </c>
      <c r="CZ238" s="289">
        <v>0</v>
      </c>
      <c r="DA238" s="289">
        <v>0</v>
      </c>
      <c r="DB238" s="289">
        <v>0</v>
      </c>
      <c r="DC238" s="289">
        <v>0</v>
      </c>
      <c r="DD238" s="289">
        <v>0</v>
      </c>
      <c r="DE238" s="289">
        <v>0</v>
      </c>
      <c r="DF238" s="289">
        <v>0</v>
      </c>
      <c r="DG238" s="289">
        <v>0</v>
      </c>
      <c r="DH238" s="289">
        <v>0</v>
      </c>
      <c r="DI238" s="289">
        <v>645235.26</v>
      </c>
      <c r="DJ238" s="289">
        <v>0</v>
      </c>
      <c r="DK238" s="289">
        <v>0</v>
      </c>
      <c r="DL238" s="289">
        <v>186478.33000000002</v>
      </c>
      <c r="DM238" s="289">
        <v>35507.43</v>
      </c>
      <c r="DN238" s="289">
        <v>0</v>
      </c>
      <c r="DO238" s="289">
        <v>0</v>
      </c>
      <c r="DP238" s="289">
        <v>11724.45</v>
      </c>
      <c r="DQ238" s="289">
        <v>36</v>
      </c>
      <c r="DR238" s="289">
        <v>0</v>
      </c>
      <c r="DS238" s="289">
        <v>0</v>
      </c>
      <c r="DT238" s="289">
        <v>0</v>
      </c>
      <c r="DU238" s="289">
        <v>0</v>
      </c>
      <c r="DV238" s="289">
        <v>782992.15</v>
      </c>
      <c r="DW238" s="289">
        <v>0</v>
      </c>
      <c r="DX238" s="289">
        <v>240592.63</v>
      </c>
      <c r="DY238" s="289">
        <v>248157.17</v>
      </c>
      <c r="DZ238" s="289">
        <v>80740</v>
      </c>
      <c r="EA238" s="289">
        <v>59986.950000000004</v>
      </c>
      <c r="EB238" s="289">
        <v>13188.51</v>
      </c>
      <c r="EC238" s="289">
        <v>0</v>
      </c>
      <c r="ED238" s="289">
        <v>34979.57</v>
      </c>
      <c r="EE238" s="289">
        <v>47717.74</v>
      </c>
      <c r="EF238" s="289">
        <v>7891855.0800000001</v>
      </c>
      <c r="EG238" s="289">
        <v>1030025.75</v>
      </c>
      <c r="EH238" s="289">
        <v>6828678.4199999999</v>
      </c>
      <c r="EI238" s="289">
        <v>0</v>
      </c>
      <c r="EJ238" s="289">
        <v>0</v>
      </c>
      <c r="EK238" s="289">
        <v>0</v>
      </c>
      <c r="EL238" s="289">
        <v>20412.740000000002</v>
      </c>
      <c r="EM238" s="289">
        <v>7075462.5</v>
      </c>
      <c r="EN238" s="289">
        <v>0</v>
      </c>
      <c r="EO238" s="289">
        <v>3102790.06</v>
      </c>
      <c r="EP238" s="289">
        <v>6680530.6799999997</v>
      </c>
      <c r="EQ238" s="289">
        <v>0</v>
      </c>
      <c r="ER238" s="289">
        <v>3577740.62</v>
      </c>
      <c r="ES238" s="289">
        <v>0</v>
      </c>
      <c r="ET238" s="289">
        <v>0</v>
      </c>
      <c r="EU238" s="289">
        <v>0</v>
      </c>
      <c r="EV238" s="289">
        <v>0</v>
      </c>
      <c r="EW238" s="289">
        <v>386643.43</v>
      </c>
      <c r="EX238" s="289">
        <v>386643.43</v>
      </c>
      <c r="EY238" s="289">
        <v>0</v>
      </c>
      <c r="EZ238" s="289">
        <v>0</v>
      </c>
      <c r="FA238" s="289">
        <v>0</v>
      </c>
      <c r="FB238" s="289">
        <v>0</v>
      </c>
      <c r="FC238" s="289">
        <v>0</v>
      </c>
      <c r="FD238" s="289">
        <v>0</v>
      </c>
      <c r="FE238" s="289">
        <v>0</v>
      </c>
      <c r="FF238" s="289">
        <v>0</v>
      </c>
      <c r="FG238" s="289">
        <v>0</v>
      </c>
      <c r="FH238" s="289">
        <v>0</v>
      </c>
      <c r="FI238" s="289">
        <v>0</v>
      </c>
      <c r="FJ238" s="289">
        <v>0</v>
      </c>
      <c r="FK238" s="289">
        <v>0</v>
      </c>
    </row>
    <row r="239" spans="1:167" x14ac:dyDescent="0.15">
      <c r="A239" s="287">
        <v>3892</v>
      </c>
      <c r="B239" s="287" t="s">
        <v>705</v>
      </c>
      <c r="C239" s="289">
        <v>0</v>
      </c>
      <c r="D239" s="289">
        <v>31784448.550000001</v>
      </c>
      <c r="E239" s="289">
        <v>0</v>
      </c>
      <c r="F239" s="289">
        <v>3735</v>
      </c>
      <c r="G239" s="289">
        <v>263726.14</v>
      </c>
      <c r="H239" s="289">
        <v>31245.64</v>
      </c>
      <c r="I239" s="289">
        <v>362785.09</v>
      </c>
      <c r="J239" s="289">
        <v>0</v>
      </c>
      <c r="K239" s="289">
        <v>1270181.02</v>
      </c>
      <c r="L239" s="289">
        <v>0</v>
      </c>
      <c r="M239" s="289">
        <v>0</v>
      </c>
      <c r="N239" s="289">
        <v>0</v>
      </c>
      <c r="O239" s="289">
        <v>0</v>
      </c>
      <c r="P239" s="289">
        <v>16943.240000000002</v>
      </c>
      <c r="Q239" s="289">
        <v>0</v>
      </c>
      <c r="R239" s="289">
        <v>0</v>
      </c>
      <c r="S239" s="289">
        <v>0</v>
      </c>
      <c r="T239" s="289">
        <v>0</v>
      </c>
      <c r="U239" s="289">
        <v>1337231.05</v>
      </c>
      <c r="V239" s="289">
        <v>29336227</v>
      </c>
      <c r="W239" s="289">
        <v>419557.16000000003</v>
      </c>
      <c r="X239" s="289">
        <v>0</v>
      </c>
      <c r="Y239" s="289">
        <v>0</v>
      </c>
      <c r="Z239" s="289">
        <v>0</v>
      </c>
      <c r="AA239" s="289">
        <v>534843</v>
      </c>
      <c r="AB239" s="289">
        <v>902.01</v>
      </c>
      <c r="AC239" s="289">
        <v>0</v>
      </c>
      <c r="AD239" s="289">
        <v>478367.68</v>
      </c>
      <c r="AE239" s="289">
        <v>762852.95000000007</v>
      </c>
      <c r="AF239" s="289">
        <v>0</v>
      </c>
      <c r="AG239" s="289">
        <v>0</v>
      </c>
      <c r="AH239" s="289">
        <v>274835.58</v>
      </c>
      <c r="AI239" s="289">
        <v>38304.36</v>
      </c>
      <c r="AJ239" s="289">
        <v>0</v>
      </c>
      <c r="AK239" s="289">
        <v>179703.5</v>
      </c>
      <c r="AL239" s="289">
        <v>1499373.6</v>
      </c>
      <c r="AM239" s="289">
        <v>70678.22</v>
      </c>
      <c r="AN239" s="289">
        <v>22851.02</v>
      </c>
      <c r="AO239" s="289">
        <v>0</v>
      </c>
      <c r="AP239" s="289">
        <v>14019.970000000001</v>
      </c>
      <c r="AQ239" s="289">
        <v>15775511.58</v>
      </c>
      <c r="AR239" s="289">
        <v>14614821.310000001</v>
      </c>
      <c r="AS239" s="289">
        <v>1370520.12</v>
      </c>
      <c r="AT239" s="289">
        <v>1522880.93</v>
      </c>
      <c r="AU239" s="289">
        <v>1275453.6100000001</v>
      </c>
      <c r="AV239" s="289">
        <v>491356.38</v>
      </c>
      <c r="AW239" s="289">
        <v>1728167.91</v>
      </c>
      <c r="AX239" s="289">
        <v>1921928.06</v>
      </c>
      <c r="AY239" s="289">
        <v>1427747.87</v>
      </c>
      <c r="AZ239" s="289">
        <v>3495421.87</v>
      </c>
      <c r="BA239" s="289">
        <v>9078433.3800000008</v>
      </c>
      <c r="BB239" s="289">
        <v>2619438.4500000002</v>
      </c>
      <c r="BC239" s="289">
        <v>279522.03999999998</v>
      </c>
      <c r="BD239" s="289">
        <v>994255.51</v>
      </c>
      <c r="BE239" s="289">
        <v>2530446.89</v>
      </c>
      <c r="BF239" s="289">
        <v>6629845.9699999997</v>
      </c>
      <c r="BG239" s="289">
        <v>2827827.94</v>
      </c>
      <c r="BH239" s="289">
        <v>43895.200000000004</v>
      </c>
      <c r="BI239" s="289">
        <v>0</v>
      </c>
      <c r="BJ239" s="289">
        <v>0</v>
      </c>
      <c r="BK239" s="289">
        <v>0</v>
      </c>
      <c r="BL239" s="289">
        <v>0</v>
      </c>
      <c r="BM239" s="289">
        <v>0</v>
      </c>
      <c r="BN239" s="289">
        <v>0</v>
      </c>
      <c r="BO239" s="289">
        <v>0</v>
      </c>
      <c r="BP239" s="289">
        <v>0</v>
      </c>
      <c r="BQ239" s="289">
        <v>17763366.07</v>
      </c>
      <c r="BR239" s="289">
        <v>17838702.829999998</v>
      </c>
      <c r="BS239" s="289">
        <v>17763366.07</v>
      </c>
      <c r="BT239" s="289">
        <v>17838702.829999998</v>
      </c>
      <c r="BU239" s="289">
        <v>0</v>
      </c>
      <c r="BV239" s="289">
        <v>0</v>
      </c>
      <c r="BW239" s="289">
        <v>6629845.9699999997</v>
      </c>
      <c r="BX239" s="289">
        <v>0</v>
      </c>
      <c r="BY239" s="289">
        <v>0</v>
      </c>
      <c r="BZ239" s="289">
        <v>0</v>
      </c>
      <c r="CA239" s="289">
        <v>0</v>
      </c>
      <c r="CB239" s="289">
        <v>0</v>
      </c>
      <c r="CC239" s="289">
        <v>4042.44</v>
      </c>
      <c r="CD239" s="289">
        <v>0</v>
      </c>
      <c r="CE239" s="289">
        <v>0</v>
      </c>
      <c r="CF239" s="289">
        <v>0</v>
      </c>
      <c r="CG239" s="289">
        <v>0</v>
      </c>
      <c r="CH239" s="289">
        <v>0</v>
      </c>
      <c r="CI239" s="289">
        <v>0</v>
      </c>
      <c r="CJ239" s="289">
        <v>0</v>
      </c>
      <c r="CK239" s="289">
        <v>0</v>
      </c>
      <c r="CL239" s="289">
        <v>0</v>
      </c>
      <c r="CM239" s="289">
        <v>2394087</v>
      </c>
      <c r="CN239" s="289">
        <v>0</v>
      </c>
      <c r="CO239" s="289">
        <v>0</v>
      </c>
      <c r="CP239" s="289">
        <v>0</v>
      </c>
      <c r="CQ239" s="289">
        <v>0</v>
      </c>
      <c r="CR239" s="289">
        <v>0</v>
      </c>
      <c r="CS239" s="289">
        <v>0</v>
      </c>
      <c r="CT239" s="289">
        <v>1464365.66</v>
      </c>
      <c r="CU239" s="289">
        <v>0</v>
      </c>
      <c r="CV239" s="289">
        <v>0</v>
      </c>
      <c r="CW239" s="289">
        <v>0</v>
      </c>
      <c r="CX239" s="289">
        <v>343898.32</v>
      </c>
      <c r="CY239" s="289">
        <v>0</v>
      </c>
      <c r="CZ239" s="289">
        <v>0</v>
      </c>
      <c r="DA239" s="289">
        <v>0</v>
      </c>
      <c r="DB239" s="289">
        <v>0</v>
      </c>
      <c r="DC239" s="289">
        <v>0</v>
      </c>
      <c r="DD239" s="289">
        <v>0</v>
      </c>
      <c r="DE239" s="289">
        <v>0</v>
      </c>
      <c r="DF239" s="289">
        <v>0</v>
      </c>
      <c r="DG239" s="289">
        <v>0</v>
      </c>
      <c r="DH239" s="289">
        <v>0</v>
      </c>
      <c r="DI239" s="289">
        <v>8046770.3099999996</v>
      </c>
      <c r="DJ239" s="289">
        <v>0</v>
      </c>
      <c r="DK239" s="289">
        <v>0</v>
      </c>
      <c r="DL239" s="289">
        <v>1225901.43</v>
      </c>
      <c r="DM239" s="289">
        <v>274417.16000000003</v>
      </c>
      <c r="DN239" s="289">
        <v>0</v>
      </c>
      <c r="DO239" s="289">
        <v>0</v>
      </c>
      <c r="DP239" s="289">
        <v>883422.47</v>
      </c>
      <c r="DQ239" s="289">
        <v>0</v>
      </c>
      <c r="DR239" s="289">
        <v>0</v>
      </c>
      <c r="DS239" s="289">
        <v>0</v>
      </c>
      <c r="DT239" s="289">
        <v>0</v>
      </c>
      <c r="DU239" s="289">
        <v>0</v>
      </c>
      <c r="DV239" s="289">
        <v>405728.02</v>
      </c>
      <c r="DW239" s="289">
        <v>0</v>
      </c>
      <c r="DX239" s="289">
        <v>77069.850000000006</v>
      </c>
      <c r="DY239" s="289">
        <v>82374.8</v>
      </c>
      <c r="DZ239" s="289">
        <v>107769.43000000001</v>
      </c>
      <c r="EA239" s="289">
        <v>36365.590000000004</v>
      </c>
      <c r="EB239" s="289">
        <v>66098.89</v>
      </c>
      <c r="EC239" s="289">
        <v>0</v>
      </c>
      <c r="ED239" s="289">
        <v>5098.7700000000004</v>
      </c>
      <c r="EE239" s="289">
        <v>5098.7700000000004</v>
      </c>
      <c r="EF239" s="289">
        <v>50000</v>
      </c>
      <c r="EG239" s="289">
        <v>50000</v>
      </c>
      <c r="EH239" s="289">
        <v>0</v>
      </c>
      <c r="EI239" s="289">
        <v>0</v>
      </c>
      <c r="EJ239" s="289">
        <v>0</v>
      </c>
      <c r="EK239" s="289">
        <v>0</v>
      </c>
      <c r="EL239" s="289">
        <v>0</v>
      </c>
      <c r="EM239" s="289">
        <v>1973533.23</v>
      </c>
      <c r="EN239" s="289">
        <v>374836.4</v>
      </c>
      <c r="EO239" s="289">
        <v>276446.82</v>
      </c>
      <c r="EP239" s="289">
        <v>225869.04</v>
      </c>
      <c r="EQ239" s="289">
        <v>0</v>
      </c>
      <c r="ER239" s="289">
        <v>324258.62</v>
      </c>
      <c r="ES239" s="289">
        <v>0</v>
      </c>
      <c r="ET239" s="289">
        <v>0</v>
      </c>
      <c r="EU239" s="289">
        <v>264365.07</v>
      </c>
      <c r="EV239" s="289">
        <v>344446.02</v>
      </c>
      <c r="EW239" s="289">
        <v>2065634.12</v>
      </c>
      <c r="EX239" s="289">
        <v>1985553.17</v>
      </c>
      <c r="EY239" s="289">
        <v>0</v>
      </c>
      <c r="EZ239" s="289">
        <v>508897.10000000003</v>
      </c>
      <c r="FA239" s="289">
        <v>386213.4</v>
      </c>
      <c r="FB239" s="289">
        <v>288247.59000000003</v>
      </c>
      <c r="FC239" s="289">
        <v>377962.35000000003</v>
      </c>
      <c r="FD239" s="289">
        <v>32968.94</v>
      </c>
      <c r="FE239" s="289">
        <v>0</v>
      </c>
      <c r="FF239" s="289">
        <v>0</v>
      </c>
      <c r="FG239" s="289">
        <v>0</v>
      </c>
      <c r="FH239" s="289">
        <v>0</v>
      </c>
      <c r="FI239" s="289">
        <v>0</v>
      </c>
      <c r="FJ239" s="289">
        <v>0</v>
      </c>
      <c r="FK239" s="289">
        <v>0</v>
      </c>
    </row>
    <row r="240" spans="1:167" x14ac:dyDescent="0.15">
      <c r="A240" s="287">
        <v>3899</v>
      </c>
      <c r="B240" s="287" t="s">
        <v>706</v>
      </c>
      <c r="C240" s="289">
        <v>0</v>
      </c>
      <c r="D240" s="289">
        <v>3874496.71</v>
      </c>
      <c r="E240" s="289">
        <v>3278.5</v>
      </c>
      <c r="F240" s="289">
        <v>12958.130000000001</v>
      </c>
      <c r="G240" s="289">
        <v>7976</v>
      </c>
      <c r="H240" s="289">
        <v>35150.840000000004</v>
      </c>
      <c r="I240" s="289">
        <v>71213.320000000007</v>
      </c>
      <c r="J240" s="289">
        <v>5837</v>
      </c>
      <c r="K240" s="289">
        <v>304744.63</v>
      </c>
      <c r="L240" s="289">
        <v>0</v>
      </c>
      <c r="M240" s="289">
        <v>0</v>
      </c>
      <c r="N240" s="289">
        <v>0</v>
      </c>
      <c r="O240" s="289">
        <v>0</v>
      </c>
      <c r="P240" s="289">
        <v>58107.5</v>
      </c>
      <c r="Q240" s="289">
        <v>0</v>
      </c>
      <c r="R240" s="289">
        <v>0</v>
      </c>
      <c r="S240" s="289">
        <v>26701.190000000002</v>
      </c>
      <c r="T240" s="289">
        <v>0</v>
      </c>
      <c r="U240" s="289">
        <v>219170.27000000002</v>
      </c>
      <c r="V240" s="289">
        <v>5444152</v>
      </c>
      <c r="W240" s="289">
        <v>6682.58</v>
      </c>
      <c r="X240" s="289">
        <v>0</v>
      </c>
      <c r="Y240" s="289">
        <v>234540.95</v>
      </c>
      <c r="Z240" s="289">
        <v>13230.99</v>
      </c>
      <c r="AA240" s="289">
        <v>6015</v>
      </c>
      <c r="AB240" s="289">
        <v>0</v>
      </c>
      <c r="AC240" s="289">
        <v>0</v>
      </c>
      <c r="AD240" s="289">
        <v>0</v>
      </c>
      <c r="AE240" s="289">
        <v>231894.48</v>
      </c>
      <c r="AF240" s="289">
        <v>0</v>
      </c>
      <c r="AG240" s="289">
        <v>0</v>
      </c>
      <c r="AH240" s="289">
        <v>0</v>
      </c>
      <c r="AI240" s="289">
        <v>0</v>
      </c>
      <c r="AJ240" s="289">
        <v>0</v>
      </c>
      <c r="AK240" s="289">
        <v>0</v>
      </c>
      <c r="AL240" s="289">
        <v>0</v>
      </c>
      <c r="AM240" s="289">
        <v>7119.52</v>
      </c>
      <c r="AN240" s="289">
        <v>64785.310000000005</v>
      </c>
      <c r="AO240" s="289">
        <v>0</v>
      </c>
      <c r="AP240" s="289">
        <v>780.94</v>
      </c>
      <c r="AQ240" s="289">
        <v>2204586.2799999998</v>
      </c>
      <c r="AR240" s="289">
        <v>1715247.37</v>
      </c>
      <c r="AS240" s="289">
        <v>443796.81</v>
      </c>
      <c r="AT240" s="289">
        <v>280313.66000000003</v>
      </c>
      <c r="AU240" s="289">
        <v>238499.42</v>
      </c>
      <c r="AV240" s="289">
        <v>6822.49</v>
      </c>
      <c r="AW240" s="289">
        <v>292241.90000000002</v>
      </c>
      <c r="AX240" s="289">
        <v>676876.22</v>
      </c>
      <c r="AY240" s="289">
        <v>323654.78999999998</v>
      </c>
      <c r="AZ240" s="289">
        <v>459362</v>
      </c>
      <c r="BA240" s="289">
        <v>1634010.46</v>
      </c>
      <c r="BB240" s="289">
        <v>224904.01</v>
      </c>
      <c r="BC240" s="289">
        <v>145209</v>
      </c>
      <c r="BD240" s="289">
        <v>13234.380000000001</v>
      </c>
      <c r="BE240" s="289">
        <v>864788</v>
      </c>
      <c r="BF240" s="289">
        <v>782913.12</v>
      </c>
      <c r="BG240" s="289">
        <v>274993.84999999998</v>
      </c>
      <c r="BH240" s="289">
        <v>0</v>
      </c>
      <c r="BI240" s="289">
        <v>0</v>
      </c>
      <c r="BJ240" s="289">
        <v>0</v>
      </c>
      <c r="BK240" s="289">
        <v>0</v>
      </c>
      <c r="BL240" s="289">
        <v>0</v>
      </c>
      <c r="BM240" s="289">
        <v>0</v>
      </c>
      <c r="BN240" s="289">
        <v>0</v>
      </c>
      <c r="BO240" s="289">
        <v>0</v>
      </c>
      <c r="BP240" s="289">
        <v>0</v>
      </c>
      <c r="BQ240" s="289">
        <v>6847173.29</v>
      </c>
      <c r="BR240" s="289">
        <v>6894555.3899999997</v>
      </c>
      <c r="BS240" s="289">
        <v>6847173.29</v>
      </c>
      <c r="BT240" s="289">
        <v>6894555.3899999997</v>
      </c>
      <c r="BU240" s="289">
        <v>0</v>
      </c>
      <c r="BV240" s="289">
        <v>0</v>
      </c>
      <c r="BW240" s="289">
        <v>782913.12</v>
      </c>
      <c r="BX240" s="289">
        <v>0</v>
      </c>
      <c r="BY240" s="289">
        <v>0</v>
      </c>
      <c r="BZ240" s="289">
        <v>0</v>
      </c>
      <c r="CA240" s="289">
        <v>0</v>
      </c>
      <c r="CB240" s="289">
        <v>0</v>
      </c>
      <c r="CC240" s="289">
        <v>694.9</v>
      </c>
      <c r="CD240" s="289">
        <v>0</v>
      </c>
      <c r="CE240" s="289">
        <v>0</v>
      </c>
      <c r="CF240" s="289">
        <v>0</v>
      </c>
      <c r="CG240" s="289">
        <v>0</v>
      </c>
      <c r="CH240" s="289">
        <v>288578.90000000002</v>
      </c>
      <c r="CI240" s="289">
        <v>0</v>
      </c>
      <c r="CJ240" s="289">
        <v>860589.84</v>
      </c>
      <c r="CK240" s="289">
        <v>54496.74</v>
      </c>
      <c r="CL240" s="289">
        <v>0</v>
      </c>
      <c r="CM240" s="289">
        <v>3641</v>
      </c>
      <c r="CN240" s="289">
        <v>0</v>
      </c>
      <c r="CO240" s="289">
        <v>0</v>
      </c>
      <c r="CP240" s="289">
        <v>0</v>
      </c>
      <c r="CQ240" s="289">
        <v>0</v>
      </c>
      <c r="CR240" s="289">
        <v>0</v>
      </c>
      <c r="CS240" s="289">
        <v>0</v>
      </c>
      <c r="CT240" s="289">
        <v>307741.38</v>
      </c>
      <c r="CU240" s="289">
        <v>0</v>
      </c>
      <c r="CV240" s="289">
        <v>0</v>
      </c>
      <c r="CW240" s="289">
        <v>0</v>
      </c>
      <c r="CX240" s="289">
        <v>0</v>
      </c>
      <c r="CY240" s="289">
        <v>0</v>
      </c>
      <c r="CZ240" s="289">
        <v>0</v>
      </c>
      <c r="DA240" s="289">
        <v>0</v>
      </c>
      <c r="DB240" s="289">
        <v>0</v>
      </c>
      <c r="DC240" s="289">
        <v>0</v>
      </c>
      <c r="DD240" s="289">
        <v>0</v>
      </c>
      <c r="DE240" s="289">
        <v>0</v>
      </c>
      <c r="DF240" s="289">
        <v>0</v>
      </c>
      <c r="DG240" s="289">
        <v>0</v>
      </c>
      <c r="DH240" s="289">
        <v>0</v>
      </c>
      <c r="DI240" s="289">
        <v>953971.79</v>
      </c>
      <c r="DJ240" s="289">
        <v>0</v>
      </c>
      <c r="DK240" s="289">
        <v>0</v>
      </c>
      <c r="DL240" s="289">
        <v>164388.42000000001</v>
      </c>
      <c r="DM240" s="289">
        <v>66284.540000000008</v>
      </c>
      <c r="DN240" s="289">
        <v>0</v>
      </c>
      <c r="DO240" s="289">
        <v>0</v>
      </c>
      <c r="DP240" s="289">
        <v>96182.91</v>
      </c>
      <c r="DQ240" s="289">
        <v>0</v>
      </c>
      <c r="DR240" s="289">
        <v>0</v>
      </c>
      <c r="DS240" s="289">
        <v>0</v>
      </c>
      <c r="DT240" s="289">
        <v>0</v>
      </c>
      <c r="DU240" s="289">
        <v>0</v>
      </c>
      <c r="DV240" s="289">
        <v>1012257.93</v>
      </c>
      <c r="DW240" s="289">
        <v>5570.29</v>
      </c>
      <c r="DX240" s="289">
        <v>0</v>
      </c>
      <c r="DY240" s="289">
        <v>0</v>
      </c>
      <c r="DZ240" s="289">
        <v>0</v>
      </c>
      <c r="EA240" s="289">
        <v>0</v>
      </c>
      <c r="EB240" s="289">
        <v>0</v>
      </c>
      <c r="EC240" s="289">
        <v>0</v>
      </c>
      <c r="ED240" s="289">
        <v>0</v>
      </c>
      <c r="EE240" s="289">
        <v>0</v>
      </c>
      <c r="EF240" s="289">
        <v>0</v>
      </c>
      <c r="EG240" s="289">
        <v>0</v>
      </c>
      <c r="EH240" s="289">
        <v>0</v>
      </c>
      <c r="EI240" s="289">
        <v>0</v>
      </c>
      <c r="EJ240" s="289">
        <v>0</v>
      </c>
      <c r="EK240" s="289">
        <v>0</v>
      </c>
      <c r="EL240" s="289">
        <v>0</v>
      </c>
      <c r="EM240" s="289">
        <v>36339.660000000003</v>
      </c>
      <c r="EN240" s="289">
        <v>0</v>
      </c>
      <c r="EO240" s="289">
        <v>0</v>
      </c>
      <c r="EP240" s="289">
        <v>0</v>
      </c>
      <c r="EQ240" s="289">
        <v>0</v>
      </c>
      <c r="ER240" s="289">
        <v>0</v>
      </c>
      <c r="ES240" s="289">
        <v>0</v>
      </c>
      <c r="ET240" s="289">
        <v>0</v>
      </c>
      <c r="EU240" s="289">
        <v>153354.83000000002</v>
      </c>
      <c r="EV240" s="289">
        <v>143101.01999999999</v>
      </c>
      <c r="EW240" s="289">
        <v>497590.83</v>
      </c>
      <c r="EX240" s="289">
        <v>507844.64</v>
      </c>
      <c r="EY240" s="289">
        <v>0</v>
      </c>
      <c r="EZ240" s="289">
        <v>0</v>
      </c>
      <c r="FA240" s="289">
        <v>0</v>
      </c>
      <c r="FB240" s="289">
        <v>75000</v>
      </c>
      <c r="FC240" s="289">
        <v>0</v>
      </c>
      <c r="FD240" s="289">
        <v>75000</v>
      </c>
      <c r="FE240" s="289">
        <v>0</v>
      </c>
      <c r="FF240" s="289">
        <v>0</v>
      </c>
      <c r="FG240" s="289">
        <v>0</v>
      </c>
      <c r="FH240" s="289">
        <v>0</v>
      </c>
      <c r="FI240" s="289">
        <v>0</v>
      </c>
      <c r="FJ240" s="289">
        <v>0</v>
      </c>
      <c r="FK240" s="289">
        <v>0</v>
      </c>
    </row>
    <row r="241" spans="1:167" x14ac:dyDescent="0.15">
      <c r="A241" s="287">
        <v>3906</v>
      </c>
      <c r="B241" s="287" t="s">
        <v>707</v>
      </c>
      <c r="C241" s="289">
        <v>0</v>
      </c>
      <c r="D241" s="289">
        <v>8307469.2699999996</v>
      </c>
      <c r="E241" s="289">
        <v>0</v>
      </c>
      <c r="F241" s="289">
        <v>75.2</v>
      </c>
      <c r="G241" s="289">
        <v>21833.100000000002</v>
      </c>
      <c r="H241" s="289">
        <v>963.24</v>
      </c>
      <c r="I241" s="289">
        <v>115980.07</v>
      </c>
      <c r="J241" s="289">
        <v>0</v>
      </c>
      <c r="K241" s="289">
        <v>750312.94000000006</v>
      </c>
      <c r="L241" s="289">
        <v>0</v>
      </c>
      <c r="M241" s="289">
        <v>0</v>
      </c>
      <c r="N241" s="289">
        <v>0</v>
      </c>
      <c r="O241" s="289">
        <v>3004.88</v>
      </c>
      <c r="P241" s="289">
        <v>6980</v>
      </c>
      <c r="Q241" s="289">
        <v>0</v>
      </c>
      <c r="R241" s="289">
        <v>0</v>
      </c>
      <c r="S241" s="289">
        <v>0</v>
      </c>
      <c r="T241" s="289">
        <v>0</v>
      </c>
      <c r="U241" s="289">
        <v>341149.14</v>
      </c>
      <c r="V241" s="289">
        <v>3462989</v>
      </c>
      <c r="W241" s="289">
        <v>38010.5</v>
      </c>
      <c r="X241" s="289">
        <v>0</v>
      </c>
      <c r="Y241" s="289">
        <v>367013.16000000003</v>
      </c>
      <c r="Z241" s="289">
        <v>13052.84</v>
      </c>
      <c r="AA241" s="289">
        <v>31397</v>
      </c>
      <c r="AB241" s="289">
        <v>0</v>
      </c>
      <c r="AC241" s="289">
        <v>0</v>
      </c>
      <c r="AD241" s="289">
        <v>301339</v>
      </c>
      <c r="AE241" s="289">
        <v>217453.65</v>
      </c>
      <c r="AF241" s="289">
        <v>0</v>
      </c>
      <c r="AG241" s="289">
        <v>0</v>
      </c>
      <c r="AH241" s="289">
        <v>23378.240000000002</v>
      </c>
      <c r="AI241" s="289">
        <v>13977</v>
      </c>
      <c r="AJ241" s="289">
        <v>0</v>
      </c>
      <c r="AK241" s="289">
        <v>1200</v>
      </c>
      <c r="AL241" s="289">
        <v>0</v>
      </c>
      <c r="AM241" s="289">
        <v>26724.95</v>
      </c>
      <c r="AN241" s="289">
        <v>37604.01</v>
      </c>
      <c r="AO241" s="289">
        <v>0</v>
      </c>
      <c r="AP241" s="289">
        <v>13204.41</v>
      </c>
      <c r="AQ241" s="289">
        <v>2362406.8199999998</v>
      </c>
      <c r="AR241" s="289">
        <v>2674888.5299999998</v>
      </c>
      <c r="AS241" s="289">
        <v>258905.94</v>
      </c>
      <c r="AT241" s="289">
        <v>313238.21000000002</v>
      </c>
      <c r="AU241" s="289">
        <v>173755.86000000002</v>
      </c>
      <c r="AV241" s="289">
        <v>120606.34</v>
      </c>
      <c r="AW241" s="289">
        <v>326155.47000000003</v>
      </c>
      <c r="AX241" s="289">
        <v>917966.21</v>
      </c>
      <c r="AY241" s="289">
        <v>349776.36</v>
      </c>
      <c r="AZ241" s="289">
        <v>842354.24</v>
      </c>
      <c r="BA241" s="289">
        <v>2753276.2600000002</v>
      </c>
      <c r="BB241" s="289">
        <v>371838.06</v>
      </c>
      <c r="BC241" s="289">
        <v>142864.33000000002</v>
      </c>
      <c r="BD241" s="289">
        <v>231792.18</v>
      </c>
      <c r="BE241" s="289">
        <v>312173.49</v>
      </c>
      <c r="BF241" s="289">
        <v>1229355.05</v>
      </c>
      <c r="BG241" s="289">
        <v>723470.27</v>
      </c>
      <c r="BH241" s="289">
        <v>2478.73</v>
      </c>
      <c r="BI241" s="289">
        <v>74122.97</v>
      </c>
      <c r="BJ241" s="289">
        <v>46304.57</v>
      </c>
      <c r="BK241" s="289">
        <v>0</v>
      </c>
      <c r="BL241" s="289">
        <v>0</v>
      </c>
      <c r="BM241" s="289">
        <v>0</v>
      </c>
      <c r="BN241" s="289">
        <v>0</v>
      </c>
      <c r="BO241" s="289">
        <v>0</v>
      </c>
      <c r="BP241" s="289">
        <v>0</v>
      </c>
      <c r="BQ241" s="289">
        <v>3509748.75</v>
      </c>
      <c r="BR241" s="289">
        <v>3525376.4</v>
      </c>
      <c r="BS241" s="289">
        <v>3583871.72</v>
      </c>
      <c r="BT241" s="289">
        <v>3571680.97</v>
      </c>
      <c r="BU241" s="289">
        <v>0</v>
      </c>
      <c r="BV241" s="289">
        <v>0</v>
      </c>
      <c r="BW241" s="289">
        <v>1146829.1000000001</v>
      </c>
      <c r="BX241" s="289">
        <v>0</v>
      </c>
      <c r="BY241" s="289">
        <v>0</v>
      </c>
      <c r="BZ241" s="289">
        <v>0</v>
      </c>
      <c r="CA241" s="289">
        <v>0</v>
      </c>
      <c r="CB241" s="289">
        <v>0</v>
      </c>
      <c r="CC241" s="289">
        <v>173390.1</v>
      </c>
      <c r="CD241" s="289">
        <v>0</v>
      </c>
      <c r="CE241" s="289">
        <v>0</v>
      </c>
      <c r="CF241" s="289">
        <v>0</v>
      </c>
      <c r="CG241" s="289">
        <v>0</v>
      </c>
      <c r="CH241" s="289">
        <v>16438.150000000001</v>
      </c>
      <c r="CI241" s="289">
        <v>0</v>
      </c>
      <c r="CJ241" s="289">
        <v>0</v>
      </c>
      <c r="CK241" s="289">
        <v>0</v>
      </c>
      <c r="CL241" s="289">
        <v>0</v>
      </c>
      <c r="CM241" s="289">
        <v>449181</v>
      </c>
      <c r="CN241" s="289">
        <v>0</v>
      </c>
      <c r="CO241" s="289">
        <v>0</v>
      </c>
      <c r="CP241" s="289">
        <v>0</v>
      </c>
      <c r="CQ241" s="289">
        <v>0</v>
      </c>
      <c r="CR241" s="289">
        <v>0</v>
      </c>
      <c r="CS241" s="289">
        <v>0</v>
      </c>
      <c r="CT241" s="289">
        <v>350237.72000000003</v>
      </c>
      <c r="CU241" s="289">
        <v>0</v>
      </c>
      <c r="CV241" s="289">
        <v>0</v>
      </c>
      <c r="CW241" s="289">
        <v>0</v>
      </c>
      <c r="CX241" s="289">
        <v>184998.39999999999</v>
      </c>
      <c r="CY241" s="289">
        <v>0</v>
      </c>
      <c r="CZ241" s="289">
        <v>0</v>
      </c>
      <c r="DA241" s="289">
        <v>0</v>
      </c>
      <c r="DB241" s="289">
        <v>0</v>
      </c>
      <c r="DC241" s="289">
        <v>10677.97</v>
      </c>
      <c r="DD241" s="289">
        <v>0</v>
      </c>
      <c r="DE241" s="289">
        <v>8500</v>
      </c>
      <c r="DF241" s="289">
        <v>0</v>
      </c>
      <c r="DG241" s="289">
        <v>0</v>
      </c>
      <c r="DH241" s="289">
        <v>0</v>
      </c>
      <c r="DI241" s="289">
        <v>1652396.4</v>
      </c>
      <c r="DJ241" s="289">
        <v>0</v>
      </c>
      <c r="DK241" s="289">
        <v>0</v>
      </c>
      <c r="DL241" s="289">
        <v>142538.58000000002</v>
      </c>
      <c r="DM241" s="289">
        <v>225548.52000000002</v>
      </c>
      <c r="DN241" s="289">
        <v>0</v>
      </c>
      <c r="DO241" s="289">
        <v>0</v>
      </c>
      <c r="DP241" s="289">
        <v>159197.23000000001</v>
      </c>
      <c r="DQ241" s="289">
        <v>539.58000000000004</v>
      </c>
      <c r="DR241" s="289">
        <v>0</v>
      </c>
      <c r="DS241" s="289">
        <v>0</v>
      </c>
      <c r="DT241" s="289">
        <v>0</v>
      </c>
      <c r="DU241" s="289">
        <v>0</v>
      </c>
      <c r="DV241" s="289">
        <v>114091.41</v>
      </c>
      <c r="DW241" s="289">
        <v>28940.720000000001</v>
      </c>
      <c r="DX241" s="289">
        <v>78740.040000000008</v>
      </c>
      <c r="DY241" s="289">
        <v>103313.14</v>
      </c>
      <c r="DZ241" s="289">
        <v>53538.400000000001</v>
      </c>
      <c r="EA241" s="289">
        <v>22210.28</v>
      </c>
      <c r="EB241" s="289">
        <v>6755.02</v>
      </c>
      <c r="EC241" s="289">
        <v>0</v>
      </c>
      <c r="ED241" s="289">
        <v>799300.54</v>
      </c>
      <c r="EE241" s="289">
        <v>583638.66</v>
      </c>
      <c r="EF241" s="289">
        <v>1581690.35</v>
      </c>
      <c r="EG241" s="289">
        <v>1346137.8800000001</v>
      </c>
      <c r="EH241" s="289">
        <v>451214.35000000003</v>
      </c>
      <c r="EI241" s="289">
        <v>0</v>
      </c>
      <c r="EJ241" s="289">
        <v>0</v>
      </c>
      <c r="EK241" s="289">
        <v>0</v>
      </c>
      <c r="EL241" s="289">
        <v>0</v>
      </c>
      <c r="EM241" s="289">
        <v>22651687.109999999</v>
      </c>
      <c r="EN241" s="289">
        <v>10248239.619999999</v>
      </c>
      <c r="EO241" s="289">
        <v>3097599.45</v>
      </c>
      <c r="EP241" s="289">
        <v>62907.53</v>
      </c>
      <c r="EQ241" s="289">
        <v>0</v>
      </c>
      <c r="ER241" s="289">
        <v>7213547.7000000002</v>
      </c>
      <c r="ES241" s="289">
        <v>0</v>
      </c>
      <c r="ET241" s="289">
        <v>0</v>
      </c>
      <c r="EU241" s="289">
        <v>0</v>
      </c>
      <c r="EV241" s="289">
        <v>0</v>
      </c>
      <c r="EW241" s="289">
        <v>643238.88</v>
      </c>
      <c r="EX241" s="289">
        <v>643238.88</v>
      </c>
      <c r="EY241" s="289">
        <v>0</v>
      </c>
      <c r="EZ241" s="289">
        <v>113269.56</v>
      </c>
      <c r="FA241" s="289">
        <v>141151.78</v>
      </c>
      <c r="FB241" s="289">
        <v>271785</v>
      </c>
      <c r="FC241" s="289">
        <v>8498.51</v>
      </c>
      <c r="FD241" s="289">
        <v>235404.27000000002</v>
      </c>
      <c r="FE241" s="289">
        <v>0</v>
      </c>
      <c r="FF241" s="289">
        <v>0</v>
      </c>
      <c r="FG241" s="289">
        <v>0</v>
      </c>
      <c r="FH241" s="289">
        <v>0</v>
      </c>
      <c r="FI241" s="289">
        <v>0</v>
      </c>
      <c r="FJ241" s="289">
        <v>0</v>
      </c>
      <c r="FK241" s="289">
        <v>0</v>
      </c>
    </row>
    <row r="242" spans="1:167" x14ac:dyDescent="0.15">
      <c r="A242" s="287">
        <v>3920</v>
      </c>
      <c r="B242" s="287" t="s">
        <v>708</v>
      </c>
      <c r="C242" s="289">
        <v>0</v>
      </c>
      <c r="D242" s="289">
        <v>2919620.7600000002</v>
      </c>
      <c r="E242" s="289">
        <v>0</v>
      </c>
      <c r="F242" s="289">
        <v>2590.0500000000002</v>
      </c>
      <c r="G242" s="289">
        <v>7298.55</v>
      </c>
      <c r="H242" s="289">
        <v>4757.93</v>
      </c>
      <c r="I242" s="289">
        <v>10081.130000000001</v>
      </c>
      <c r="J242" s="289">
        <v>0</v>
      </c>
      <c r="K242" s="289">
        <v>331920</v>
      </c>
      <c r="L242" s="289">
        <v>0</v>
      </c>
      <c r="M242" s="289">
        <v>0</v>
      </c>
      <c r="N242" s="289">
        <v>0</v>
      </c>
      <c r="O242" s="289">
        <v>0</v>
      </c>
      <c r="P242" s="289">
        <v>2866</v>
      </c>
      <c r="Q242" s="289">
        <v>0</v>
      </c>
      <c r="R242" s="289">
        <v>0</v>
      </c>
      <c r="S242" s="289">
        <v>6185.78</v>
      </c>
      <c r="T242" s="289">
        <v>0</v>
      </c>
      <c r="U242" s="289">
        <v>76337.759999999995</v>
      </c>
      <c r="V242" s="289">
        <v>371458</v>
      </c>
      <c r="W242" s="289">
        <v>3040</v>
      </c>
      <c r="X242" s="289">
        <v>0</v>
      </c>
      <c r="Y242" s="289">
        <v>108462.48</v>
      </c>
      <c r="Z242" s="289">
        <v>32394.02</v>
      </c>
      <c r="AA242" s="289">
        <v>89998</v>
      </c>
      <c r="AB242" s="289">
        <v>0</v>
      </c>
      <c r="AC242" s="289">
        <v>0</v>
      </c>
      <c r="AD242" s="289">
        <v>0</v>
      </c>
      <c r="AE242" s="289">
        <v>93054.69</v>
      </c>
      <c r="AF242" s="289">
        <v>0</v>
      </c>
      <c r="AG242" s="289">
        <v>0</v>
      </c>
      <c r="AH242" s="289">
        <v>0</v>
      </c>
      <c r="AI242" s="289">
        <v>16767</v>
      </c>
      <c r="AJ242" s="289">
        <v>0</v>
      </c>
      <c r="AK242" s="289">
        <v>0</v>
      </c>
      <c r="AL242" s="289">
        <v>0</v>
      </c>
      <c r="AM242" s="289">
        <v>0</v>
      </c>
      <c r="AN242" s="289">
        <v>1306.3</v>
      </c>
      <c r="AO242" s="289">
        <v>0</v>
      </c>
      <c r="AP242" s="289">
        <v>3490</v>
      </c>
      <c r="AQ242" s="289">
        <v>747953.41</v>
      </c>
      <c r="AR242" s="289">
        <v>598929.20000000007</v>
      </c>
      <c r="AS242" s="289">
        <v>242712.89</v>
      </c>
      <c r="AT242" s="289">
        <v>147360.98000000001</v>
      </c>
      <c r="AU242" s="289">
        <v>82287.95</v>
      </c>
      <c r="AV242" s="289">
        <v>852.31000000000006</v>
      </c>
      <c r="AW242" s="289">
        <v>82563.650000000009</v>
      </c>
      <c r="AX242" s="289">
        <v>154722.1</v>
      </c>
      <c r="AY242" s="289">
        <v>243228.46</v>
      </c>
      <c r="AZ242" s="289">
        <v>197338.93</v>
      </c>
      <c r="BA242" s="289">
        <v>746001.70000000007</v>
      </c>
      <c r="BB242" s="289">
        <v>143692.99</v>
      </c>
      <c r="BC242" s="289">
        <v>41008</v>
      </c>
      <c r="BD242" s="289">
        <v>0</v>
      </c>
      <c r="BE242" s="289">
        <v>11203.58</v>
      </c>
      <c r="BF242" s="289">
        <v>293496</v>
      </c>
      <c r="BG242" s="289">
        <v>145430.74</v>
      </c>
      <c r="BH242" s="289">
        <v>952.16</v>
      </c>
      <c r="BI242" s="289">
        <v>0</v>
      </c>
      <c r="BJ242" s="289">
        <v>0</v>
      </c>
      <c r="BK242" s="289">
        <v>0</v>
      </c>
      <c r="BL242" s="289">
        <v>0</v>
      </c>
      <c r="BM242" s="289">
        <v>0</v>
      </c>
      <c r="BN242" s="289">
        <v>0</v>
      </c>
      <c r="BO242" s="289">
        <v>250000</v>
      </c>
      <c r="BP242" s="289">
        <v>309000</v>
      </c>
      <c r="BQ242" s="289">
        <v>1325326.33</v>
      </c>
      <c r="BR242" s="289">
        <v>1468219.73</v>
      </c>
      <c r="BS242" s="289">
        <v>1575326.33</v>
      </c>
      <c r="BT242" s="289">
        <v>1777219.73</v>
      </c>
      <c r="BU242" s="289">
        <v>0</v>
      </c>
      <c r="BV242" s="289">
        <v>0</v>
      </c>
      <c r="BW242" s="289">
        <v>261146</v>
      </c>
      <c r="BX242" s="289">
        <v>0</v>
      </c>
      <c r="BY242" s="289">
        <v>0</v>
      </c>
      <c r="BZ242" s="289">
        <v>0</v>
      </c>
      <c r="CA242" s="289">
        <v>0</v>
      </c>
      <c r="CB242" s="289">
        <v>0</v>
      </c>
      <c r="CC242" s="289">
        <v>0</v>
      </c>
      <c r="CD242" s="289">
        <v>0</v>
      </c>
      <c r="CE242" s="289">
        <v>0</v>
      </c>
      <c r="CF242" s="289">
        <v>0</v>
      </c>
      <c r="CG242" s="289">
        <v>0</v>
      </c>
      <c r="CH242" s="289">
        <v>33196</v>
      </c>
      <c r="CI242" s="289">
        <v>0</v>
      </c>
      <c r="CJ242" s="289">
        <v>0</v>
      </c>
      <c r="CK242" s="289">
        <v>19459.920000000002</v>
      </c>
      <c r="CL242" s="289">
        <v>0</v>
      </c>
      <c r="CM242" s="289">
        <v>103759</v>
      </c>
      <c r="CN242" s="289">
        <v>0</v>
      </c>
      <c r="CO242" s="289">
        <v>0</v>
      </c>
      <c r="CP242" s="289">
        <v>0</v>
      </c>
      <c r="CQ242" s="289">
        <v>0</v>
      </c>
      <c r="CR242" s="289">
        <v>1345.56</v>
      </c>
      <c r="CS242" s="289">
        <v>0</v>
      </c>
      <c r="CT242" s="289">
        <v>99724.59</v>
      </c>
      <c r="CU242" s="289">
        <v>0</v>
      </c>
      <c r="CV242" s="289">
        <v>0</v>
      </c>
      <c r="CW242" s="289">
        <v>0</v>
      </c>
      <c r="CX242" s="289">
        <v>0</v>
      </c>
      <c r="CY242" s="289">
        <v>0</v>
      </c>
      <c r="CZ242" s="289">
        <v>0</v>
      </c>
      <c r="DA242" s="289">
        <v>0</v>
      </c>
      <c r="DB242" s="289">
        <v>0</v>
      </c>
      <c r="DC242" s="289">
        <v>0</v>
      </c>
      <c r="DD242" s="289">
        <v>0</v>
      </c>
      <c r="DE242" s="289">
        <v>0</v>
      </c>
      <c r="DF242" s="289">
        <v>0</v>
      </c>
      <c r="DG242" s="289">
        <v>0</v>
      </c>
      <c r="DH242" s="289">
        <v>0</v>
      </c>
      <c r="DI242" s="289">
        <v>407399.23</v>
      </c>
      <c r="DJ242" s="289">
        <v>0</v>
      </c>
      <c r="DK242" s="289">
        <v>0</v>
      </c>
      <c r="DL242" s="289">
        <v>46308.24</v>
      </c>
      <c r="DM242" s="289">
        <v>50621.67</v>
      </c>
      <c r="DN242" s="289">
        <v>0</v>
      </c>
      <c r="DO242" s="289">
        <v>0</v>
      </c>
      <c r="DP242" s="289">
        <v>2892.42</v>
      </c>
      <c r="DQ242" s="289">
        <v>0</v>
      </c>
      <c r="DR242" s="289">
        <v>0</v>
      </c>
      <c r="DS242" s="289">
        <v>0</v>
      </c>
      <c r="DT242" s="289">
        <v>0</v>
      </c>
      <c r="DU242" s="289">
        <v>0</v>
      </c>
      <c r="DV242" s="289">
        <v>9596.25</v>
      </c>
      <c r="DW242" s="289">
        <v>1813.26</v>
      </c>
      <c r="DX242" s="289">
        <v>0</v>
      </c>
      <c r="DY242" s="289">
        <v>0</v>
      </c>
      <c r="DZ242" s="289">
        <v>0</v>
      </c>
      <c r="EA242" s="289">
        <v>0</v>
      </c>
      <c r="EB242" s="289">
        <v>0</v>
      </c>
      <c r="EC242" s="289">
        <v>0</v>
      </c>
      <c r="ED242" s="289">
        <v>37540.65</v>
      </c>
      <c r="EE242" s="289">
        <v>34359.21</v>
      </c>
      <c r="EF242" s="289">
        <v>428591.52</v>
      </c>
      <c r="EG242" s="289">
        <v>431673.11</v>
      </c>
      <c r="EH242" s="289">
        <v>99.850000000000009</v>
      </c>
      <c r="EI242" s="289">
        <v>0</v>
      </c>
      <c r="EJ242" s="289">
        <v>0</v>
      </c>
      <c r="EK242" s="289">
        <v>0</v>
      </c>
      <c r="EL242" s="289">
        <v>0</v>
      </c>
      <c r="EM242" s="289">
        <v>2731920.2</v>
      </c>
      <c r="EN242" s="289">
        <v>0</v>
      </c>
      <c r="EO242" s="289">
        <v>0</v>
      </c>
      <c r="EP242" s="289">
        <v>0</v>
      </c>
      <c r="EQ242" s="289">
        <v>0</v>
      </c>
      <c r="ER242" s="289">
        <v>0</v>
      </c>
      <c r="ES242" s="289">
        <v>0</v>
      </c>
      <c r="ET242" s="289">
        <v>0</v>
      </c>
      <c r="EU242" s="289">
        <v>0</v>
      </c>
      <c r="EV242" s="289">
        <v>4115.67</v>
      </c>
      <c r="EW242" s="289">
        <v>152926.41</v>
      </c>
      <c r="EX242" s="289">
        <v>148810.74</v>
      </c>
      <c r="EY242" s="289">
        <v>0</v>
      </c>
      <c r="EZ242" s="289">
        <v>0</v>
      </c>
      <c r="FA242" s="289">
        <v>0</v>
      </c>
      <c r="FB242" s="289">
        <v>7175</v>
      </c>
      <c r="FC242" s="289">
        <v>4830.5200000000004</v>
      </c>
      <c r="FD242" s="289">
        <v>2344.48</v>
      </c>
      <c r="FE242" s="289">
        <v>0</v>
      </c>
      <c r="FF242" s="289">
        <v>0</v>
      </c>
      <c r="FG242" s="289">
        <v>0</v>
      </c>
      <c r="FH242" s="289">
        <v>0</v>
      </c>
      <c r="FI242" s="289">
        <v>0</v>
      </c>
      <c r="FJ242" s="289">
        <v>0</v>
      </c>
      <c r="FK242" s="289">
        <v>0</v>
      </c>
    </row>
    <row r="243" spans="1:167" x14ac:dyDescent="0.15">
      <c r="A243" s="287">
        <v>3925</v>
      </c>
      <c r="B243" s="287" t="s">
        <v>709</v>
      </c>
      <c r="C243" s="289">
        <v>0</v>
      </c>
      <c r="D243" s="289">
        <v>42709166.789999999</v>
      </c>
      <c r="E243" s="289">
        <v>8571.880000000001</v>
      </c>
      <c r="F243" s="289">
        <v>160556.24</v>
      </c>
      <c r="G243" s="289">
        <v>151717.38</v>
      </c>
      <c r="H243" s="289">
        <v>20582.34</v>
      </c>
      <c r="I243" s="289">
        <v>953069.12</v>
      </c>
      <c r="J243" s="289">
        <v>0</v>
      </c>
      <c r="K243" s="289">
        <v>292116</v>
      </c>
      <c r="L243" s="289">
        <v>0</v>
      </c>
      <c r="M243" s="289">
        <v>0</v>
      </c>
      <c r="N243" s="289">
        <v>0</v>
      </c>
      <c r="O243" s="289">
        <v>0</v>
      </c>
      <c r="P243" s="289">
        <v>15692.470000000001</v>
      </c>
      <c r="Q243" s="289">
        <v>0</v>
      </c>
      <c r="R243" s="289">
        <v>0</v>
      </c>
      <c r="S243" s="289">
        <v>0</v>
      </c>
      <c r="T243" s="289">
        <v>0</v>
      </c>
      <c r="U243" s="289">
        <v>1158396.51</v>
      </c>
      <c r="V243" s="289">
        <v>3184120</v>
      </c>
      <c r="W243" s="289">
        <v>45040.520000000004</v>
      </c>
      <c r="X243" s="289">
        <v>0</v>
      </c>
      <c r="Y243" s="289">
        <v>0</v>
      </c>
      <c r="Z243" s="289">
        <v>0</v>
      </c>
      <c r="AA243" s="289">
        <v>432979.48</v>
      </c>
      <c r="AB243" s="289">
        <v>0</v>
      </c>
      <c r="AC243" s="289">
        <v>0</v>
      </c>
      <c r="AD243" s="289">
        <v>212550.37</v>
      </c>
      <c r="AE243" s="289">
        <v>128083.63</v>
      </c>
      <c r="AF243" s="289">
        <v>0</v>
      </c>
      <c r="AG243" s="289">
        <v>0</v>
      </c>
      <c r="AH243" s="289">
        <v>168685.6</v>
      </c>
      <c r="AI243" s="289">
        <v>33861.199999999997</v>
      </c>
      <c r="AJ243" s="289">
        <v>0</v>
      </c>
      <c r="AK243" s="289">
        <v>1000</v>
      </c>
      <c r="AL243" s="289">
        <v>453998</v>
      </c>
      <c r="AM243" s="289">
        <v>3734.17</v>
      </c>
      <c r="AN243" s="289">
        <v>53138</v>
      </c>
      <c r="AO243" s="289">
        <v>0</v>
      </c>
      <c r="AP243" s="289">
        <v>47945.03</v>
      </c>
      <c r="AQ243" s="289">
        <v>7659033.5800000001</v>
      </c>
      <c r="AR243" s="289">
        <v>10700995.949999999</v>
      </c>
      <c r="AS243" s="289">
        <v>896887.49</v>
      </c>
      <c r="AT243" s="289">
        <v>836482.35</v>
      </c>
      <c r="AU243" s="289">
        <v>1432329.99</v>
      </c>
      <c r="AV243" s="289">
        <v>31280.34</v>
      </c>
      <c r="AW243" s="289">
        <v>881188.79</v>
      </c>
      <c r="AX243" s="289">
        <v>3289711.03</v>
      </c>
      <c r="AY243" s="289">
        <v>733258.06</v>
      </c>
      <c r="AZ243" s="289">
        <v>2564007.25</v>
      </c>
      <c r="BA243" s="289">
        <v>14009534.619999999</v>
      </c>
      <c r="BB243" s="289">
        <v>4190745.06</v>
      </c>
      <c r="BC243" s="289">
        <v>389265.27</v>
      </c>
      <c r="BD243" s="289">
        <v>152413.63</v>
      </c>
      <c r="BE243" s="289">
        <v>1561501.26</v>
      </c>
      <c r="BF243" s="289">
        <v>4589216.1399999997</v>
      </c>
      <c r="BG243" s="289">
        <v>1613382.47</v>
      </c>
      <c r="BH243" s="289">
        <v>12995.74</v>
      </c>
      <c r="BI243" s="289">
        <v>0</v>
      </c>
      <c r="BJ243" s="289">
        <v>0</v>
      </c>
      <c r="BK243" s="289">
        <v>0</v>
      </c>
      <c r="BL243" s="289">
        <v>0</v>
      </c>
      <c r="BM243" s="289">
        <v>732538</v>
      </c>
      <c r="BN243" s="289">
        <v>732538</v>
      </c>
      <c r="BO243" s="289">
        <v>0</v>
      </c>
      <c r="BP243" s="289">
        <v>0</v>
      </c>
      <c r="BQ243" s="289">
        <v>13987502.380000001</v>
      </c>
      <c r="BR243" s="289">
        <v>8678278.0899999999</v>
      </c>
      <c r="BS243" s="289">
        <v>14720040.380000001</v>
      </c>
      <c r="BT243" s="289">
        <v>9410816.0899999999</v>
      </c>
      <c r="BU243" s="289">
        <v>0</v>
      </c>
      <c r="BV243" s="289">
        <v>0</v>
      </c>
      <c r="BW243" s="289">
        <v>4589216.1399999997</v>
      </c>
      <c r="BX243" s="289">
        <v>0</v>
      </c>
      <c r="BY243" s="289">
        <v>0</v>
      </c>
      <c r="BZ243" s="289">
        <v>0</v>
      </c>
      <c r="CA243" s="289">
        <v>0</v>
      </c>
      <c r="CB243" s="289">
        <v>0</v>
      </c>
      <c r="CC243" s="289">
        <v>0</v>
      </c>
      <c r="CD243" s="289">
        <v>0</v>
      </c>
      <c r="CE243" s="289">
        <v>0</v>
      </c>
      <c r="CF243" s="289">
        <v>0</v>
      </c>
      <c r="CG243" s="289">
        <v>0</v>
      </c>
      <c r="CH243" s="289">
        <v>3383.6800000000003</v>
      </c>
      <c r="CI243" s="289">
        <v>0</v>
      </c>
      <c r="CJ243" s="289">
        <v>0</v>
      </c>
      <c r="CK243" s="289">
        <v>0</v>
      </c>
      <c r="CL243" s="289">
        <v>0</v>
      </c>
      <c r="CM243" s="289">
        <v>1509087</v>
      </c>
      <c r="CN243" s="289">
        <v>0</v>
      </c>
      <c r="CO243" s="289">
        <v>0</v>
      </c>
      <c r="CP243" s="289">
        <v>0</v>
      </c>
      <c r="CQ243" s="289">
        <v>0</v>
      </c>
      <c r="CR243" s="289">
        <v>0</v>
      </c>
      <c r="CS243" s="289">
        <v>0</v>
      </c>
      <c r="CT243" s="289">
        <v>920080.01</v>
      </c>
      <c r="CU243" s="289">
        <v>0</v>
      </c>
      <c r="CV243" s="289">
        <v>0</v>
      </c>
      <c r="CW243" s="289">
        <v>0</v>
      </c>
      <c r="CX243" s="289">
        <v>93746.14</v>
      </c>
      <c r="CY243" s="289">
        <v>0</v>
      </c>
      <c r="CZ243" s="289">
        <v>0</v>
      </c>
      <c r="DA243" s="289">
        <v>0</v>
      </c>
      <c r="DB243" s="289">
        <v>0</v>
      </c>
      <c r="DC243" s="289">
        <v>6156.57</v>
      </c>
      <c r="DD243" s="289">
        <v>0</v>
      </c>
      <c r="DE243" s="289">
        <v>0</v>
      </c>
      <c r="DF243" s="289">
        <v>0</v>
      </c>
      <c r="DG243" s="289">
        <v>0</v>
      </c>
      <c r="DH243" s="289">
        <v>0</v>
      </c>
      <c r="DI243" s="289">
        <v>4935539.87</v>
      </c>
      <c r="DJ243" s="289">
        <v>0</v>
      </c>
      <c r="DK243" s="289">
        <v>0</v>
      </c>
      <c r="DL243" s="289">
        <v>744782.06</v>
      </c>
      <c r="DM243" s="289">
        <v>304916.41000000003</v>
      </c>
      <c r="DN243" s="289">
        <v>0</v>
      </c>
      <c r="DO243" s="289">
        <v>0</v>
      </c>
      <c r="DP243" s="289">
        <v>416467.95</v>
      </c>
      <c r="DQ243" s="289">
        <v>6425.31</v>
      </c>
      <c r="DR243" s="289">
        <v>0</v>
      </c>
      <c r="DS243" s="289">
        <v>0</v>
      </c>
      <c r="DT243" s="289">
        <v>0</v>
      </c>
      <c r="DU243" s="289">
        <v>0</v>
      </c>
      <c r="DV243" s="289">
        <v>713537.94000000006</v>
      </c>
      <c r="DW243" s="289">
        <v>0</v>
      </c>
      <c r="DX243" s="289">
        <v>572861</v>
      </c>
      <c r="DY243" s="289">
        <v>586687.75</v>
      </c>
      <c r="DZ243" s="289">
        <v>86627.71</v>
      </c>
      <c r="EA243" s="289">
        <v>4219.51</v>
      </c>
      <c r="EB243" s="289">
        <v>68581.45</v>
      </c>
      <c r="EC243" s="289">
        <v>0</v>
      </c>
      <c r="ED243" s="289">
        <v>1039188.49</v>
      </c>
      <c r="EE243" s="289">
        <v>1130227.3900000001</v>
      </c>
      <c r="EF243" s="289">
        <v>10939559.960000001</v>
      </c>
      <c r="EG243" s="289">
        <v>5090595.5599999996</v>
      </c>
      <c r="EH243" s="289">
        <v>5118748</v>
      </c>
      <c r="EI243" s="289">
        <v>0</v>
      </c>
      <c r="EJ243" s="289">
        <v>0</v>
      </c>
      <c r="EK243" s="289">
        <v>639177.5</v>
      </c>
      <c r="EL243" s="289">
        <v>0</v>
      </c>
      <c r="EM243" s="289">
        <v>54437666.170000002</v>
      </c>
      <c r="EN243" s="289">
        <v>2601012.09</v>
      </c>
      <c r="EO243" s="289">
        <v>3391623.4299999997</v>
      </c>
      <c r="EP243" s="289">
        <v>6601264.8300000001</v>
      </c>
      <c r="EQ243" s="289">
        <v>0</v>
      </c>
      <c r="ER243" s="289">
        <v>5776978.4900000002</v>
      </c>
      <c r="ES243" s="289">
        <v>0</v>
      </c>
      <c r="ET243" s="289">
        <v>33675</v>
      </c>
      <c r="EU243" s="289">
        <v>1171422.3700000001</v>
      </c>
      <c r="EV243" s="289">
        <v>1044577.75</v>
      </c>
      <c r="EW243" s="289">
        <v>1558385.99</v>
      </c>
      <c r="EX243" s="289">
        <v>1685230.61</v>
      </c>
      <c r="EY243" s="289">
        <v>0</v>
      </c>
      <c r="EZ243" s="289">
        <v>352978.58</v>
      </c>
      <c r="FA243" s="289">
        <v>320551.67999999999</v>
      </c>
      <c r="FB243" s="289">
        <v>227819.39</v>
      </c>
      <c r="FC243" s="289">
        <v>0</v>
      </c>
      <c r="FD243" s="289">
        <v>260246.29</v>
      </c>
      <c r="FE243" s="289">
        <v>0</v>
      </c>
      <c r="FF243" s="289">
        <v>0</v>
      </c>
      <c r="FG243" s="289">
        <v>0</v>
      </c>
      <c r="FH243" s="289">
        <v>0</v>
      </c>
      <c r="FI243" s="289">
        <v>0</v>
      </c>
      <c r="FJ243" s="289">
        <v>0</v>
      </c>
      <c r="FK243" s="289">
        <v>0</v>
      </c>
    </row>
    <row r="244" spans="1:167" x14ac:dyDescent="0.15">
      <c r="A244" s="287">
        <v>3934</v>
      </c>
      <c r="B244" s="287" t="s">
        <v>710</v>
      </c>
      <c r="C244" s="289">
        <v>0</v>
      </c>
      <c r="D244" s="289">
        <v>3784573.65</v>
      </c>
      <c r="E244" s="289">
        <v>0</v>
      </c>
      <c r="F244" s="289">
        <v>10440.300000000001</v>
      </c>
      <c r="G244" s="289">
        <v>30584.66</v>
      </c>
      <c r="H244" s="289">
        <v>1960.38</v>
      </c>
      <c r="I244" s="289">
        <v>106703.43000000001</v>
      </c>
      <c r="J244" s="289">
        <v>612</v>
      </c>
      <c r="K244" s="289">
        <v>629988.28</v>
      </c>
      <c r="L244" s="289">
        <v>0</v>
      </c>
      <c r="M244" s="289">
        <v>0</v>
      </c>
      <c r="N244" s="289">
        <v>0</v>
      </c>
      <c r="O244" s="289">
        <v>0</v>
      </c>
      <c r="P244" s="289">
        <v>0</v>
      </c>
      <c r="Q244" s="289">
        <v>0</v>
      </c>
      <c r="R244" s="289">
        <v>0</v>
      </c>
      <c r="S244" s="289">
        <v>0</v>
      </c>
      <c r="T244" s="289">
        <v>0</v>
      </c>
      <c r="U244" s="289">
        <v>247600.83000000002</v>
      </c>
      <c r="V244" s="289">
        <v>5271456</v>
      </c>
      <c r="W244" s="289">
        <v>12058.08</v>
      </c>
      <c r="X244" s="289">
        <v>0</v>
      </c>
      <c r="Y244" s="289">
        <v>0</v>
      </c>
      <c r="Z244" s="289">
        <v>4557.16</v>
      </c>
      <c r="AA244" s="289">
        <v>8485</v>
      </c>
      <c r="AB244" s="289">
        <v>0</v>
      </c>
      <c r="AC244" s="289">
        <v>0</v>
      </c>
      <c r="AD244" s="289">
        <v>46429.05</v>
      </c>
      <c r="AE244" s="289">
        <v>43898</v>
      </c>
      <c r="AF244" s="289">
        <v>0</v>
      </c>
      <c r="AG244" s="289">
        <v>0</v>
      </c>
      <c r="AH244" s="289">
        <v>8825.4</v>
      </c>
      <c r="AI244" s="289">
        <v>0</v>
      </c>
      <c r="AJ244" s="289">
        <v>0</v>
      </c>
      <c r="AK244" s="289">
        <v>4548</v>
      </c>
      <c r="AL244" s="289">
        <v>0</v>
      </c>
      <c r="AM244" s="289">
        <v>0</v>
      </c>
      <c r="AN244" s="289">
        <v>33383.08</v>
      </c>
      <c r="AO244" s="289">
        <v>0</v>
      </c>
      <c r="AP244" s="289">
        <v>1505.55</v>
      </c>
      <c r="AQ244" s="289">
        <v>1911928.2</v>
      </c>
      <c r="AR244" s="289">
        <v>2428591.94</v>
      </c>
      <c r="AS244" s="289">
        <v>214707.15</v>
      </c>
      <c r="AT244" s="289">
        <v>215370.54</v>
      </c>
      <c r="AU244" s="289">
        <v>131383.49</v>
      </c>
      <c r="AV244" s="289">
        <v>4517.1900000000005</v>
      </c>
      <c r="AW244" s="289">
        <v>178607.71</v>
      </c>
      <c r="AX244" s="289">
        <v>1021716.97</v>
      </c>
      <c r="AY244" s="289">
        <v>363299.33</v>
      </c>
      <c r="AZ244" s="289">
        <v>553266.79</v>
      </c>
      <c r="BA244" s="289">
        <v>1649149.03</v>
      </c>
      <c r="BB244" s="289">
        <v>62216.25</v>
      </c>
      <c r="BC244" s="289">
        <v>102154</v>
      </c>
      <c r="BD244" s="289">
        <v>88804.47</v>
      </c>
      <c r="BE244" s="289">
        <v>1095</v>
      </c>
      <c r="BF244" s="289">
        <v>786579.05</v>
      </c>
      <c r="BG244" s="289">
        <v>277559.62</v>
      </c>
      <c r="BH244" s="289">
        <v>30.21</v>
      </c>
      <c r="BI244" s="289">
        <v>81740.400000000009</v>
      </c>
      <c r="BJ244" s="289">
        <v>91552</v>
      </c>
      <c r="BK244" s="289">
        <v>0</v>
      </c>
      <c r="BL244" s="289">
        <v>0</v>
      </c>
      <c r="BM244" s="289">
        <v>0</v>
      </c>
      <c r="BN244" s="289">
        <v>0</v>
      </c>
      <c r="BO244" s="289">
        <v>138536.49</v>
      </c>
      <c r="BP244" s="289">
        <v>100000</v>
      </c>
      <c r="BQ244" s="289">
        <v>2568446.7400000002</v>
      </c>
      <c r="BR244" s="289">
        <v>2853803.54</v>
      </c>
      <c r="BS244" s="289">
        <v>2788723.63</v>
      </c>
      <c r="BT244" s="289">
        <v>3045355.54</v>
      </c>
      <c r="BU244" s="289">
        <v>0</v>
      </c>
      <c r="BV244" s="289">
        <v>0</v>
      </c>
      <c r="BW244" s="289">
        <v>786579.05</v>
      </c>
      <c r="BX244" s="289">
        <v>0</v>
      </c>
      <c r="BY244" s="289">
        <v>0</v>
      </c>
      <c r="BZ244" s="289">
        <v>0</v>
      </c>
      <c r="CA244" s="289">
        <v>0</v>
      </c>
      <c r="CB244" s="289">
        <v>0</v>
      </c>
      <c r="CC244" s="289">
        <v>38433.24</v>
      </c>
      <c r="CD244" s="289">
        <v>0</v>
      </c>
      <c r="CE244" s="289">
        <v>0</v>
      </c>
      <c r="CF244" s="289">
        <v>0</v>
      </c>
      <c r="CG244" s="289">
        <v>0</v>
      </c>
      <c r="CH244" s="289">
        <v>0</v>
      </c>
      <c r="CI244" s="289">
        <v>0</v>
      </c>
      <c r="CJ244" s="289">
        <v>0</v>
      </c>
      <c r="CK244" s="289">
        <v>0</v>
      </c>
      <c r="CL244" s="289">
        <v>0</v>
      </c>
      <c r="CM244" s="289">
        <v>306537</v>
      </c>
      <c r="CN244" s="289">
        <v>5076</v>
      </c>
      <c r="CO244" s="289">
        <v>0</v>
      </c>
      <c r="CP244" s="289">
        <v>0</v>
      </c>
      <c r="CQ244" s="289">
        <v>0</v>
      </c>
      <c r="CR244" s="289">
        <v>0</v>
      </c>
      <c r="CS244" s="289">
        <v>1188</v>
      </c>
      <c r="CT244" s="289">
        <v>173027.67</v>
      </c>
      <c r="CU244" s="289">
        <v>0</v>
      </c>
      <c r="CV244" s="289">
        <v>0</v>
      </c>
      <c r="CW244" s="289">
        <v>0</v>
      </c>
      <c r="CX244" s="289">
        <v>16697.82</v>
      </c>
      <c r="CY244" s="289">
        <v>0</v>
      </c>
      <c r="CZ244" s="289">
        <v>0</v>
      </c>
      <c r="DA244" s="289">
        <v>0</v>
      </c>
      <c r="DB244" s="289">
        <v>0</v>
      </c>
      <c r="DC244" s="289">
        <v>0</v>
      </c>
      <c r="DD244" s="289">
        <v>0</v>
      </c>
      <c r="DE244" s="289">
        <v>0</v>
      </c>
      <c r="DF244" s="289">
        <v>0</v>
      </c>
      <c r="DG244" s="289">
        <v>0</v>
      </c>
      <c r="DH244" s="289">
        <v>0</v>
      </c>
      <c r="DI244" s="289">
        <v>959092.74</v>
      </c>
      <c r="DJ244" s="289">
        <v>0</v>
      </c>
      <c r="DK244" s="289">
        <v>0</v>
      </c>
      <c r="DL244" s="289">
        <v>164913.91</v>
      </c>
      <c r="DM244" s="289">
        <v>154368.59</v>
      </c>
      <c r="DN244" s="289">
        <v>0</v>
      </c>
      <c r="DO244" s="289">
        <v>0</v>
      </c>
      <c r="DP244" s="289">
        <v>32586.61</v>
      </c>
      <c r="DQ244" s="289">
        <v>2026.43</v>
      </c>
      <c r="DR244" s="289">
        <v>0</v>
      </c>
      <c r="DS244" s="289">
        <v>0</v>
      </c>
      <c r="DT244" s="289">
        <v>0</v>
      </c>
      <c r="DU244" s="289">
        <v>0</v>
      </c>
      <c r="DV244" s="289">
        <v>14550.5</v>
      </c>
      <c r="DW244" s="289">
        <v>0</v>
      </c>
      <c r="DX244" s="289">
        <v>129034.31</v>
      </c>
      <c r="DY244" s="289">
        <v>148212.83000000002</v>
      </c>
      <c r="DZ244" s="289">
        <v>173457.06</v>
      </c>
      <c r="EA244" s="289">
        <v>133134.49</v>
      </c>
      <c r="EB244" s="289">
        <v>21144.05</v>
      </c>
      <c r="EC244" s="289">
        <v>0</v>
      </c>
      <c r="ED244" s="289">
        <v>154353.63999999998</v>
      </c>
      <c r="EE244" s="289">
        <v>154522.99000000002</v>
      </c>
      <c r="EF244" s="289">
        <v>7079257.0899999999</v>
      </c>
      <c r="EG244" s="289">
        <v>1030839.74</v>
      </c>
      <c r="EH244" s="289">
        <v>5929465</v>
      </c>
      <c r="EI244" s="289">
        <v>0</v>
      </c>
      <c r="EJ244" s="289">
        <v>0</v>
      </c>
      <c r="EK244" s="289">
        <v>118783</v>
      </c>
      <c r="EL244" s="289">
        <v>0</v>
      </c>
      <c r="EM244" s="289">
        <v>12865221.4</v>
      </c>
      <c r="EN244" s="289">
        <v>0</v>
      </c>
      <c r="EO244" s="289">
        <v>4552021.6500000004</v>
      </c>
      <c r="EP244" s="289">
        <v>5804593.5300000003</v>
      </c>
      <c r="EQ244" s="289">
        <v>0</v>
      </c>
      <c r="ER244" s="289">
        <v>1252571.8800000001</v>
      </c>
      <c r="ES244" s="289">
        <v>0</v>
      </c>
      <c r="ET244" s="289">
        <v>0</v>
      </c>
      <c r="EU244" s="289">
        <v>41226.31</v>
      </c>
      <c r="EV244" s="289">
        <v>64790.8</v>
      </c>
      <c r="EW244" s="289">
        <v>517370.32</v>
      </c>
      <c r="EX244" s="289">
        <v>493805.83</v>
      </c>
      <c r="EY244" s="289">
        <v>0</v>
      </c>
      <c r="EZ244" s="289">
        <v>7120.16</v>
      </c>
      <c r="FA244" s="289">
        <v>16479.7</v>
      </c>
      <c r="FB244" s="289">
        <v>11000</v>
      </c>
      <c r="FC244" s="289">
        <v>1555.68</v>
      </c>
      <c r="FD244" s="289">
        <v>84.78</v>
      </c>
      <c r="FE244" s="289">
        <v>0</v>
      </c>
      <c r="FF244" s="289">
        <v>0</v>
      </c>
      <c r="FG244" s="289">
        <v>0</v>
      </c>
      <c r="FH244" s="289">
        <v>0</v>
      </c>
      <c r="FI244" s="289">
        <v>0</v>
      </c>
      <c r="FJ244" s="289">
        <v>0</v>
      </c>
      <c r="FK244" s="289">
        <v>0</v>
      </c>
    </row>
    <row r="245" spans="1:167" x14ac:dyDescent="0.15">
      <c r="A245" s="287">
        <v>3941</v>
      </c>
      <c r="B245" s="287" t="s">
        <v>711</v>
      </c>
      <c r="C245" s="289">
        <v>2188.4</v>
      </c>
      <c r="D245" s="289">
        <v>5306170</v>
      </c>
      <c r="E245" s="289">
        <v>0</v>
      </c>
      <c r="F245" s="289">
        <v>9261.33</v>
      </c>
      <c r="G245" s="289">
        <v>27095.350000000002</v>
      </c>
      <c r="H245" s="289">
        <v>5328.6900000000005</v>
      </c>
      <c r="I245" s="289">
        <v>88353.39</v>
      </c>
      <c r="J245" s="289">
        <v>4336.79</v>
      </c>
      <c r="K245" s="289">
        <v>308236.78000000003</v>
      </c>
      <c r="L245" s="289">
        <v>0</v>
      </c>
      <c r="M245" s="289">
        <v>1023.85</v>
      </c>
      <c r="N245" s="289">
        <v>0</v>
      </c>
      <c r="O245" s="289">
        <v>0</v>
      </c>
      <c r="P245" s="289">
        <v>0</v>
      </c>
      <c r="Q245" s="289">
        <v>0</v>
      </c>
      <c r="R245" s="289">
        <v>0</v>
      </c>
      <c r="S245" s="289">
        <v>0</v>
      </c>
      <c r="T245" s="289">
        <v>0</v>
      </c>
      <c r="U245" s="289">
        <v>362391.60000000003</v>
      </c>
      <c r="V245" s="289">
        <v>5297261</v>
      </c>
      <c r="W245" s="289">
        <v>38051.64</v>
      </c>
      <c r="X245" s="289">
        <v>0</v>
      </c>
      <c r="Y245" s="289">
        <v>132472.20000000001</v>
      </c>
      <c r="Z245" s="289">
        <v>0</v>
      </c>
      <c r="AA245" s="289">
        <v>13472</v>
      </c>
      <c r="AB245" s="289">
        <v>0</v>
      </c>
      <c r="AC245" s="289">
        <v>0</v>
      </c>
      <c r="AD245" s="289">
        <v>39668.400000000001</v>
      </c>
      <c r="AE245" s="289">
        <v>138200</v>
      </c>
      <c r="AF245" s="289">
        <v>0</v>
      </c>
      <c r="AG245" s="289">
        <v>0</v>
      </c>
      <c r="AH245" s="289">
        <v>27970.3</v>
      </c>
      <c r="AI245" s="289">
        <v>0</v>
      </c>
      <c r="AJ245" s="289">
        <v>0</v>
      </c>
      <c r="AK245" s="289">
        <v>0</v>
      </c>
      <c r="AL245" s="289">
        <v>0</v>
      </c>
      <c r="AM245" s="289">
        <v>0</v>
      </c>
      <c r="AN245" s="289">
        <v>31177.3</v>
      </c>
      <c r="AO245" s="289">
        <v>0</v>
      </c>
      <c r="AP245" s="289">
        <v>820.77</v>
      </c>
      <c r="AQ245" s="289">
        <v>3206618.48</v>
      </c>
      <c r="AR245" s="289">
        <v>1421823.39</v>
      </c>
      <c r="AS245" s="289">
        <v>360739.57</v>
      </c>
      <c r="AT245" s="289">
        <v>300090.67</v>
      </c>
      <c r="AU245" s="289">
        <v>234619.4</v>
      </c>
      <c r="AV245" s="289">
        <v>1403.06</v>
      </c>
      <c r="AW245" s="289">
        <v>303810.63</v>
      </c>
      <c r="AX245" s="289">
        <v>933759.08000000007</v>
      </c>
      <c r="AY245" s="289">
        <v>381047</v>
      </c>
      <c r="AZ245" s="289">
        <v>749433.93</v>
      </c>
      <c r="BA245" s="289">
        <v>1980247.8</v>
      </c>
      <c r="BB245" s="289">
        <v>28509.33</v>
      </c>
      <c r="BC245" s="289">
        <v>85862.790000000008</v>
      </c>
      <c r="BD245" s="289">
        <v>0</v>
      </c>
      <c r="BE245" s="289">
        <v>5240</v>
      </c>
      <c r="BF245" s="289">
        <v>784498.03</v>
      </c>
      <c r="BG245" s="289">
        <v>997125.51</v>
      </c>
      <c r="BH245" s="289">
        <v>15096.2</v>
      </c>
      <c r="BI245" s="289">
        <v>0</v>
      </c>
      <c r="BJ245" s="289">
        <v>0</v>
      </c>
      <c r="BK245" s="289">
        <v>3756152.98</v>
      </c>
      <c r="BL245" s="289">
        <v>3799707.9</v>
      </c>
      <c r="BM245" s="289">
        <v>0</v>
      </c>
      <c r="BN245" s="289">
        <v>0</v>
      </c>
      <c r="BO245" s="289">
        <v>0</v>
      </c>
      <c r="BP245" s="289">
        <v>0</v>
      </c>
      <c r="BQ245" s="289">
        <v>0</v>
      </c>
      <c r="BR245" s="289">
        <v>0</v>
      </c>
      <c r="BS245" s="289">
        <v>3756152.98</v>
      </c>
      <c r="BT245" s="289">
        <v>3799707.9</v>
      </c>
      <c r="BU245" s="289">
        <v>0</v>
      </c>
      <c r="BV245" s="289">
        <v>0</v>
      </c>
      <c r="BW245" s="289">
        <v>659498.03</v>
      </c>
      <c r="BX245" s="289">
        <v>0</v>
      </c>
      <c r="BY245" s="289">
        <v>0</v>
      </c>
      <c r="BZ245" s="289">
        <v>0</v>
      </c>
      <c r="CA245" s="289">
        <v>0</v>
      </c>
      <c r="CB245" s="289">
        <v>0</v>
      </c>
      <c r="CC245" s="289">
        <v>0</v>
      </c>
      <c r="CD245" s="289">
        <v>0</v>
      </c>
      <c r="CE245" s="289">
        <v>0</v>
      </c>
      <c r="CF245" s="289">
        <v>0</v>
      </c>
      <c r="CG245" s="289">
        <v>0</v>
      </c>
      <c r="CH245" s="289">
        <v>22371.59</v>
      </c>
      <c r="CI245" s="289">
        <v>0</v>
      </c>
      <c r="CJ245" s="289">
        <v>3591.39</v>
      </c>
      <c r="CK245" s="289">
        <v>0</v>
      </c>
      <c r="CL245" s="289">
        <v>0</v>
      </c>
      <c r="CM245" s="289">
        <v>167796</v>
      </c>
      <c r="CN245" s="289">
        <v>0</v>
      </c>
      <c r="CO245" s="289">
        <v>0</v>
      </c>
      <c r="CP245" s="289">
        <v>0</v>
      </c>
      <c r="CQ245" s="289">
        <v>0</v>
      </c>
      <c r="CR245" s="289">
        <v>0</v>
      </c>
      <c r="CS245" s="289">
        <v>0</v>
      </c>
      <c r="CT245" s="289">
        <v>249148</v>
      </c>
      <c r="CU245" s="289">
        <v>0</v>
      </c>
      <c r="CV245" s="289">
        <v>0</v>
      </c>
      <c r="CW245" s="289">
        <v>0</v>
      </c>
      <c r="CX245" s="289">
        <v>32461.9</v>
      </c>
      <c r="CY245" s="289">
        <v>0</v>
      </c>
      <c r="CZ245" s="289">
        <v>0</v>
      </c>
      <c r="DA245" s="289">
        <v>0</v>
      </c>
      <c r="DB245" s="289">
        <v>0</v>
      </c>
      <c r="DC245" s="289">
        <v>0</v>
      </c>
      <c r="DD245" s="289">
        <v>0</v>
      </c>
      <c r="DE245" s="289">
        <v>0</v>
      </c>
      <c r="DF245" s="289">
        <v>0</v>
      </c>
      <c r="DG245" s="289">
        <v>0</v>
      </c>
      <c r="DH245" s="289">
        <v>0</v>
      </c>
      <c r="DI245" s="289">
        <v>793034.09</v>
      </c>
      <c r="DJ245" s="289">
        <v>0</v>
      </c>
      <c r="DK245" s="289">
        <v>0</v>
      </c>
      <c r="DL245" s="289">
        <v>174278.18</v>
      </c>
      <c r="DM245" s="289">
        <v>7724</v>
      </c>
      <c r="DN245" s="289">
        <v>0</v>
      </c>
      <c r="DO245" s="289">
        <v>0</v>
      </c>
      <c r="DP245" s="289">
        <v>3935.91</v>
      </c>
      <c r="DQ245" s="289">
        <v>0</v>
      </c>
      <c r="DR245" s="289">
        <v>0</v>
      </c>
      <c r="DS245" s="289">
        <v>0</v>
      </c>
      <c r="DT245" s="289">
        <v>0</v>
      </c>
      <c r="DU245" s="289">
        <v>0</v>
      </c>
      <c r="DV245" s="289">
        <v>155894.73000000001</v>
      </c>
      <c r="DW245" s="289">
        <v>0</v>
      </c>
      <c r="DX245" s="289">
        <v>94351.19</v>
      </c>
      <c r="DY245" s="289">
        <v>120050.95</v>
      </c>
      <c r="DZ245" s="289">
        <v>34000</v>
      </c>
      <c r="EA245" s="289">
        <v>8300.24</v>
      </c>
      <c r="EB245" s="289">
        <v>0</v>
      </c>
      <c r="EC245" s="289">
        <v>0</v>
      </c>
      <c r="ED245" s="289">
        <v>133974.49</v>
      </c>
      <c r="EE245" s="289">
        <v>287820.95</v>
      </c>
      <c r="EF245" s="289">
        <v>1696641.2000000002</v>
      </c>
      <c r="EG245" s="289">
        <v>1540606.34</v>
      </c>
      <c r="EH245" s="289">
        <v>0</v>
      </c>
      <c r="EI245" s="289">
        <v>0</v>
      </c>
      <c r="EJ245" s="289">
        <v>0</v>
      </c>
      <c r="EK245" s="289">
        <v>0</v>
      </c>
      <c r="EL245" s="289">
        <v>2188.4</v>
      </c>
      <c r="EM245" s="289">
        <v>13268001.939999999</v>
      </c>
      <c r="EN245" s="289">
        <v>-127072.36</v>
      </c>
      <c r="EO245" s="289">
        <v>384620.34</v>
      </c>
      <c r="EP245" s="289">
        <v>3510327.52</v>
      </c>
      <c r="EQ245" s="289">
        <v>0</v>
      </c>
      <c r="ER245" s="289">
        <v>2998634.82</v>
      </c>
      <c r="ES245" s="289">
        <v>0</v>
      </c>
      <c r="ET245" s="289">
        <v>0</v>
      </c>
      <c r="EU245" s="289">
        <v>114874.88</v>
      </c>
      <c r="EV245" s="289">
        <v>96263.38</v>
      </c>
      <c r="EW245" s="289">
        <v>483691.75</v>
      </c>
      <c r="EX245" s="289">
        <v>502303.25</v>
      </c>
      <c r="EY245" s="289">
        <v>0</v>
      </c>
      <c r="EZ245" s="289">
        <v>47424.43</v>
      </c>
      <c r="FA245" s="289">
        <v>68756.83</v>
      </c>
      <c r="FB245" s="289">
        <v>160752.70000000001</v>
      </c>
      <c r="FC245" s="289">
        <v>48713.78</v>
      </c>
      <c r="FD245" s="289">
        <v>90706.52</v>
      </c>
      <c r="FE245" s="289">
        <v>0</v>
      </c>
      <c r="FF245" s="289">
        <v>0</v>
      </c>
      <c r="FG245" s="289">
        <v>0</v>
      </c>
      <c r="FH245" s="289">
        <v>0</v>
      </c>
      <c r="FI245" s="289">
        <v>0</v>
      </c>
      <c r="FJ245" s="289">
        <v>0</v>
      </c>
      <c r="FK245" s="289">
        <v>0</v>
      </c>
    </row>
    <row r="246" spans="1:167" x14ac:dyDescent="0.15">
      <c r="A246" s="287">
        <v>3948</v>
      </c>
      <c r="B246" s="287" t="s">
        <v>712</v>
      </c>
      <c r="C246" s="289">
        <v>0</v>
      </c>
      <c r="D246" s="289">
        <v>2796384.57</v>
      </c>
      <c r="E246" s="289">
        <v>0</v>
      </c>
      <c r="F246" s="289">
        <v>10</v>
      </c>
      <c r="G246" s="289">
        <v>12883.75</v>
      </c>
      <c r="H246" s="289">
        <v>138.41</v>
      </c>
      <c r="I246" s="289">
        <v>15745.85</v>
      </c>
      <c r="J246" s="289">
        <v>0</v>
      </c>
      <c r="K246" s="289">
        <v>693489.4</v>
      </c>
      <c r="L246" s="289">
        <v>0</v>
      </c>
      <c r="M246" s="289">
        <v>0</v>
      </c>
      <c r="N246" s="289">
        <v>0</v>
      </c>
      <c r="O246" s="289">
        <v>0</v>
      </c>
      <c r="P246" s="289">
        <v>11500</v>
      </c>
      <c r="Q246" s="289">
        <v>0</v>
      </c>
      <c r="R246" s="289">
        <v>0</v>
      </c>
      <c r="S246" s="289">
        <v>0</v>
      </c>
      <c r="T246" s="289">
        <v>4500</v>
      </c>
      <c r="U246" s="289">
        <v>144957.82</v>
      </c>
      <c r="V246" s="289">
        <v>3075157</v>
      </c>
      <c r="W246" s="289">
        <v>10458.08</v>
      </c>
      <c r="X246" s="289">
        <v>0</v>
      </c>
      <c r="Y246" s="289">
        <v>267116.09000000003</v>
      </c>
      <c r="Z246" s="289">
        <v>0</v>
      </c>
      <c r="AA246" s="289">
        <v>187347</v>
      </c>
      <c r="AB246" s="289">
        <v>0</v>
      </c>
      <c r="AC246" s="289">
        <v>0</v>
      </c>
      <c r="AD246" s="289">
        <v>56655</v>
      </c>
      <c r="AE246" s="289">
        <v>188061</v>
      </c>
      <c r="AF246" s="289">
        <v>0</v>
      </c>
      <c r="AG246" s="289">
        <v>0</v>
      </c>
      <c r="AH246" s="289">
        <v>38458.92</v>
      </c>
      <c r="AI246" s="289">
        <v>0</v>
      </c>
      <c r="AJ246" s="289">
        <v>0</v>
      </c>
      <c r="AK246" s="289">
        <v>0</v>
      </c>
      <c r="AL246" s="289">
        <v>0</v>
      </c>
      <c r="AM246" s="289">
        <v>0</v>
      </c>
      <c r="AN246" s="289">
        <v>399.56</v>
      </c>
      <c r="AO246" s="289">
        <v>0</v>
      </c>
      <c r="AP246" s="289">
        <v>0</v>
      </c>
      <c r="AQ246" s="289">
        <v>2004036.11</v>
      </c>
      <c r="AR246" s="289">
        <v>1213025.28</v>
      </c>
      <c r="AS246" s="289">
        <v>272910.71000000002</v>
      </c>
      <c r="AT246" s="289">
        <v>186501.67</v>
      </c>
      <c r="AU246" s="289">
        <v>151017.79</v>
      </c>
      <c r="AV246" s="289">
        <v>0</v>
      </c>
      <c r="AW246" s="289">
        <v>178917.76000000001</v>
      </c>
      <c r="AX246" s="289">
        <v>130699.83</v>
      </c>
      <c r="AY246" s="289">
        <v>260072.71</v>
      </c>
      <c r="AZ246" s="289">
        <v>360304.23</v>
      </c>
      <c r="BA246" s="289">
        <v>1157696.3500000001</v>
      </c>
      <c r="BB246" s="289">
        <v>69921.37</v>
      </c>
      <c r="BC246" s="289">
        <v>98391.39</v>
      </c>
      <c r="BD246" s="289">
        <v>1112.53</v>
      </c>
      <c r="BE246" s="289">
        <v>200107.34</v>
      </c>
      <c r="BF246" s="289">
        <v>838579.01</v>
      </c>
      <c r="BG246" s="289">
        <v>509256.93</v>
      </c>
      <c r="BH246" s="289">
        <v>1153.72</v>
      </c>
      <c r="BI246" s="289">
        <v>0</v>
      </c>
      <c r="BJ246" s="289">
        <v>0</v>
      </c>
      <c r="BK246" s="289">
        <v>0</v>
      </c>
      <c r="BL246" s="289">
        <v>0</v>
      </c>
      <c r="BM246" s="289">
        <v>0</v>
      </c>
      <c r="BN246" s="289">
        <v>0</v>
      </c>
      <c r="BO246" s="289">
        <v>1556930.86</v>
      </c>
      <c r="BP246" s="289">
        <v>1426488.58</v>
      </c>
      <c r="BQ246" s="289">
        <v>0</v>
      </c>
      <c r="BR246" s="289">
        <v>0</v>
      </c>
      <c r="BS246" s="289">
        <v>1556930.86</v>
      </c>
      <c r="BT246" s="289">
        <v>1426488.58</v>
      </c>
      <c r="BU246" s="289">
        <v>0</v>
      </c>
      <c r="BV246" s="289">
        <v>0</v>
      </c>
      <c r="BW246" s="289">
        <v>784606.58000000007</v>
      </c>
      <c r="BX246" s="289">
        <v>0</v>
      </c>
      <c r="BY246" s="289">
        <v>0</v>
      </c>
      <c r="BZ246" s="289">
        <v>0</v>
      </c>
      <c r="CA246" s="289">
        <v>0</v>
      </c>
      <c r="CB246" s="289">
        <v>0</v>
      </c>
      <c r="CC246" s="289">
        <v>0</v>
      </c>
      <c r="CD246" s="289">
        <v>0</v>
      </c>
      <c r="CE246" s="289">
        <v>0</v>
      </c>
      <c r="CF246" s="289">
        <v>0</v>
      </c>
      <c r="CG246" s="289">
        <v>0</v>
      </c>
      <c r="CH246" s="289">
        <v>71748.160000000003</v>
      </c>
      <c r="CI246" s="289">
        <v>0</v>
      </c>
      <c r="CJ246" s="289">
        <v>15374</v>
      </c>
      <c r="CK246" s="289">
        <v>0</v>
      </c>
      <c r="CL246" s="289">
        <v>0</v>
      </c>
      <c r="CM246" s="289">
        <v>180515</v>
      </c>
      <c r="CN246" s="289">
        <v>0</v>
      </c>
      <c r="CO246" s="289">
        <v>0</v>
      </c>
      <c r="CP246" s="289">
        <v>0</v>
      </c>
      <c r="CQ246" s="289">
        <v>0</v>
      </c>
      <c r="CR246" s="289">
        <v>0</v>
      </c>
      <c r="CS246" s="289">
        <v>0</v>
      </c>
      <c r="CT246" s="289">
        <v>156049.21</v>
      </c>
      <c r="CU246" s="289">
        <v>0</v>
      </c>
      <c r="CV246" s="289">
        <v>0</v>
      </c>
      <c r="CW246" s="289">
        <v>0</v>
      </c>
      <c r="CX246" s="289">
        <v>31301.71</v>
      </c>
      <c r="CY246" s="289">
        <v>0</v>
      </c>
      <c r="CZ246" s="289">
        <v>0</v>
      </c>
      <c r="DA246" s="289">
        <v>0</v>
      </c>
      <c r="DB246" s="289">
        <v>0</v>
      </c>
      <c r="DC246" s="289">
        <v>0</v>
      </c>
      <c r="DD246" s="289">
        <v>0</v>
      </c>
      <c r="DE246" s="289">
        <v>0</v>
      </c>
      <c r="DF246" s="289">
        <v>0</v>
      </c>
      <c r="DG246" s="289">
        <v>0</v>
      </c>
      <c r="DH246" s="289">
        <v>0</v>
      </c>
      <c r="DI246" s="289">
        <v>753505.5</v>
      </c>
      <c r="DJ246" s="289">
        <v>0</v>
      </c>
      <c r="DK246" s="289">
        <v>0</v>
      </c>
      <c r="DL246" s="289">
        <v>108354.09</v>
      </c>
      <c r="DM246" s="289">
        <v>22470.400000000001</v>
      </c>
      <c r="DN246" s="289">
        <v>0</v>
      </c>
      <c r="DO246" s="289">
        <v>0</v>
      </c>
      <c r="DP246" s="289">
        <v>32979.230000000003</v>
      </c>
      <c r="DQ246" s="289">
        <v>0</v>
      </c>
      <c r="DR246" s="289">
        <v>0</v>
      </c>
      <c r="DS246" s="289">
        <v>0</v>
      </c>
      <c r="DT246" s="289">
        <v>0</v>
      </c>
      <c r="DU246" s="289">
        <v>0</v>
      </c>
      <c r="DV246" s="289">
        <v>322285.44</v>
      </c>
      <c r="DW246" s="289">
        <v>0</v>
      </c>
      <c r="DX246" s="289">
        <v>0</v>
      </c>
      <c r="DY246" s="289">
        <v>0</v>
      </c>
      <c r="DZ246" s="289">
        <v>0</v>
      </c>
      <c r="EA246" s="289">
        <v>0</v>
      </c>
      <c r="EB246" s="289">
        <v>0</v>
      </c>
      <c r="EC246" s="289">
        <v>0</v>
      </c>
      <c r="ED246" s="289">
        <v>144977.63</v>
      </c>
      <c r="EE246" s="289">
        <v>138778.06</v>
      </c>
      <c r="EF246" s="289">
        <v>730519.52</v>
      </c>
      <c r="EG246" s="289">
        <v>658000</v>
      </c>
      <c r="EH246" s="289">
        <v>0</v>
      </c>
      <c r="EI246" s="289">
        <v>0</v>
      </c>
      <c r="EJ246" s="289">
        <v>0</v>
      </c>
      <c r="EK246" s="289">
        <v>78719.09</v>
      </c>
      <c r="EL246" s="289">
        <v>0</v>
      </c>
      <c r="EM246" s="289">
        <v>1708564.65</v>
      </c>
      <c r="EN246" s="289">
        <v>1000</v>
      </c>
      <c r="EO246" s="289">
        <v>51000</v>
      </c>
      <c r="EP246" s="289">
        <v>50000</v>
      </c>
      <c r="EQ246" s="289">
        <v>0</v>
      </c>
      <c r="ER246" s="289">
        <v>0</v>
      </c>
      <c r="ES246" s="289">
        <v>0</v>
      </c>
      <c r="ET246" s="289">
        <v>0</v>
      </c>
      <c r="EU246" s="289">
        <v>0</v>
      </c>
      <c r="EV246" s="289">
        <v>0</v>
      </c>
      <c r="EW246" s="289">
        <v>336681.2</v>
      </c>
      <c r="EX246" s="289">
        <v>336681.2</v>
      </c>
      <c r="EY246" s="289">
        <v>0</v>
      </c>
      <c r="EZ246" s="289">
        <v>48490.92</v>
      </c>
      <c r="FA246" s="289">
        <v>33988.199999999997</v>
      </c>
      <c r="FB246" s="289">
        <v>12147</v>
      </c>
      <c r="FC246" s="289">
        <v>0</v>
      </c>
      <c r="FD246" s="289">
        <v>26649.72</v>
      </c>
      <c r="FE246" s="289">
        <v>0</v>
      </c>
      <c r="FF246" s="289">
        <v>0</v>
      </c>
      <c r="FG246" s="289">
        <v>0</v>
      </c>
      <c r="FH246" s="289">
        <v>0</v>
      </c>
      <c r="FI246" s="289">
        <v>0</v>
      </c>
      <c r="FJ246" s="289">
        <v>0</v>
      </c>
      <c r="FK246" s="289">
        <v>0</v>
      </c>
    </row>
    <row r="247" spans="1:167" x14ac:dyDescent="0.15">
      <c r="A247" s="287">
        <v>3955</v>
      </c>
      <c r="B247" s="287" t="s">
        <v>713</v>
      </c>
      <c r="C247" s="289">
        <v>0</v>
      </c>
      <c r="D247" s="289">
        <v>7691177.7199999997</v>
      </c>
      <c r="E247" s="289">
        <v>51316.270000000004</v>
      </c>
      <c r="F247" s="289">
        <v>206711.97</v>
      </c>
      <c r="G247" s="289">
        <v>171495.45</v>
      </c>
      <c r="H247" s="289">
        <v>16498.400000000001</v>
      </c>
      <c r="I247" s="289">
        <v>147839.72</v>
      </c>
      <c r="J247" s="289">
        <v>0</v>
      </c>
      <c r="K247" s="289">
        <v>517391</v>
      </c>
      <c r="L247" s="289">
        <v>0</v>
      </c>
      <c r="M247" s="289">
        <v>4125.1499999999996</v>
      </c>
      <c r="N247" s="289">
        <v>0</v>
      </c>
      <c r="O247" s="289">
        <v>0</v>
      </c>
      <c r="P247" s="289">
        <v>44991.75</v>
      </c>
      <c r="Q247" s="289">
        <v>0</v>
      </c>
      <c r="R247" s="289">
        <v>0</v>
      </c>
      <c r="S247" s="289">
        <v>0</v>
      </c>
      <c r="T247" s="289">
        <v>0</v>
      </c>
      <c r="U247" s="289">
        <v>574875.54</v>
      </c>
      <c r="V247" s="289">
        <v>15258932</v>
      </c>
      <c r="W247" s="289">
        <v>17770.330000000002</v>
      </c>
      <c r="X247" s="289">
        <v>0</v>
      </c>
      <c r="Y247" s="289">
        <v>0</v>
      </c>
      <c r="Z247" s="289">
        <v>15516.43</v>
      </c>
      <c r="AA247" s="289">
        <v>27889</v>
      </c>
      <c r="AB247" s="289">
        <v>0</v>
      </c>
      <c r="AC247" s="289">
        <v>0</v>
      </c>
      <c r="AD247" s="289">
        <v>292150.25</v>
      </c>
      <c r="AE247" s="289">
        <v>299836.45</v>
      </c>
      <c r="AF247" s="289">
        <v>0</v>
      </c>
      <c r="AG247" s="289">
        <v>2014</v>
      </c>
      <c r="AH247" s="289">
        <v>32069.31</v>
      </c>
      <c r="AI247" s="289">
        <v>0</v>
      </c>
      <c r="AJ247" s="289">
        <v>0</v>
      </c>
      <c r="AK247" s="289">
        <v>193170</v>
      </c>
      <c r="AL247" s="289">
        <v>0</v>
      </c>
      <c r="AM247" s="289">
        <v>2736</v>
      </c>
      <c r="AN247" s="289">
        <v>79617.960000000006</v>
      </c>
      <c r="AO247" s="289">
        <v>0</v>
      </c>
      <c r="AP247" s="289">
        <v>25504.06</v>
      </c>
      <c r="AQ247" s="289">
        <v>5275157.87</v>
      </c>
      <c r="AR247" s="289">
        <v>4812412.79</v>
      </c>
      <c r="AS247" s="289">
        <v>584910.92000000004</v>
      </c>
      <c r="AT247" s="289">
        <v>584525.19000000006</v>
      </c>
      <c r="AU247" s="289">
        <v>293737.16000000003</v>
      </c>
      <c r="AV247" s="289">
        <v>427624.48</v>
      </c>
      <c r="AW247" s="289">
        <v>739087.61</v>
      </c>
      <c r="AX247" s="289">
        <v>978484.43</v>
      </c>
      <c r="AY247" s="289">
        <v>453485.02</v>
      </c>
      <c r="AZ247" s="289">
        <v>1472574.64</v>
      </c>
      <c r="BA247" s="289">
        <v>4497745.2699999996</v>
      </c>
      <c r="BB247" s="289">
        <v>606373.36</v>
      </c>
      <c r="BC247" s="289">
        <v>202565.52000000002</v>
      </c>
      <c r="BD247" s="289">
        <v>331892.24</v>
      </c>
      <c r="BE247" s="289">
        <v>308481.82</v>
      </c>
      <c r="BF247" s="289">
        <v>2488841.0299999998</v>
      </c>
      <c r="BG247" s="289">
        <v>1210837.26</v>
      </c>
      <c r="BH247" s="289">
        <v>868.5</v>
      </c>
      <c r="BI247" s="289">
        <v>0</v>
      </c>
      <c r="BJ247" s="289">
        <v>0</v>
      </c>
      <c r="BK247" s="289">
        <v>0</v>
      </c>
      <c r="BL247" s="289">
        <v>0</v>
      </c>
      <c r="BM247" s="289">
        <v>0</v>
      </c>
      <c r="BN247" s="289">
        <v>0</v>
      </c>
      <c r="BO247" s="289">
        <v>2046424.5</v>
      </c>
      <c r="BP247" s="289">
        <v>2450448.15</v>
      </c>
      <c r="BQ247" s="289">
        <v>0</v>
      </c>
      <c r="BR247" s="289">
        <v>0</v>
      </c>
      <c r="BS247" s="289">
        <v>2046424.5</v>
      </c>
      <c r="BT247" s="289">
        <v>2450448.15</v>
      </c>
      <c r="BU247" s="289">
        <v>0</v>
      </c>
      <c r="BV247" s="289">
        <v>0</v>
      </c>
      <c r="BW247" s="289">
        <v>2233841.0299999998</v>
      </c>
      <c r="BX247" s="289">
        <v>0</v>
      </c>
      <c r="BY247" s="289">
        <v>0</v>
      </c>
      <c r="BZ247" s="289">
        <v>0</v>
      </c>
      <c r="CA247" s="289">
        <v>0</v>
      </c>
      <c r="CB247" s="289">
        <v>0</v>
      </c>
      <c r="CC247" s="289">
        <v>0</v>
      </c>
      <c r="CD247" s="289">
        <v>0</v>
      </c>
      <c r="CE247" s="289">
        <v>0</v>
      </c>
      <c r="CF247" s="289">
        <v>0</v>
      </c>
      <c r="CG247" s="289">
        <v>0</v>
      </c>
      <c r="CH247" s="289">
        <v>319.06</v>
      </c>
      <c r="CI247" s="289">
        <v>0</v>
      </c>
      <c r="CJ247" s="289">
        <v>0</v>
      </c>
      <c r="CK247" s="289">
        <v>0</v>
      </c>
      <c r="CL247" s="289">
        <v>0</v>
      </c>
      <c r="CM247" s="289">
        <v>766709</v>
      </c>
      <c r="CN247" s="289">
        <v>0</v>
      </c>
      <c r="CO247" s="289">
        <v>0</v>
      </c>
      <c r="CP247" s="289">
        <v>0</v>
      </c>
      <c r="CQ247" s="289">
        <v>0</v>
      </c>
      <c r="CR247" s="289">
        <v>0</v>
      </c>
      <c r="CS247" s="289">
        <v>0</v>
      </c>
      <c r="CT247" s="289">
        <v>363169.46</v>
      </c>
      <c r="CU247" s="289">
        <v>0</v>
      </c>
      <c r="CV247" s="289">
        <v>0</v>
      </c>
      <c r="CW247" s="289">
        <v>0</v>
      </c>
      <c r="CX247" s="289">
        <v>112823.72</v>
      </c>
      <c r="CY247" s="289">
        <v>0</v>
      </c>
      <c r="CZ247" s="289">
        <v>0</v>
      </c>
      <c r="DA247" s="289">
        <v>0</v>
      </c>
      <c r="DB247" s="289">
        <v>0</v>
      </c>
      <c r="DC247" s="289">
        <v>0</v>
      </c>
      <c r="DD247" s="289">
        <v>0</v>
      </c>
      <c r="DE247" s="289">
        <v>0</v>
      </c>
      <c r="DF247" s="289">
        <v>0</v>
      </c>
      <c r="DG247" s="289">
        <v>0</v>
      </c>
      <c r="DH247" s="289">
        <v>0</v>
      </c>
      <c r="DI247" s="289">
        <v>2673940.92</v>
      </c>
      <c r="DJ247" s="289">
        <v>0</v>
      </c>
      <c r="DK247" s="289">
        <v>0</v>
      </c>
      <c r="DL247" s="289">
        <v>417766.96</v>
      </c>
      <c r="DM247" s="289">
        <v>229100.72</v>
      </c>
      <c r="DN247" s="289">
        <v>189.06</v>
      </c>
      <c r="DO247" s="289">
        <v>0</v>
      </c>
      <c r="DP247" s="289">
        <v>44676.959999999999</v>
      </c>
      <c r="DQ247" s="289">
        <v>0</v>
      </c>
      <c r="DR247" s="289">
        <v>0</v>
      </c>
      <c r="DS247" s="289">
        <v>0</v>
      </c>
      <c r="DT247" s="289">
        <v>57687.24</v>
      </c>
      <c r="DU247" s="289">
        <v>0</v>
      </c>
      <c r="DV247" s="289">
        <v>53500.41</v>
      </c>
      <c r="DW247" s="289">
        <v>0</v>
      </c>
      <c r="DX247" s="289">
        <v>78509.55</v>
      </c>
      <c r="DY247" s="289">
        <v>93086.720000000001</v>
      </c>
      <c r="DZ247" s="289">
        <v>73577.279999999999</v>
      </c>
      <c r="EA247" s="289">
        <v>45855.37</v>
      </c>
      <c r="EB247" s="289">
        <v>12887.59</v>
      </c>
      <c r="EC247" s="289">
        <v>257.14999999999998</v>
      </c>
      <c r="ED247" s="289">
        <v>321080.79000000004</v>
      </c>
      <c r="EE247" s="289">
        <v>310874.78000000003</v>
      </c>
      <c r="EF247" s="289">
        <v>2575372.5</v>
      </c>
      <c r="EG247" s="289">
        <v>2360402.4</v>
      </c>
      <c r="EH247" s="289">
        <v>22646.11</v>
      </c>
      <c r="EI247" s="289">
        <v>0</v>
      </c>
      <c r="EJ247" s="289">
        <v>0</v>
      </c>
      <c r="EK247" s="289">
        <v>202530</v>
      </c>
      <c r="EL247" s="289">
        <v>0</v>
      </c>
      <c r="EM247" s="289">
        <v>8434485.7799999993</v>
      </c>
      <c r="EN247" s="289">
        <v>95002.12</v>
      </c>
      <c r="EO247" s="289">
        <v>350256.9</v>
      </c>
      <c r="EP247" s="289">
        <v>255254.78</v>
      </c>
      <c r="EQ247" s="289">
        <v>0</v>
      </c>
      <c r="ER247" s="289">
        <v>0</v>
      </c>
      <c r="ES247" s="289">
        <v>0</v>
      </c>
      <c r="ET247" s="289">
        <v>0</v>
      </c>
      <c r="EU247" s="289">
        <v>30708.86</v>
      </c>
      <c r="EV247" s="289">
        <v>44154.239999999998</v>
      </c>
      <c r="EW247" s="289">
        <v>1094084.6299999999</v>
      </c>
      <c r="EX247" s="289">
        <v>1080639.25</v>
      </c>
      <c r="EY247" s="289">
        <v>0</v>
      </c>
      <c r="EZ247" s="289">
        <v>47140.26</v>
      </c>
      <c r="FA247" s="289">
        <v>47752.37</v>
      </c>
      <c r="FB247" s="289">
        <v>182570.2</v>
      </c>
      <c r="FC247" s="289">
        <v>0</v>
      </c>
      <c r="FD247" s="289">
        <v>181958.09</v>
      </c>
      <c r="FE247" s="289">
        <v>0</v>
      </c>
      <c r="FF247" s="289">
        <v>0</v>
      </c>
      <c r="FG247" s="289">
        <v>0</v>
      </c>
      <c r="FH247" s="289">
        <v>0</v>
      </c>
      <c r="FI247" s="289">
        <v>0</v>
      </c>
      <c r="FJ247" s="289">
        <v>0</v>
      </c>
      <c r="FK247" s="289">
        <v>0</v>
      </c>
    </row>
    <row r="248" spans="1:167" x14ac:dyDescent="0.15">
      <c r="A248" s="287">
        <v>3962</v>
      </c>
      <c r="B248" s="287" t="s">
        <v>714</v>
      </c>
      <c r="C248" s="289">
        <v>0</v>
      </c>
      <c r="D248" s="289">
        <v>7697511.3099999996</v>
      </c>
      <c r="E248" s="289">
        <v>24761.850000000002</v>
      </c>
      <c r="F248" s="289">
        <v>122956.15000000001</v>
      </c>
      <c r="G248" s="289">
        <v>86423.6</v>
      </c>
      <c r="H248" s="289">
        <v>15970.32</v>
      </c>
      <c r="I248" s="289">
        <v>100124.38</v>
      </c>
      <c r="J248" s="289">
        <v>0</v>
      </c>
      <c r="K248" s="289">
        <v>900848.3</v>
      </c>
      <c r="L248" s="289">
        <v>0</v>
      </c>
      <c r="M248" s="289">
        <v>3500</v>
      </c>
      <c r="N248" s="289">
        <v>0</v>
      </c>
      <c r="O248" s="289">
        <v>0</v>
      </c>
      <c r="P248" s="289">
        <v>11925.09</v>
      </c>
      <c r="Q248" s="289">
        <v>0</v>
      </c>
      <c r="R248" s="289">
        <v>0</v>
      </c>
      <c r="S248" s="289">
        <v>0</v>
      </c>
      <c r="T248" s="289">
        <v>0</v>
      </c>
      <c r="U248" s="289">
        <v>725771.63</v>
      </c>
      <c r="V248" s="289">
        <v>22261617</v>
      </c>
      <c r="W248" s="289">
        <v>29476.16</v>
      </c>
      <c r="X248" s="289">
        <v>0</v>
      </c>
      <c r="Y248" s="289">
        <v>0</v>
      </c>
      <c r="Z248" s="289">
        <v>29989.89</v>
      </c>
      <c r="AA248" s="289">
        <v>12547</v>
      </c>
      <c r="AB248" s="289">
        <v>0</v>
      </c>
      <c r="AC248" s="289">
        <v>0</v>
      </c>
      <c r="AD248" s="289">
        <v>76227.81</v>
      </c>
      <c r="AE248" s="289">
        <v>291818.85000000003</v>
      </c>
      <c r="AF248" s="289">
        <v>0</v>
      </c>
      <c r="AG248" s="289">
        <v>0</v>
      </c>
      <c r="AH248" s="289">
        <v>24740.83</v>
      </c>
      <c r="AI248" s="289">
        <v>0</v>
      </c>
      <c r="AJ248" s="289">
        <v>0</v>
      </c>
      <c r="AK248" s="289">
        <v>5300</v>
      </c>
      <c r="AL248" s="289">
        <v>0</v>
      </c>
      <c r="AM248" s="289">
        <v>17603</v>
      </c>
      <c r="AN248" s="289">
        <v>44756.959999999999</v>
      </c>
      <c r="AO248" s="289">
        <v>0</v>
      </c>
      <c r="AP248" s="289">
        <v>37185.870000000003</v>
      </c>
      <c r="AQ248" s="289">
        <v>6617234.6500000004</v>
      </c>
      <c r="AR248" s="289">
        <v>6742654.1100000003</v>
      </c>
      <c r="AS248" s="289">
        <v>794687.3</v>
      </c>
      <c r="AT248" s="289">
        <v>703033.27</v>
      </c>
      <c r="AU248" s="289">
        <v>663126.47</v>
      </c>
      <c r="AV248" s="289">
        <v>141619.81</v>
      </c>
      <c r="AW248" s="289">
        <v>786965.08000000007</v>
      </c>
      <c r="AX248" s="289">
        <v>1152923.44</v>
      </c>
      <c r="AY248" s="289">
        <v>485057.58</v>
      </c>
      <c r="AZ248" s="289">
        <v>1554353.08</v>
      </c>
      <c r="BA248" s="289">
        <v>5768292.3799999999</v>
      </c>
      <c r="BB248" s="289">
        <v>445142.64</v>
      </c>
      <c r="BC248" s="289">
        <v>250763.49</v>
      </c>
      <c r="BD248" s="289">
        <v>17258.990000000002</v>
      </c>
      <c r="BE248" s="289">
        <v>531895.22</v>
      </c>
      <c r="BF248" s="289">
        <v>2905442.87</v>
      </c>
      <c r="BG248" s="289">
        <v>1810969.61</v>
      </c>
      <c r="BH248" s="289">
        <v>36657.42</v>
      </c>
      <c r="BI248" s="289">
        <v>0</v>
      </c>
      <c r="BJ248" s="289">
        <v>0</v>
      </c>
      <c r="BK248" s="289">
        <v>0</v>
      </c>
      <c r="BL248" s="289">
        <v>0</v>
      </c>
      <c r="BM248" s="289">
        <v>687230.29</v>
      </c>
      <c r="BN248" s="289">
        <v>687230.29</v>
      </c>
      <c r="BO248" s="289">
        <v>0</v>
      </c>
      <c r="BP248" s="289">
        <v>0</v>
      </c>
      <c r="BQ248" s="289">
        <v>6527520.6600000001</v>
      </c>
      <c r="BR248" s="289">
        <v>7640499.25</v>
      </c>
      <c r="BS248" s="289">
        <v>7214750.9500000002</v>
      </c>
      <c r="BT248" s="289">
        <v>8327729.54</v>
      </c>
      <c r="BU248" s="289">
        <v>0</v>
      </c>
      <c r="BV248" s="289">
        <v>0</v>
      </c>
      <c r="BW248" s="289">
        <v>2905442.87</v>
      </c>
      <c r="BX248" s="289">
        <v>0</v>
      </c>
      <c r="BY248" s="289">
        <v>401</v>
      </c>
      <c r="BZ248" s="289">
        <v>0</v>
      </c>
      <c r="CA248" s="289">
        <v>0</v>
      </c>
      <c r="CB248" s="289">
        <v>0</v>
      </c>
      <c r="CC248" s="289">
        <v>34154.29</v>
      </c>
      <c r="CD248" s="289">
        <v>0</v>
      </c>
      <c r="CE248" s="289">
        <v>0</v>
      </c>
      <c r="CF248" s="289">
        <v>0</v>
      </c>
      <c r="CG248" s="289">
        <v>0</v>
      </c>
      <c r="CH248" s="289">
        <v>13992</v>
      </c>
      <c r="CI248" s="289">
        <v>0</v>
      </c>
      <c r="CJ248" s="289">
        <v>0</v>
      </c>
      <c r="CK248" s="289">
        <v>0</v>
      </c>
      <c r="CL248" s="289">
        <v>0</v>
      </c>
      <c r="CM248" s="289">
        <v>983944</v>
      </c>
      <c r="CN248" s="289">
        <v>10393</v>
      </c>
      <c r="CO248" s="289">
        <v>0</v>
      </c>
      <c r="CP248" s="289">
        <v>0</v>
      </c>
      <c r="CQ248" s="289">
        <v>0</v>
      </c>
      <c r="CR248" s="289">
        <v>0</v>
      </c>
      <c r="CS248" s="289">
        <v>7069</v>
      </c>
      <c r="CT248" s="289">
        <v>534318.34</v>
      </c>
      <c r="CU248" s="289">
        <v>0</v>
      </c>
      <c r="CV248" s="289">
        <v>0</v>
      </c>
      <c r="CW248" s="289">
        <v>0</v>
      </c>
      <c r="CX248" s="289">
        <v>145106.80000000002</v>
      </c>
      <c r="CY248" s="289">
        <v>0</v>
      </c>
      <c r="CZ248" s="289">
        <v>0</v>
      </c>
      <c r="DA248" s="289">
        <v>0</v>
      </c>
      <c r="DB248" s="289">
        <v>0</v>
      </c>
      <c r="DC248" s="289">
        <v>0</v>
      </c>
      <c r="DD248" s="289">
        <v>2943.04</v>
      </c>
      <c r="DE248" s="289">
        <v>0</v>
      </c>
      <c r="DF248" s="289">
        <v>0</v>
      </c>
      <c r="DG248" s="289">
        <v>218.54</v>
      </c>
      <c r="DH248" s="289">
        <v>0</v>
      </c>
      <c r="DI248" s="289">
        <v>3561210.61</v>
      </c>
      <c r="DJ248" s="289">
        <v>0</v>
      </c>
      <c r="DK248" s="289">
        <v>0</v>
      </c>
      <c r="DL248" s="289">
        <v>413655.69</v>
      </c>
      <c r="DM248" s="289">
        <v>226846.75</v>
      </c>
      <c r="DN248" s="289">
        <v>0</v>
      </c>
      <c r="DO248" s="289">
        <v>0</v>
      </c>
      <c r="DP248" s="289">
        <v>271835.46000000002</v>
      </c>
      <c r="DQ248" s="289">
        <v>0</v>
      </c>
      <c r="DR248" s="289">
        <v>0</v>
      </c>
      <c r="DS248" s="289">
        <v>0</v>
      </c>
      <c r="DT248" s="289">
        <v>0</v>
      </c>
      <c r="DU248" s="289">
        <v>0</v>
      </c>
      <c r="DV248" s="289">
        <v>162859.13</v>
      </c>
      <c r="DW248" s="289">
        <v>1138.1600000000001</v>
      </c>
      <c r="DX248" s="289">
        <v>99977.48</v>
      </c>
      <c r="DY248" s="289">
        <v>80983.850000000006</v>
      </c>
      <c r="DZ248" s="289">
        <v>81115.72</v>
      </c>
      <c r="EA248" s="289">
        <v>94964.05</v>
      </c>
      <c r="EB248" s="289">
        <v>5145.3</v>
      </c>
      <c r="EC248" s="289">
        <v>0</v>
      </c>
      <c r="ED248" s="289">
        <v>1897718</v>
      </c>
      <c r="EE248" s="289">
        <v>1856253.98</v>
      </c>
      <c r="EF248" s="289">
        <v>17757410.18</v>
      </c>
      <c r="EG248" s="289">
        <v>7618668</v>
      </c>
      <c r="EH248" s="289">
        <v>9996088.6999999993</v>
      </c>
      <c r="EI248" s="289">
        <v>0</v>
      </c>
      <c r="EJ248" s="289">
        <v>0</v>
      </c>
      <c r="EK248" s="289">
        <v>184117.5</v>
      </c>
      <c r="EL248" s="289">
        <v>0</v>
      </c>
      <c r="EM248" s="289">
        <v>82775000</v>
      </c>
      <c r="EN248" s="289">
        <v>0</v>
      </c>
      <c r="EO248" s="289">
        <v>0</v>
      </c>
      <c r="EP248" s="289">
        <v>0</v>
      </c>
      <c r="EQ248" s="289">
        <v>0</v>
      </c>
      <c r="ER248" s="289">
        <v>0</v>
      </c>
      <c r="ES248" s="289">
        <v>0</v>
      </c>
      <c r="ET248" s="289">
        <v>0</v>
      </c>
      <c r="EU248" s="289">
        <v>267278.02</v>
      </c>
      <c r="EV248" s="289">
        <v>338697.94</v>
      </c>
      <c r="EW248" s="289">
        <v>1702578.62</v>
      </c>
      <c r="EX248" s="289">
        <v>1631158.7</v>
      </c>
      <c r="EY248" s="289">
        <v>0</v>
      </c>
      <c r="EZ248" s="289">
        <v>-48783.090000000004</v>
      </c>
      <c r="FA248" s="289">
        <v>-71638.880000000005</v>
      </c>
      <c r="FB248" s="289">
        <v>660563.21</v>
      </c>
      <c r="FC248" s="289">
        <v>283297.49</v>
      </c>
      <c r="FD248" s="289">
        <v>400121.51</v>
      </c>
      <c r="FE248" s="289">
        <v>0</v>
      </c>
      <c r="FF248" s="289">
        <v>0</v>
      </c>
      <c r="FG248" s="289">
        <v>0</v>
      </c>
      <c r="FH248" s="289">
        <v>0</v>
      </c>
      <c r="FI248" s="289">
        <v>0</v>
      </c>
      <c r="FJ248" s="289">
        <v>0</v>
      </c>
      <c r="FK248" s="289">
        <v>0</v>
      </c>
    </row>
    <row r="249" spans="1:167" x14ac:dyDescent="0.15">
      <c r="A249" s="287">
        <v>3969</v>
      </c>
      <c r="B249" s="287" t="s">
        <v>715</v>
      </c>
      <c r="C249" s="289">
        <v>0</v>
      </c>
      <c r="D249" s="289">
        <v>1687531.03</v>
      </c>
      <c r="E249" s="289">
        <v>23825.57</v>
      </c>
      <c r="F249" s="289">
        <v>2387.25</v>
      </c>
      <c r="G249" s="289">
        <v>14864.6</v>
      </c>
      <c r="H249" s="289">
        <v>2230.0700000000002</v>
      </c>
      <c r="I249" s="289">
        <v>72478.89</v>
      </c>
      <c r="J249" s="289">
        <v>0</v>
      </c>
      <c r="K249" s="289">
        <v>512749</v>
      </c>
      <c r="L249" s="289">
        <v>14755.67</v>
      </c>
      <c r="M249" s="289">
        <v>0</v>
      </c>
      <c r="N249" s="289">
        <v>0</v>
      </c>
      <c r="O249" s="289">
        <v>0</v>
      </c>
      <c r="P249" s="289">
        <v>0</v>
      </c>
      <c r="Q249" s="289">
        <v>0</v>
      </c>
      <c r="R249" s="289">
        <v>0</v>
      </c>
      <c r="S249" s="289">
        <v>0</v>
      </c>
      <c r="T249" s="289">
        <v>0</v>
      </c>
      <c r="U249" s="289">
        <v>82995.41</v>
      </c>
      <c r="V249" s="289">
        <v>2353443</v>
      </c>
      <c r="W249" s="289">
        <v>2287.75</v>
      </c>
      <c r="X249" s="289">
        <v>0</v>
      </c>
      <c r="Y249" s="289">
        <v>0</v>
      </c>
      <c r="Z249" s="289">
        <v>2375</v>
      </c>
      <c r="AA249" s="289">
        <v>114498</v>
      </c>
      <c r="AB249" s="289">
        <v>0</v>
      </c>
      <c r="AC249" s="289">
        <v>0</v>
      </c>
      <c r="AD249" s="289">
        <v>64593</v>
      </c>
      <c r="AE249" s="289">
        <v>119678</v>
      </c>
      <c r="AF249" s="289">
        <v>0</v>
      </c>
      <c r="AG249" s="289">
        <v>0</v>
      </c>
      <c r="AH249" s="289">
        <v>0</v>
      </c>
      <c r="AI249" s="289">
        <v>43123</v>
      </c>
      <c r="AJ249" s="289">
        <v>0</v>
      </c>
      <c r="AK249" s="289">
        <v>0</v>
      </c>
      <c r="AL249" s="289">
        <v>0</v>
      </c>
      <c r="AM249" s="289">
        <v>0</v>
      </c>
      <c r="AN249" s="289">
        <v>81513.650000000009</v>
      </c>
      <c r="AO249" s="289">
        <v>0</v>
      </c>
      <c r="AP249" s="289">
        <v>0</v>
      </c>
      <c r="AQ249" s="289">
        <v>1085660.3799999999</v>
      </c>
      <c r="AR249" s="289">
        <v>1272737.7</v>
      </c>
      <c r="AS249" s="289">
        <v>81056</v>
      </c>
      <c r="AT249" s="289">
        <v>154749.22</v>
      </c>
      <c r="AU249" s="289">
        <v>126256.5</v>
      </c>
      <c r="AV249" s="289">
        <v>0</v>
      </c>
      <c r="AW249" s="289">
        <v>84691.35</v>
      </c>
      <c r="AX249" s="289">
        <v>77839.22</v>
      </c>
      <c r="AY249" s="289">
        <v>249412.56</v>
      </c>
      <c r="AZ249" s="289">
        <v>192815.23</v>
      </c>
      <c r="BA249" s="289">
        <v>889083.92</v>
      </c>
      <c r="BB249" s="289">
        <v>33365.58</v>
      </c>
      <c r="BC249" s="289">
        <v>59802.520000000004</v>
      </c>
      <c r="BD249" s="289">
        <v>8661.58</v>
      </c>
      <c r="BE249" s="289">
        <v>263299.22000000003</v>
      </c>
      <c r="BF249" s="289">
        <v>398917.61</v>
      </c>
      <c r="BG249" s="289">
        <v>101852.49</v>
      </c>
      <c r="BH249" s="289">
        <v>0</v>
      </c>
      <c r="BI249" s="289">
        <v>0</v>
      </c>
      <c r="BJ249" s="289">
        <v>0</v>
      </c>
      <c r="BK249" s="289">
        <v>192457</v>
      </c>
      <c r="BL249" s="289">
        <v>140936</v>
      </c>
      <c r="BM249" s="289">
        <v>0</v>
      </c>
      <c r="BN249" s="289">
        <v>0</v>
      </c>
      <c r="BO249" s="289">
        <v>584290.02</v>
      </c>
      <c r="BP249" s="289">
        <v>750938.83</v>
      </c>
      <c r="BQ249" s="289">
        <v>0</v>
      </c>
      <c r="BR249" s="289">
        <v>0</v>
      </c>
      <c r="BS249" s="289">
        <v>776747.02</v>
      </c>
      <c r="BT249" s="289">
        <v>891874.83000000007</v>
      </c>
      <c r="BU249" s="289">
        <v>0</v>
      </c>
      <c r="BV249" s="289">
        <v>0</v>
      </c>
      <c r="BW249" s="289">
        <v>366016.61</v>
      </c>
      <c r="BX249" s="289">
        <v>0</v>
      </c>
      <c r="BY249" s="289">
        <v>0</v>
      </c>
      <c r="BZ249" s="289">
        <v>0</v>
      </c>
      <c r="CA249" s="289">
        <v>0</v>
      </c>
      <c r="CB249" s="289">
        <v>0</v>
      </c>
      <c r="CC249" s="289">
        <v>0</v>
      </c>
      <c r="CD249" s="289">
        <v>9965.8000000000011</v>
      </c>
      <c r="CE249" s="289">
        <v>0</v>
      </c>
      <c r="CF249" s="289">
        <v>0</v>
      </c>
      <c r="CG249" s="289">
        <v>0</v>
      </c>
      <c r="CH249" s="289">
        <v>9088.6</v>
      </c>
      <c r="CI249" s="289">
        <v>0</v>
      </c>
      <c r="CJ249" s="289">
        <v>0</v>
      </c>
      <c r="CK249" s="289">
        <v>0</v>
      </c>
      <c r="CL249" s="289">
        <v>0</v>
      </c>
      <c r="CM249" s="289">
        <v>120889</v>
      </c>
      <c r="CN249" s="289">
        <v>3738</v>
      </c>
      <c r="CO249" s="289">
        <v>0</v>
      </c>
      <c r="CP249" s="289">
        <v>0</v>
      </c>
      <c r="CQ249" s="289">
        <v>0</v>
      </c>
      <c r="CR249" s="289">
        <v>0</v>
      </c>
      <c r="CS249" s="289">
        <v>2542</v>
      </c>
      <c r="CT249" s="289">
        <v>30212.38</v>
      </c>
      <c r="CU249" s="289">
        <v>0</v>
      </c>
      <c r="CV249" s="289">
        <v>0</v>
      </c>
      <c r="CW249" s="289">
        <v>0</v>
      </c>
      <c r="CX249" s="289">
        <v>0</v>
      </c>
      <c r="CY249" s="289">
        <v>0</v>
      </c>
      <c r="CZ249" s="289">
        <v>0</v>
      </c>
      <c r="DA249" s="289">
        <v>0</v>
      </c>
      <c r="DB249" s="289">
        <v>0</v>
      </c>
      <c r="DC249" s="289">
        <v>0</v>
      </c>
      <c r="DD249" s="289">
        <v>21961.8</v>
      </c>
      <c r="DE249" s="289">
        <v>0</v>
      </c>
      <c r="DF249" s="289">
        <v>0</v>
      </c>
      <c r="DG249" s="289">
        <v>0</v>
      </c>
      <c r="DH249" s="289">
        <v>0</v>
      </c>
      <c r="DI249" s="289">
        <v>355897.63</v>
      </c>
      <c r="DJ249" s="289">
        <v>0</v>
      </c>
      <c r="DK249" s="289">
        <v>0</v>
      </c>
      <c r="DL249" s="289">
        <v>31801.040000000001</v>
      </c>
      <c r="DM249" s="289">
        <v>130208.12000000001</v>
      </c>
      <c r="DN249" s="289">
        <v>0</v>
      </c>
      <c r="DO249" s="289">
        <v>0</v>
      </c>
      <c r="DP249" s="289">
        <v>9781.7100000000009</v>
      </c>
      <c r="DQ249" s="289">
        <v>0</v>
      </c>
      <c r="DR249" s="289">
        <v>0</v>
      </c>
      <c r="DS249" s="289">
        <v>0</v>
      </c>
      <c r="DT249" s="289">
        <v>0</v>
      </c>
      <c r="DU249" s="289">
        <v>0</v>
      </c>
      <c r="DV249" s="289">
        <v>36725.69</v>
      </c>
      <c r="DW249" s="289">
        <v>0</v>
      </c>
      <c r="DX249" s="289">
        <v>0</v>
      </c>
      <c r="DY249" s="289">
        <v>0</v>
      </c>
      <c r="DZ249" s="289">
        <v>0</v>
      </c>
      <c r="EA249" s="289">
        <v>0</v>
      </c>
      <c r="EB249" s="289">
        <v>0</v>
      </c>
      <c r="EC249" s="289">
        <v>0</v>
      </c>
      <c r="ED249" s="289">
        <v>0</v>
      </c>
      <c r="EE249" s="289">
        <v>31830.81</v>
      </c>
      <c r="EF249" s="289">
        <v>163025.45000000001</v>
      </c>
      <c r="EG249" s="289">
        <v>46733.38</v>
      </c>
      <c r="EH249" s="289">
        <v>0</v>
      </c>
      <c r="EI249" s="289">
        <v>0</v>
      </c>
      <c r="EJ249" s="289">
        <v>0</v>
      </c>
      <c r="EK249" s="289">
        <v>84461.26</v>
      </c>
      <c r="EL249" s="289">
        <v>0</v>
      </c>
      <c r="EM249" s="289">
        <v>2137076.31</v>
      </c>
      <c r="EN249" s="289">
        <v>0</v>
      </c>
      <c r="EO249" s="289">
        <v>493709.61</v>
      </c>
      <c r="EP249" s="289">
        <v>2142971.5099999998</v>
      </c>
      <c r="EQ249" s="289">
        <v>0</v>
      </c>
      <c r="ER249" s="289">
        <v>1649261.9</v>
      </c>
      <c r="ES249" s="289">
        <v>0</v>
      </c>
      <c r="ET249" s="289">
        <v>0</v>
      </c>
      <c r="EU249" s="289">
        <v>0</v>
      </c>
      <c r="EV249" s="289">
        <v>0</v>
      </c>
      <c r="EW249" s="289">
        <v>233992.06</v>
      </c>
      <c r="EX249" s="289">
        <v>233992.06</v>
      </c>
      <c r="EY249" s="289">
        <v>0</v>
      </c>
      <c r="EZ249" s="289">
        <v>36716.160000000003</v>
      </c>
      <c r="FA249" s="289">
        <v>53900.26</v>
      </c>
      <c r="FB249" s="289">
        <v>37397.01</v>
      </c>
      <c r="FC249" s="289">
        <v>0</v>
      </c>
      <c r="FD249" s="289">
        <v>20212.91</v>
      </c>
      <c r="FE249" s="289">
        <v>0</v>
      </c>
      <c r="FF249" s="289">
        <v>0</v>
      </c>
      <c r="FG249" s="289">
        <v>0</v>
      </c>
      <c r="FH249" s="289">
        <v>0</v>
      </c>
      <c r="FI249" s="289">
        <v>0</v>
      </c>
      <c r="FJ249" s="289">
        <v>0</v>
      </c>
      <c r="FK249" s="289">
        <v>0</v>
      </c>
    </row>
    <row r="250" spans="1:167" x14ac:dyDescent="0.15">
      <c r="A250" s="287">
        <v>2177</v>
      </c>
      <c r="B250" s="287" t="s">
        <v>589</v>
      </c>
      <c r="C250" s="289">
        <v>0</v>
      </c>
      <c r="D250" s="289">
        <v>17125721.600000001</v>
      </c>
      <c r="E250" s="289">
        <v>1708.5</v>
      </c>
      <c r="F250" s="289">
        <v>160254.16</v>
      </c>
      <c r="G250" s="289">
        <v>73764.66</v>
      </c>
      <c r="H250" s="289">
        <v>1923.47</v>
      </c>
      <c r="I250" s="289">
        <v>344085.28</v>
      </c>
      <c r="J250" s="289">
        <v>3902.58</v>
      </c>
      <c r="K250" s="289">
        <v>234366.96</v>
      </c>
      <c r="L250" s="289">
        <v>0</v>
      </c>
      <c r="M250" s="289">
        <v>103123.38</v>
      </c>
      <c r="N250" s="289">
        <v>0</v>
      </c>
      <c r="O250" s="289">
        <v>0</v>
      </c>
      <c r="P250" s="289">
        <v>19325</v>
      </c>
      <c r="Q250" s="289">
        <v>0</v>
      </c>
      <c r="R250" s="289">
        <v>0</v>
      </c>
      <c r="S250" s="289">
        <v>0</v>
      </c>
      <c r="T250" s="289">
        <v>0</v>
      </c>
      <c r="U250" s="289">
        <v>836761.48</v>
      </c>
      <c r="V250" s="289">
        <v>433924</v>
      </c>
      <c r="W250" s="289">
        <v>19721.32</v>
      </c>
      <c r="X250" s="289">
        <v>0</v>
      </c>
      <c r="Y250" s="289">
        <v>0</v>
      </c>
      <c r="Z250" s="289">
        <v>0</v>
      </c>
      <c r="AA250" s="289">
        <v>174377</v>
      </c>
      <c r="AB250" s="289">
        <v>0</v>
      </c>
      <c r="AC250" s="289">
        <v>0</v>
      </c>
      <c r="AD250" s="289">
        <v>39303.980000000003</v>
      </c>
      <c r="AE250" s="289">
        <v>81252</v>
      </c>
      <c r="AF250" s="289">
        <v>0</v>
      </c>
      <c r="AG250" s="289">
        <v>0</v>
      </c>
      <c r="AH250" s="289">
        <v>0</v>
      </c>
      <c r="AI250" s="289">
        <v>9</v>
      </c>
      <c r="AJ250" s="289">
        <v>0</v>
      </c>
      <c r="AK250" s="289">
        <v>9000</v>
      </c>
      <c r="AL250" s="289">
        <v>142141.16</v>
      </c>
      <c r="AM250" s="289">
        <v>0</v>
      </c>
      <c r="AN250" s="289">
        <v>33564.85</v>
      </c>
      <c r="AO250" s="289">
        <v>0</v>
      </c>
      <c r="AP250" s="289">
        <v>2061.29</v>
      </c>
      <c r="AQ250" s="289">
        <v>0</v>
      </c>
      <c r="AR250" s="289">
        <v>7117741.5800000001</v>
      </c>
      <c r="AS250" s="289">
        <v>809921.23</v>
      </c>
      <c r="AT250" s="289">
        <v>505798.02</v>
      </c>
      <c r="AU250" s="289">
        <v>691894.21</v>
      </c>
      <c r="AV250" s="289">
        <v>139.15</v>
      </c>
      <c r="AW250" s="289">
        <v>800240.48</v>
      </c>
      <c r="AX250" s="289">
        <v>913022.63</v>
      </c>
      <c r="AY250" s="289">
        <v>660779.36</v>
      </c>
      <c r="AZ250" s="289">
        <v>965219.5</v>
      </c>
      <c r="BA250" s="289">
        <v>4203205.97</v>
      </c>
      <c r="BB250" s="289">
        <v>652896.47</v>
      </c>
      <c r="BC250" s="289">
        <v>202700</v>
      </c>
      <c r="BD250" s="289">
        <v>45769.120000000003</v>
      </c>
      <c r="BE250" s="289">
        <v>247180.42</v>
      </c>
      <c r="BF250" s="289">
        <v>1667168.82</v>
      </c>
      <c r="BG250" s="289">
        <v>364409.44</v>
      </c>
      <c r="BH250" s="289">
        <v>11738.45</v>
      </c>
      <c r="BI250" s="289">
        <v>64142.950000000004</v>
      </c>
      <c r="BJ250" s="289">
        <v>115776.71</v>
      </c>
      <c r="BK250" s="289">
        <v>0</v>
      </c>
      <c r="BL250" s="289">
        <v>0</v>
      </c>
      <c r="BM250" s="289">
        <v>0</v>
      </c>
      <c r="BN250" s="289">
        <v>0</v>
      </c>
      <c r="BO250" s="289">
        <v>484028.81</v>
      </c>
      <c r="BP250" s="289">
        <v>4134.8100000000004</v>
      </c>
      <c r="BQ250" s="289">
        <v>5556189.4699999997</v>
      </c>
      <c r="BR250" s="289">
        <v>5964916.5300000003</v>
      </c>
      <c r="BS250" s="289">
        <v>6104361.2300000004</v>
      </c>
      <c r="BT250" s="289">
        <v>6084828.0499999998</v>
      </c>
      <c r="BU250" s="289">
        <v>0</v>
      </c>
      <c r="BV250" s="289">
        <v>0</v>
      </c>
      <c r="BW250" s="289">
        <v>1537530.21</v>
      </c>
      <c r="BX250" s="289">
        <v>0</v>
      </c>
      <c r="BY250" s="289">
        <v>0</v>
      </c>
      <c r="BZ250" s="289">
        <v>0</v>
      </c>
      <c r="CA250" s="289">
        <v>597.70000000000005</v>
      </c>
      <c r="CB250" s="289">
        <v>59786.49</v>
      </c>
      <c r="CC250" s="289">
        <v>712.72</v>
      </c>
      <c r="CD250" s="289">
        <v>0</v>
      </c>
      <c r="CE250" s="289">
        <v>0</v>
      </c>
      <c r="CF250" s="289">
        <v>0</v>
      </c>
      <c r="CG250" s="289">
        <v>0</v>
      </c>
      <c r="CH250" s="289">
        <v>26733.670000000002</v>
      </c>
      <c r="CI250" s="289">
        <v>0</v>
      </c>
      <c r="CJ250" s="289">
        <v>0</v>
      </c>
      <c r="CK250" s="289">
        <v>0</v>
      </c>
      <c r="CL250" s="289">
        <v>0</v>
      </c>
      <c r="CM250" s="289">
        <v>567869</v>
      </c>
      <c r="CN250" s="289">
        <v>87071</v>
      </c>
      <c r="CO250" s="289">
        <v>0</v>
      </c>
      <c r="CP250" s="289">
        <v>0</v>
      </c>
      <c r="CQ250" s="289">
        <v>0</v>
      </c>
      <c r="CR250" s="289">
        <v>338</v>
      </c>
      <c r="CS250" s="289">
        <v>59219</v>
      </c>
      <c r="CT250" s="289">
        <v>214342</v>
      </c>
      <c r="CU250" s="289">
        <v>0</v>
      </c>
      <c r="CV250" s="289">
        <v>0</v>
      </c>
      <c r="CW250" s="289">
        <v>0</v>
      </c>
      <c r="CX250" s="289">
        <v>0</v>
      </c>
      <c r="CY250" s="289">
        <v>0</v>
      </c>
      <c r="CZ250" s="289">
        <v>0</v>
      </c>
      <c r="DA250" s="289">
        <v>0</v>
      </c>
      <c r="DB250" s="289">
        <v>0</v>
      </c>
      <c r="DC250" s="289">
        <v>1928.1200000000001</v>
      </c>
      <c r="DD250" s="289">
        <v>0</v>
      </c>
      <c r="DE250" s="289">
        <v>0</v>
      </c>
      <c r="DF250" s="289">
        <v>0</v>
      </c>
      <c r="DG250" s="289">
        <v>0</v>
      </c>
      <c r="DH250" s="289">
        <v>0</v>
      </c>
      <c r="DI250" s="289">
        <v>1484121.4</v>
      </c>
      <c r="DJ250" s="289">
        <v>0</v>
      </c>
      <c r="DK250" s="289">
        <v>0</v>
      </c>
      <c r="DL250" s="289">
        <v>256308.19</v>
      </c>
      <c r="DM250" s="289">
        <v>247230.9</v>
      </c>
      <c r="DN250" s="289">
        <v>0</v>
      </c>
      <c r="DO250" s="289">
        <v>0</v>
      </c>
      <c r="DP250" s="289">
        <v>231897.12</v>
      </c>
      <c r="DQ250" s="289">
        <v>1274.19</v>
      </c>
      <c r="DR250" s="289">
        <v>0</v>
      </c>
      <c r="DS250" s="289">
        <v>0</v>
      </c>
      <c r="DT250" s="289">
        <v>0</v>
      </c>
      <c r="DU250" s="289">
        <v>0</v>
      </c>
      <c r="DV250" s="289">
        <v>335296.11</v>
      </c>
      <c r="DW250" s="289">
        <v>0</v>
      </c>
      <c r="DX250" s="289">
        <v>236996.87</v>
      </c>
      <c r="DY250" s="289">
        <v>244738.92</v>
      </c>
      <c r="DZ250" s="289">
        <v>98316.36</v>
      </c>
      <c r="EA250" s="289">
        <v>81544.67</v>
      </c>
      <c r="EB250" s="289">
        <v>9029.64</v>
      </c>
      <c r="EC250" s="289">
        <v>0</v>
      </c>
      <c r="ED250" s="289">
        <v>317118.21000000002</v>
      </c>
      <c r="EE250" s="289">
        <v>399595.42</v>
      </c>
      <c r="EF250" s="289">
        <v>1417842.21</v>
      </c>
      <c r="EG250" s="289">
        <v>1335365</v>
      </c>
      <c r="EH250" s="289">
        <v>0</v>
      </c>
      <c r="EI250" s="289">
        <v>0</v>
      </c>
      <c r="EJ250" s="289">
        <v>0</v>
      </c>
      <c r="EK250" s="289">
        <v>0</v>
      </c>
      <c r="EL250" s="289">
        <v>0</v>
      </c>
      <c r="EM250" s="289">
        <v>5933545.1500000004</v>
      </c>
      <c r="EN250" s="289">
        <v>1509276.55</v>
      </c>
      <c r="EO250" s="289">
        <v>-473423.53</v>
      </c>
      <c r="EP250" s="289">
        <v>20825.599999999999</v>
      </c>
      <c r="EQ250" s="289">
        <v>0</v>
      </c>
      <c r="ER250" s="289">
        <v>2003525.68</v>
      </c>
      <c r="ES250" s="289">
        <v>0</v>
      </c>
      <c r="ET250" s="289">
        <v>0</v>
      </c>
      <c r="EU250" s="289">
        <v>30746.690000000002</v>
      </c>
      <c r="EV250" s="289">
        <v>118057.12</v>
      </c>
      <c r="EW250" s="289">
        <v>1108596.55</v>
      </c>
      <c r="EX250" s="289">
        <v>1021286.12</v>
      </c>
      <c r="EY250" s="289">
        <v>0</v>
      </c>
      <c r="EZ250" s="289">
        <v>26760.27</v>
      </c>
      <c r="FA250" s="289">
        <v>90792.430000000008</v>
      </c>
      <c r="FB250" s="289">
        <v>899783.09</v>
      </c>
      <c r="FC250" s="289">
        <v>7558.5</v>
      </c>
      <c r="FD250" s="289">
        <v>828192.43</v>
      </c>
      <c r="FE250" s="289">
        <v>0</v>
      </c>
      <c r="FF250" s="289">
        <v>0</v>
      </c>
      <c r="FG250" s="289">
        <v>0</v>
      </c>
      <c r="FH250" s="289">
        <v>476571.72000000003</v>
      </c>
      <c r="FI250" s="289">
        <v>0</v>
      </c>
      <c r="FJ250" s="289">
        <v>476571.72000000003</v>
      </c>
      <c r="FK250" s="289">
        <v>0</v>
      </c>
    </row>
    <row r="251" spans="1:167" x14ac:dyDescent="0.15">
      <c r="A251" s="287">
        <v>3976</v>
      </c>
      <c r="B251" s="287" t="s">
        <v>716</v>
      </c>
      <c r="C251" s="289">
        <v>177882.11000000002</v>
      </c>
      <c r="D251" s="289">
        <v>5000</v>
      </c>
      <c r="E251" s="289">
        <v>0</v>
      </c>
      <c r="F251" s="289">
        <v>0</v>
      </c>
      <c r="G251" s="289">
        <v>0</v>
      </c>
      <c r="H251" s="289">
        <v>228.92000000000002</v>
      </c>
      <c r="I251" s="289">
        <v>2500</v>
      </c>
      <c r="J251" s="289">
        <v>0</v>
      </c>
      <c r="K251" s="289">
        <v>23562.58</v>
      </c>
      <c r="L251" s="289">
        <v>0</v>
      </c>
      <c r="M251" s="289">
        <v>0</v>
      </c>
      <c r="N251" s="289">
        <v>0</v>
      </c>
      <c r="O251" s="289">
        <v>0</v>
      </c>
      <c r="P251" s="289">
        <v>0</v>
      </c>
      <c r="Q251" s="289">
        <v>0</v>
      </c>
      <c r="R251" s="289">
        <v>0</v>
      </c>
      <c r="S251" s="289">
        <v>0</v>
      </c>
      <c r="T251" s="289">
        <v>0</v>
      </c>
      <c r="U251" s="289">
        <v>10205</v>
      </c>
      <c r="V251" s="289">
        <v>368160</v>
      </c>
      <c r="W251" s="289">
        <v>1520</v>
      </c>
      <c r="X251" s="289">
        <v>0</v>
      </c>
      <c r="Y251" s="289">
        <v>0</v>
      </c>
      <c r="Z251" s="289">
        <v>0</v>
      </c>
      <c r="AA251" s="289">
        <v>0</v>
      </c>
      <c r="AB251" s="289">
        <v>0</v>
      </c>
      <c r="AC251" s="289">
        <v>0</v>
      </c>
      <c r="AD251" s="289">
        <v>975</v>
      </c>
      <c r="AE251" s="289">
        <v>77096</v>
      </c>
      <c r="AF251" s="289">
        <v>0</v>
      </c>
      <c r="AG251" s="289">
        <v>0</v>
      </c>
      <c r="AH251" s="289">
        <v>0</v>
      </c>
      <c r="AI251" s="289">
        <v>15825.4</v>
      </c>
      <c r="AJ251" s="289">
        <v>0</v>
      </c>
      <c r="AK251" s="289">
        <v>0</v>
      </c>
      <c r="AL251" s="289">
        <v>0</v>
      </c>
      <c r="AM251" s="289">
        <v>0</v>
      </c>
      <c r="AN251" s="289">
        <v>0</v>
      </c>
      <c r="AO251" s="289">
        <v>0</v>
      </c>
      <c r="AP251" s="289">
        <v>0</v>
      </c>
      <c r="AQ251" s="289">
        <v>0</v>
      </c>
      <c r="AR251" s="289">
        <v>266499.16000000003</v>
      </c>
      <c r="AS251" s="289">
        <v>46245.1</v>
      </c>
      <c r="AT251" s="289">
        <v>70496.83</v>
      </c>
      <c r="AU251" s="289">
        <v>0</v>
      </c>
      <c r="AV251" s="289">
        <v>0</v>
      </c>
      <c r="AW251" s="289">
        <v>91262.61</v>
      </c>
      <c r="AX251" s="289">
        <v>30719.86</v>
      </c>
      <c r="AY251" s="289">
        <v>170540.82</v>
      </c>
      <c r="AZ251" s="289">
        <v>106519.61</v>
      </c>
      <c r="BA251" s="289">
        <v>427469.4</v>
      </c>
      <c r="BB251" s="289">
        <v>21813</v>
      </c>
      <c r="BC251" s="289">
        <v>26547.53</v>
      </c>
      <c r="BD251" s="289">
        <v>1955.1000000000001</v>
      </c>
      <c r="BE251" s="289">
        <v>2352.46</v>
      </c>
      <c r="BF251" s="289">
        <v>0</v>
      </c>
      <c r="BG251" s="289">
        <v>6639</v>
      </c>
      <c r="BH251" s="289">
        <v>0</v>
      </c>
      <c r="BI251" s="289">
        <v>12616.880000000001</v>
      </c>
      <c r="BJ251" s="289">
        <v>0</v>
      </c>
      <c r="BK251" s="289">
        <v>0</v>
      </c>
      <c r="BL251" s="289">
        <v>0</v>
      </c>
      <c r="BM251" s="289">
        <v>0</v>
      </c>
      <c r="BN251" s="289">
        <v>0</v>
      </c>
      <c r="BO251" s="289">
        <v>0</v>
      </c>
      <c r="BP251" s="289">
        <v>0</v>
      </c>
      <c r="BQ251" s="289">
        <v>363558.44</v>
      </c>
      <c r="BR251" s="289">
        <v>-209930.15</v>
      </c>
      <c r="BS251" s="289">
        <v>376175.32</v>
      </c>
      <c r="BT251" s="289">
        <v>-209930.15</v>
      </c>
      <c r="BU251" s="289">
        <v>0</v>
      </c>
      <c r="BV251" s="289">
        <v>0</v>
      </c>
      <c r="BW251" s="289">
        <v>0</v>
      </c>
      <c r="BX251" s="289">
        <v>0</v>
      </c>
      <c r="BY251" s="289">
        <v>0</v>
      </c>
      <c r="BZ251" s="289">
        <v>0</v>
      </c>
      <c r="CA251" s="289">
        <v>0</v>
      </c>
      <c r="CB251" s="289">
        <v>0</v>
      </c>
      <c r="CC251" s="289">
        <v>412182.54000000004</v>
      </c>
      <c r="CD251" s="289">
        <v>0</v>
      </c>
      <c r="CE251" s="289">
        <v>0</v>
      </c>
      <c r="CF251" s="289">
        <v>0</v>
      </c>
      <c r="CG251" s="289">
        <v>0</v>
      </c>
      <c r="CH251" s="289">
        <v>0</v>
      </c>
      <c r="CI251" s="289">
        <v>0</v>
      </c>
      <c r="CJ251" s="289">
        <v>0</v>
      </c>
      <c r="CK251" s="289">
        <v>0</v>
      </c>
      <c r="CL251" s="289">
        <v>0</v>
      </c>
      <c r="CM251" s="289">
        <v>53719</v>
      </c>
      <c r="CN251" s="289">
        <v>0</v>
      </c>
      <c r="CO251" s="289">
        <v>0</v>
      </c>
      <c r="CP251" s="289">
        <v>0</v>
      </c>
      <c r="CQ251" s="289">
        <v>0</v>
      </c>
      <c r="CR251" s="289">
        <v>0</v>
      </c>
      <c r="CS251" s="289">
        <v>0</v>
      </c>
      <c r="CT251" s="289">
        <v>31521</v>
      </c>
      <c r="CU251" s="289">
        <v>0</v>
      </c>
      <c r="CV251" s="289">
        <v>0</v>
      </c>
      <c r="CW251" s="289">
        <v>0</v>
      </c>
      <c r="CX251" s="289">
        <v>0</v>
      </c>
      <c r="CY251" s="289">
        <v>0</v>
      </c>
      <c r="CZ251" s="289">
        <v>0</v>
      </c>
      <c r="DA251" s="289">
        <v>0</v>
      </c>
      <c r="DB251" s="289">
        <v>0</v>
      </c>
      <c r="DC251" s="289">
        <v>0</v>
      </c>
      <c r="DD251" s="289">
        <v>0</v>
      </c>
      <c r="DE251" s="289">
        <v>0</v>
      </c>
      <c r="DF251" s="289">
        <v>0</v>
      </c>
      <c r="DG251" s="289">
        <v>0</v>
      </c>
      <c r="DH251" s="289">
        <v>0</v>
      </c>
      <c r="DI251" s="289">
        <v>202416.38</v>
      </c>
      <c r="DJ251" s="289">
        <v>0</v>
      </c>
      <c r="DK251" s="289">
        <v>0</v>
      </c>
      <c r="DL251" s="289">
        <v>77820.95</v>
      </c>
      <c r="DM251" s="289">
        <v>86.25</v>
      </c>
      <c r="DN251" s="289">
        <v>0</v>
      </c>
      <c r="DO251" s="289">
        <v>0</v>
      </c>
      <c r="DP251" s="289">
        <v>1149.8900000000001</v>
      </c>
      <c r="DQ251" s="289">
        <v>0</v>
      </c>
      <c r="DR251" s="289">
        <v>18937.84</v>
      </c>
      <c r="DS251" s="289">
        <v>0</v>
      </c>
      <c r="DT251" s="289">
        <v>0</v>
      </c>
      <c r="DU251" s="289">
        <v>177882.11000000002</v>
      </c>
      <c r="DV251" s="289">
        <v>1859</v>
      </c>
      <c r="DW251" s="289">
        <v>17270.12</v>
      </c>
      <c r="DX251" s="289">
        <v>0</v>
      </c>
      <c r="DY251" s="289">
        <v>0</v>
      </c>
      <c r="DZ251" s="289">
        <v>0</v>
      </c>
      <c r="EA251" s="289">
        <v>0</v>
      </c>
      <c r="EB251" s="289">
        <v>0</v>
      </c>
      <c r="EC251" s="289">
        <v>0</v>
      </c>
      <c r="ED251" s="289">
        <v>0</v>
      </c>
      <c r="EE251" s="289">
        <v>0</v>
      </c>
      <c r="EF251" s="289">
        <v>0</v>
      </c>
      <c r="EG251" s="289">
        <v>0</v>
      </c>
      <c r="EH251" s="289">
        <v>0</v>
      </c>
      <c r="EI251" s="289">
        <v>0</v>
      </c>
      <c r="EJ251" s="289">
        <v>0</v>
      </c>
      <c r="EK251" s="289">
        <v>0</v>
      </c>
      <c r="EL251" s="289">
        <v>0</v>
      </c>
      <c r="EM251" s="289">
        <v>0</v>
      </c>
      <c r="EN251" s="289">
        <v>0</v>
      </c>
      <c r="EO251" s="289">
        <v>0</v>
      </c>
      <c r="EP251" s="289">
        <v>0</v>
      </c>
      <c r="EQ251" s="289">
        <v>0</v>
      </c>
      <c r="ER251" s="289">
        <v>0</v>
      </c>
      <c r="ES251" s="289">
        <v>0</v>
      </c>
      <c r="ET251" s="289">
        <v>0</v>
      </c>
      <c r="EU251" s="289">
        <v>0</v>
      </c>
      <c r="EV251" s="289">
        <v>0</v>
      </c>
      <c r="EW251" s="289">
        <v>0</v>
      </c>
      <c r="EX251" s="289">
        <v>0</v>
      </c>
      <c r="EY251" s="289">
        <v>0</v>
      </c>
      <c r="EZ251" s="289">
        <v>0</v>
      </c>
      <c r="FA251" s="289">
        <v>0</v>
      </c>
      <c r="FB251" s="289">
        <v>0</v>
      </c>
      <c r="FC251" s="289">
        <v>0</v>
      </c>
      <c r="FD251" s="289">
        <v>0</v>
      </c>
      <c r="FE251" s="289">
        <v>0</v>
      </c>
      <c r="FF251" s="289">
        <v>0</v>
      </c>
      <c r="FG251" s="289">
        <v>0</v>
      </c>
      <c r="FH251" s="289">
        <v>0</v>
      </c>
      <c r="FI251" s="289">
        <v>0</v>
      </c>
      <c r="FJ251" s="289">
        <v>0</v>
      </c>
      <c r="FK251" s="289">
        <v>0</v>
      </c>
    </row>
    <row r="252" spans="1:167" x14ac:dyDescent="0.15">
      <c r="A252" s="287">
        <v>4690</v>
      </c>
      <c r="B252" s="287" t="s">
        <v>765</v>
      </c>
      <c r="C252" s="289">
        <v>0</v>
      </c>
      <c r="D252" s="289">
        <v>1530531</v>
      </c>
      <c r="E252" s="289">
        <v>0</v>
      </c>
      <c r="F252" s="289">
        <v>0</v>
      </c>
      <c r="G252" s="289">
        <v>3193.3</v>
      </c>
      <c r="H252" s="289">
        <v>7748</v>
      </c>
      <c r="I252" s="289">
        <v>12010.380000000001</v>
      </c>
      <c r="J252" s="289">
        <v>0</v>
      </c>
      <c r="K252" s="289">
        <v>424438.98</v>
      </c>
      <c r="L252" s="289">
        <v>0</v>
      </c>
      <c r="M252" s="289">
        <v>0</v>
      </c>
      <c r="N252" s="289">
        <v>0</v>
      </c>
      <c r="O252" s="289">
        <v>0</v>
      </c>
      <c r="P252" s="289">
        <v>0</v>
      </c>
      <c r="Q252" s="289">
        <v>0</v>
      </c>
      <c r="R252" s="289">
        <v>0</v>
      </c>
      <c r="S252" s="289">
        <v>0</v>
      </c>
      <c r="T252" s="289">
        <v>0</v>
      </c>
      <c r="U252" s="289">
        <v>41644.82</v>
      </c>
      <c r="V252" s="289">
        <v>717504</v>
      </c>
      <c r="W252" s="289">
        <v>2691</v>
      </c>
      <c r="X252" s="289">
        <v>0</v>
      </c>
      <c r="Y252" s="289">
        <v>0</v>
      </c>
      <c r="Z252" s="289">
        <v>0</v>
      </c>
      <c r="AA252" s="289">
        <v>165</v>
      </c>
      <c r="AB252" s="289">
        <v>0</v>
      </c>
      <c r="AC252" s="289">
        <v>0</v>
      </c>
      <c r="AD252" s="289">
        <v>8209.5</v>
      </c>
      <c r="AE252" s="289">
        <v>0</v>
      </c>
      <c r="AF252" s="289">
        <v>0</v>
      </c>
      <c r="AG252" s="289">
        <v>0</v>
      </c>
      <c r="AH252" s="289">
        <v>7153.14</v>
      </c>
      <c r="AI252" s="289">
        <v>23818.77</v>
      </c>
      <c r="AJ252" s="289">
        <v>0</v>
      </c>
      <c r="AK252" s="289">
        <v>0</v>
      </c>
      <c r="AL252" s="289">
        <v>0</v>
      </c>
      <c r="AM252" s="289">
        <v>0</v>
      </c>
      <c r="AN252" s="289">
        <v>0</v>
      </c>
      <c r="AO252" s="289">
        <v>0</v>
      </c>
      <c r="AP252" s="289">
        <v>0</v>
      </c>
      <c r="AQ252" s="289">
        <v>879091.95000000007</v>
      </c>
      <c r="AR252" s="289">
        <v>202652.4</v>
      </c>
      <c r="AS252" s="289">
        <v>0</v>
      </c>
      <c r="AT252" s="289">
        <v>91832.7</v>
      </c>
      <c r="AU252" s="289">
        <v>7868.72</v>
      </c>
      <c r="AV252" s="289">
        <v>553.32000000000005</v>
      </c>
      <c r="AW252" s="289">
        <v>56961.78</v>
      </c>
      <c r="AX252" s="289">
        <v>102738.99</v>
      </c>
      <c r="AY252" s="289">
        <v>183890.30000000002</v>
      </c>
      <c r="AZ252" s="289">
        <v>183053.04</v>
      </c>
      <c r="BA252" s="289">
        <v>355428.2</v>
      </c>
      <c r="BB252" s="289">
        <v>53740.08</v>
      </c>
      <c r="BC252" s="289">
        <v>26393.420000000002</v>
      </c>
      <c r="BD252" s="289">
        <v>0</v>
      </c>
      <c r="BE252" s="289">
        <v>11589.2</v>
      </c>
      <c r="BF252" s="289">
        <v>313541.48</v>
      </c>
      <c r="BG252" s="289">
        <v>373996</v>
      </c>
      <c r="BH252" s="289">
        <v>0</v>
      </c>
      <c r="BI252" s="289">
        <v>0</v>
      </c>
      <c r="BJ252" s="289">
        <v>0</v>
      </c>
      <c r="BK252" s="289">
        <v>0</v>
      </c>
      <c r="BL252" s="289">
        <v>0</v>
      </c>
      <c r="BM252" s="289">
        <v>2222824.5099999998</v>
      </c>
      <c r="BN252" s="289">
        <v>2158600.8199999998</v>
      </c>
      <c r="BO252" s="289">
        <v>0</v>
      </c>
      <c r="BP252" s="289">
        <v>0</v>
      </c>
      <c r="BQ252" s="289">
        <v>0</v>
      </c>
      <c r="BR252" s="289">
        <v>0</v>
      </c>
      <c r="BS252" s="289">
        <v>2222824.5099999998</v>
      </c>
      <c r="BT252" s="289">
        <v>2158600.8199999998</v>
      </c>
      <c r="BU252" s="289">
        <v>0</v>
      </c>
      <c r="BV252" s="289">
        <v>0</v>
      </c>
      <c r="BW252" s="289">
        <v>313541.48</v>
      </c>
      <c r="BX252" s="289">
        <v>0</v>
      </c>
      <c r="BY252" s="289">
        <v>0</v>
      </c>
      <c r="BZ252" s="289">
        <v>0</v>
      </c>
      <c r="CA252" s="289">
        <v>0</v>
      </c>
      <c r="CB252" s="289">
        <v>34088.11</v>
      </c>
      <c r="CC252" s="289">
        <v>110900.8</v>
      </c>
      <c r="CD252" s="289">
        <v>0</v>
      </c>
      <c r="CE252" s="289">
        <v>0</v>
      </c>
      <c r="CF252" s="289">
        <v>0</v>
      </c>
      <c r="CG252" s="289">
        <v>0</v>
      </c>
      <c r="CH252" s="289">
        <v>799.56000000000006</v>
      </c>
      <c r="CI252" s="289">
        <v>0</v>
      </c>
      <c r="CJ252" s="289">
        <v>0</v>
      </c>
      <c r="CK252" s="289">
        <v>0</v>
      </c>
      <c r="CL252" s="289">
        <v>0</v>
      </c>
      <c r="CM252" s="289">
        <v>50547</v>
      </c>
      <c r="CN252" s="289">
        <v>0</v>
      </c>
      <c r="CO252" s="289">
        <v>0</v>
      </c>
      <c r="CP252" s="289">
        <v>0</v>
      </c>
      <c r="CQ252" s="289">
        <v>0</v>
      </c>
      <c r="CR252" s="289">
        <v>0</v>
      </c>
      <c r="CS252" s="289">
        <v>0</v>
      </c>
      <c r="CT252" s="289">
        <v>13615</v>
      </c>
      <c r="CU252" s="289">
        <v>0</v>
      </c>
      <c r="CV252" s="289">
        <v>0</v>
      </c>
      <c r="CW252" s="289">
        <v>0</v>
      </c>
      <c r="CX252" s="289">
        <v>15881.02</v>
      </c>
      <c r="CY252" s="289">
        <v>0</v>
      </c>
      <c r="CZ252" s="289">
        <v>0</v>
      </c>
      <c r="DA252" s="289">
        <v>0</v>
      </c>
      <c r="DB252" s="289">
        <v>0</v>
      </c>
      <c r="DC252" s="289">
        <v>0</v>
      </c>
      <c r="DD252" s="289">
        <v>0</v>
      </c>
      <c r="DE252" s="289">
        <v>0</v>
      </c>
      <c r="DF252" s="289">
        <v>0</v>
      </c>
      <c r="DG252" s="289">
        <v>0</v>
      </c>
      <c r="DH252" s="289">
        <v>0</v>
      </c>
      <c r="DI252" s="289">
        <v>222978.94</v>
      </c>
      <c r="DJ252" s="289">
        <v>0</v>
      </c>
      <c r="DK252" s="289">
        <v>0</v>
      </c>
      <c r="DL252" s="289">
        <v>101230.95</v>
      </c>
      <c r="DM252" s="289">
        <v>22553.260000000002</v>
      </c>
      <c r="DN252" s="289">
        <v>0</v>
      </c>
      <c r="DO252" s="289">
        <v>0</v>
      </c>
      <c r="DP252" s="289">
        <v>13972.4</v>
      </c>
      <c r="DQ252" s="289">
        <v>0</v>
      </c>
      <c r="DR252" s="289">
        <v>0</v>
      </c>
      <c r="DS252" s="289">
        <v>0</v>
      </c>
      <c r="DT252" s="289">
        <v>0</v>
      </c>
      <c r="DU252" s="289">
        <v>0</v>
      </c>
      <c r="DV252" s="289">
        <v>154749.99</v>
      </c>
      <c r="DW252" s="289">
        <v>23887.43</v>
      </c>
      <c r="DX252" s="289">
        <v>2733.65</v>
      </c>
      <c r="DY252" s="289">
        <v>4031.85</v>
      </c>
      <c r="DZ252" s="289">
        <v>4627</v>
      </c>
      <c r="EA252" s="289">
        <v>0</v>
      </c>
      <c r="EB252" s="289">
        <v>3328.8</v>
      </c>
      <c r="EC252" s="289">
        <v>0</v>
      </c>
      <c r="ED252" s="289">
        <v>0</v>
      </c>
      <c r="EE252" s="289">
        <v>0</v>
      </c>
      <c r="EF252" s="289">
        <v>0</v>
      </c>
      <c r="EG252" s="289">
        <v>0</v>
      </c>
      <c r="EH252" s="289">
        <v>0</v>
      </c>
      <c r="EI252" s="289">
        <v>0</v>
      </c>
      <c r="EJ252" s="289">
        <v>0</v>
      </c>
      <c r="EK252" s="289">
        <v>0</v>
      </c>
      <c r="EL252" s="289">
        <v>0</v>
      </c>
      <c r="EM252" s="289">
        <v>0</v>
      </c>
      <c r="EN252" s="289">
        <v>0</v>
      </c>
      <c r="EO252" s="289">
        <v>0</v>
      </c>
      <c r="EP252" s="289">
        <v>0</v>
      </c>
      <c r="EQ252" s="289">
        <v>0</v>
      </c>
      <c r="ER252" s="289">
        <v>0</v>
      </c>
      <c r="ES252" s="289">
        <v>0</v>
      </c>
      <c r="ET252" s="289">
        <v>0</v>
      </c>
      <c r="EU252" s="289">
        <v>7481.09</v>
      </c>
      <c r="EV252" s="289">
        <v>6833.49</v>
      </c>
      <c r="EW252" s="289">
        <v>57078.8</v>
      </c>
      <c r="EX252" s="289">
        <v>57726.400000000001</v>
      </c>
      <c r="EY252" s="289">
        <v>0</v>
      </c>
      <c r="EZ252" s="289">
        <v>0</v>
      </c>
      <c r="FA252" s="289">
        <v>0</v>
      </c>
      <c r="FB252" s="289">
        <v>0</v>
      </c>
      <c r="FC252" s="289">
        <v>0</v>
      </c>
      <c r="FD252" s="289">
        <v>0</v>
      </c>
      <c r="FE252" s="289">
        <v>0</v>
      </c>
      <c r="FF252" s="289">
        <v>0</v>
      </c>
      <c r="FG252" s="289">
        <v>0</v>
      </c>
      <c r="FH252" s="289">
        <v>0</v>
      </c>
      <c r="FI252" s="289">
        <v>0</v>
      </c>
      <c r="FJ252" s="289">
        <v>0</v>
      </c>
      <c r="FK252" s="289">
        <v>0</v>
      </c>
    </row>
    <row r="253" spans="1:167" x14ac:dyDescent="0.15">
      <c r="A253" s="287">
        <v>2016</v>
      </c>
      <c r="B253" s="287" t="s">
        <v>581</v>
      </c>
      <c r="C253" s="289">
        <v>0</v>
      </c>
      <c r="D253" s="289">
        <v>1718772.82</v>
      </c>
      <c r="E253" s="289">
        <v>0</v>
      </c>
      <c r="F253" s="289">
        <v>395.8</v>
      </c>
      <c r="G253" s="289">
        <v>21078.2</v>
      </c>
      <c r="H253" s="289">
        <v>5276.77</v>
      </c>
      <c r="I253" s="289">
        <v>18729.89</v>
      </c>
      <c r="J253" s="289">
        <v>0</v>
      </c>
      <c r="K253" s="289">
        <v>194330.62</v>
      </c>
      <c r="L253" s="289">
        <v>0</v>
      </c>
      <c r="M253" s="289">
        <v>125</v>
      </c>
      <c r="N253" s="289">
        <v>0</v>
      </c>
      <c r="O253" s="289">
        <v>0</v>
      </c>
      <c r="P253" s="289">
        <v>4090.21</v>
      </c>
      <c r="Q253" s="289">
        <v>0</v>
      </c>
      <c r="R253" s="289">
        <v>250</v>
      </c>
      <c r="S253" s="289">
        <v>0</v>
      </c>
      <c r="T253" s="289">
        <v>0</v>
      </c>
      <c r="U253" s="289">
        <v>138900.41</v>
      </c>
      <c r="V253" s="289">
        <v>2855868</v>
      </c>
      <c r="W253" s="289">
        <v>4442.58</v>
      </c>
      <c r="X253" s="289">
        <v>0</v>
      </c>
      <c r="Y253" s="289">
        <v>152017.28</v>
      </c>
      <c r="Z253" s="289">
        <v>8117.63</v>
      </c>
      <c r="AA253" s="289">
        <v>168257.30000000002</v>
      </c>
      <c r="AB253" s="289">
        <v>0</v>
      </c>
      <c r="AC253" s="289">
        <v>0</v>
      </c>
      <c r="AD253" s="289">
        <v>30114</v>
      </c>
      <c r="AE253" s="289">
        <v>133190</v>
      </c>
      <c r="AF253" s="289">
        <v>0</v>
      </c>
      <c r="AG253" s="289">
        <v>0</v>
      </c>
      <c r="AH253" s="289">
        <v>28290.100000000002</v>
      </c>
      <c r="AI253" s="289">
        <v>38158.58</v>
      </c>
      <c r="AJ253" s="289">
        <v>0</v>
      </c>
      <c r="AK253" s="289">
        <v>0</v>
      </c>
      <c r="AL253" s="289">
        <v>0</v>
      </c>
      <c r="AM253" s="289">
        <v>13722.1</v>
      </c>
      <c r="AN253" s="289">
        <v>24831.29</v>
      </c>
      <c r="AO253" s="289">
        <v>0</v>
      </c>
      <c r="AP253" s="289">
        <v>2653.39</v>
      </c>
      <c r="AQ253" s="289">
        <v>1165695.1499999999</v>
      </c>
      <c r="AR253" s="289">
        <v>967770.02</v>
      </c>
      <c r="AS253" s="289">
        <v>152111.5</v>
      </c>
      <c r="AT253" s="289">
        <v>133728.06</v>
      </c>
      <c r="AU253" s="289">
        <v>227023.24</v>
      </c>
      <c r="AV253" s="289">
        <v>0</v>
      </c>
      <c r="AW253" s="289">
        <v>138943.01</v>
      </c>
      <c r="AX253" s="289">
        <v>161805.71</v>
      </c>
      <c r="AY253" s="289">
        <v>248972.97</v>
      </c>
      <c r="AZ253" s="289">
        <v>322454.5</v>
      </c>
      <c r="BA253" s="289">
        <v>1031116.92</v>
      </c>
      <c r="BB253" s="289">
        <v>139468.69</v>
      </c>
      <c r="BC253" s="289">
        <v>84791.22</v>
      </c>
      <c r="BD253" s="289">
        <v>0</v>
      </c>
      <c r="BE253" s="289">
        <v>9261.2800000000007</v>
      </c>
      <c r="BF253" s="289">
        <v>678141.95000000007</v>
      </c>
      <c r="BG253" s="289">
        <v>277525.06</v>
      </c>
      <c r="BH253" s="289">
        <v>0</v>
      </c>
      <c r="BI253" s="289">
        <v>0</v>
      </c>
      <c r="BJ253" s="289">
        <v>0</v>
      </c>
      <c r="BK253" s="289">
        <v>0</v>
      </c>
      <c r="BL253" s="289">
        <v>0</v>
      </c>
      <c r="BM253" s="289">
        <v>0</v>
      </c>
      <c r="BN253" s="289">
        <v>0</v>
      </c>
      <c r="BO253" s="289">
        <v>0</v>
      </c>
      <c r="BP253" s="289">
        <v>0</v>
      </c>
      <c r="BQ253" s="289">
        <v>2658251.66</v>
      </c>
      <c r="BR253" s="289">
        <v>2481054.35</v>
      </c>
      <c r="BS253" s="289">
        <v>2658251.66</v>
      </c>
      <c r="BT253" s="289">
        <v>2481054.35</v>
      </c>
      <c r="BU253" s="289">
        <v>0</v>
      </c>
      <c r="BV253" s="289">
        <v>0</v>
      </c>
      <c r="BW253" s="289">
        <v>673141.95000000007</v>
      </c>
      <c r="BX253" s="289">
        <v>0</v>
      </c>
      <c r="BY253" s="289">
        <v>0</v>
      </c>
      <c r="BZ253" s="289">
        <v>0</v>
      </c>
      <c r="CA253" s="289">
        <v>0</v>
      </c>
      <c r="CB253" s="289">
        <v>0</v>
      </c>
      <c r="CC253" s="289">
        <v>40848.870000000003</v>
      </c>
      <c r="CD253" s="289">
        <v>0</v>
      </c>
      <c r="CE253" s="289">
        <v>0</v>
      </c>
      <c r="CF253" s="289">
        <v>0</v>
      </c>
      <c r="CG253" s="289">
        <v>0</v>
      </c>
      <c r="CH253" s="289">
        <v>336.88</v>
      </c>
      <c r="CI253" s="289">
        <v>0</v>
      </c>
      <c r="CJ253" s="289">
        <v>0</v>
      </c>
      <c r="CK253" s="289">
        <v>0</v>
      </c>
      <c r="CL253" s="289">
        <v>0</v>
      </c>
      <c r="CM253" s="289">
        <v>230701</v>
      </c>
      <c r="CN253" s="289">
        <v>0</v>
      </c>
      <c r="CO253" s="289">
        <v>0</v>
      </c>
      <c r="CP253" s="289">
        <v>0</v>
      </c>
      <c r="CQ253" s="289">
        <v>0</v>
      </c>
      <c r="CR253" s="289">
        <v>0</v>
      </c>
      <c r="CS253" s="289">
        <v>0</v>
      </c>
      <c r="CT253" s="289">
        <v>110790.77</v>
      </c>
      <c r="CU253" s="289">
        <v>0</v>
      </c>
      <c r="CV253" s="289">
        <v>0</v>
      </c>
      <c r="CW253" s="289">
        <v>0</v>
      </c>
      <c r="CX253" s="289">
        <v>32898.18</v>
      </c>
      <c r="CY253" s="289">
        <v>0</v>
      </c>
      <c r="CZ253" s="289">
        <v>0</v>
      </c>
      <c r="DA253" s="289">
        <v>0</v>
      </c>
      <c r="DB253" s="289">
        <v>0</v>
      </c>
      <c r="DC253" s="289">
        <v>0</v>
      </c>
      <c r="DD253" s="289">
        <v>0</v>
      </c>
      <c r="DE253" s="289">
        <v>0</v>
      </c>
      <c r="DF253" s="289">
        <v>0</v>
      </c>
      <c r="DG253" s="289">
        <v>0</v>
      </c>
      <c r="DH253" s="289">
        <v>0</v>
      </c>
      <c r="DI253" s="289">
        <v>813515.14</v>
      </c>
      <c r="DJ253" s="289">
        <v>0</v>
      </c>
      <c r="DK253" s="289">
        <v>0</v>
      </c>
      <c r="DL253" s="289">
        <v>92386.62</v>
      </c>
      <c r="DM253" s="289">
        <v>96090.94</v>
      </c>
      <c r="DN253" s="289">
        <v>0</v>
      </c>
      <c r="DO253" s="289">
        <v>0</v>
      </c>
      <c r="DP253" s="289">
        <v>18721.939999999999</v>
      </c>
      <c r="DQ253" s="289">
        <v>0</v>
      </c>
      <c r="DR253" s="289">
        <v>0</v>
      </c>
      <c r="DS253" s="289">
        <v>0</v>
      </c>
      <c r="DT253" s="289">
        <v>0</v>
      </c>
      <c r="DU253" s="289">
        <v>0</v>
      </c>
      <c r="DV253" s="289">
        <v>62931.11</v>
      </c>
      <c r="DW253" s="289">
        <v>5071.9000000000005</v>
      </c>
      <c r="DX253" s="289">
        <v>9901.08</v>
      </c>
      <c r="DY253" s="289">
        <v>10921.03</v>
      </c>
      <c r="DZ253" s="289">
        <v>3074.4900000000002</v>
      </c>
      <c r="EA253" s="289">
        <v>2054.54</v>
      </c>
      <c r="EB253" s="289">
        <v>0</v>
      </c>
      <c r="EC253" s="289">
        <v>0</v>
      </c>
      <c r="ED253" s="289">
        <v>0</v>
      </c>
      <c r="EE253" s="289">
        <v>0</v>
      </c>
      <c r="EF253" s="289">
        <v>0</v>
      </c>
      <c r="EG253" s="289">
        <v>0</v>
      </c>
      <c r="EH253" s="289">
        <v>0</v>
      </c>
      <c r="EI253" s="289">
        <v>0</v>
      </c>
      <c r="EJ253" s="289">
        <v>0</v>
      </c>
      <c r="EK253" s="289">
        <v>0</v>
      </c>
      <c r="EL253" s="289">
        <v>0</v>
      </c>
      <c r="EM253" s="289">
        <v>0</v>
      </c>
      <c r="EN253" s="289">
        <v>0</v>
      </c>
      <c r="EO253" s="289">
        <v>5000</v>
      </c>
      <c r="EP253" s="289">
        <v>5000</v>
      </c>
      <c r="EQ253" s="289">
        <v>0</v>
      </c>
      <c r="ER253" s="289">
        <v>0</v>
      </c>
      <c r="ES253" s="289">
        <v>0</v>
      </c>
      <c r="ET253" s="289">
        <v>0</v>
      </c>
      <c r="EU253" s="289">
        <v>52304.130000000005</v>
      </c>
      <c r="EV253" s="289">
        <v>22887.170000000002</v>
      </c>
      <c r="EW253" s="289">
        <v>239507.47</v>
      </c>
      <c r="EX253" s="289">
        <v>268924.43</v>
      </c>
      <c r="EY253" s="289">
        <v>0</v>
      </c>
      <c r="EZ253" s="289">
        <v>3836.03</v>
      </c>
      <c r="FA253" s="289">
        <v>17179.28</v>
      </c>
      <c r="FB253" s="289">
        <v>48375</v>
      </c>
      <c r="FC253" s="289">
        <v>846.03</v>
      </c>
      <c r="FD253" s="289">
        <v>34185.72</v>
      </c>
      <c r="FE253" s="289">
        <v>0</v>
      </c>
      <c r="FF253" s="289">
        <v>0</v>
      </c>
      <c r="FG253" s="289">
        <v>0</v>
      </c>
      <c r="FH253" s="289">
        <v>0</v>
      </c>
      <c r="FI253" s="289">
        <v>0</v>
      </c>
      <c r="FJ253" s="289">
        <v>0</v>
      </c>
      <c r="FK253" s="289">
        <v>0</v>
      </c>
    </row>
    <row r="254" spans="1:167" x14ac:dyDescent="0.15">
      <c r="A254" s="287">
        <v>3983</v>
      </c>
      <c r="B254" s="287" t="s">
        <v>717</v>
      </c>
      <c r="C254" s="289">
        <v>0</v>
      </c>
      <c r="D254" s="289">
        <v>3572751.31</v>
      </c>
      <c r="E254" s="289">
        <v>11829.36</v>
      </c>
      <c r="F254" s="289">
        <v>26354.170000000002</v>
      </c>
      <c r="G254" s="289">
        <v>32668</v>
      </c>
      <c r="H254" s="289">
        <v>6628.91</v>
      </c>
      <c r="I254" s="289">
        <v>104321.65000000001</v>
      </c>
      <c r="J254" s="289">
        <v>0</v>
      </c>
      <c r="K254" s="289">
        <v>1550949.94</v>
      </c>
      <c r="L254" s="289">
        <v>0</v>
      </c>
      <c r="M254" s="289">
        <v>0</v>
      </c>
      <c r="N254" s="289">
        <v>0</v>
      </c>
      <c r="O254" s="289">
        <v>0</v>
      </c>
      <c r="P254" s="289">
        <v>4849.0600000000004</v>
      </c>
      <c r="Q254" s="289">
        <v>0</v>
      </c>
      <c r="R254" s="289">
        <v>0</v>
      </c>
      <c r="S254" s="289">
        <v>0</v>
      </c>
      <c r="T254" s="289">
        <v>0</v>
      </c>
      <c r="U254" s="289">
        <v>263102.72000000003</v>
      </c>
      <c r="V254" s="289">
        <v>8337122</v>
      </c>
      <c r="W254" s="289">
        <v>18767.75</v>
      </c>
      <c r="X254" s="289">
        <v>0</v>
      </c>
      <c r="Y254" s="289">
        <v>0</v>
      </c>
      <c r="Z254" s="289">
        <v>142.01</v>
      </c>
      <c r="AA254" s="289">
        <v>12455</v>
      </c>
      <c r="AB254" s="289">
        <v>0</v>
      </c>
      <c r="AC254" s="289">
        <v>0</v>
      </c>
      <c r="AD254" s="289">
        <v>115668.44</v>
      </c>
      <c r="AE254" s="289">
        <v>142980</v>
      </c>
      <c r="AF254" s="289">
        <v>0</v>
      </c>
      <c r="AG254" s="289">
        <v>0</v>
      </c>
      <c r="AH254" s="289">
        <v>0</v>
      </c>
      <c r="AI254" s="289">
        <v>0</v>
      </c>
      <c r="AJ254" s="289">
        <v>0</v>
      </c>
      <c r="AK254" s="289">
        <v>0</v>
      </c>
      <c r="AL254" s="289">
        <v>146075</v>
      </c>
      <c r="AM254" s="289">
        <v>0</v>
      </c>
      <c r="AN254" s="289">
        <v>38461.370000000003</v>
      </c>
      <c r="AO254" s="289">
        <v>0</v>
      </c>
      <c r="AP254" s="289">
        <v>383.37</v>
      </c>
      <c r="AQ254" s="289">
        <v>3956142.1</v>
      </c>
      <c r="AR254" s="289">
        <v>1945495.74</v>
      </c>
      <c r="AS254" s="289">
        <v>418005.78</v>
      </c>
      <c r="AT254" s="289">
        <v>5464.38</v>
      </c>
      <c r="AU254" s="289">
        <v>171464.73</v>
      </c>
      <c r="AV254" s="289">
        <v>267736.23</v>
      </c>
      <c r="AW254" s="289">
        <v>354355.74</v>
      </c>
      <c r="AX254" s="289">
        <v>369934.08000000002</v>
      </c>
      <c r="AY254" s="289">
        <v>360910.49</v>
      </c>
      <c r="AZ254" s="289">
        <v>673940.58</v>
      </c>
      <c r="BA254" s="289">
        <v>1809968.66</v>
      </c>
      <c r="BB254" s="289">
        <v>282295.8</v>
      </c>
      <c r="BC254" s="289">
        <v>107301.53</v>
      </c>
      <c r="BD254" s="289">
        <v>239422.2</v>
      </c>
      <c r="BE254" s="289">
        <v>71670.430000000008</v>
      </c>
      <c r="BF254" s="289">
        <v>2014541.49</v>
      </c>
      <c r="BG254" s="289">
        <v>1399338.33</v>
      </c>
      <c r="BH254" s="289">
        <v>3615.08</v>
      </c>
      <c r="BI254" s="289">
        <v>0</v>
      </c>
      <c r="BJ254" s="289">
        <v>0</v>
      </c>
      <c r="BK254" s="289">
        <v>0</v>
      </c>
      <c r="BL254" s="289">
        <v>0</v>
      </c>
      <c r="BM254" s="289">
        <v>0</v>
      </c>
      <c r="BN254" s="289">
        <v>0</v>
      </c>
      <c r="BO254" s="289">
        <v>0</v>
      </c>
      <c r="BP254" s="289">
        <v>0</v>
      </c>
      <c r="BQ254" s="289">
        <v>3380198.42</v>
      </c>
      <c r="BR254" s="289">
        <v>3314105.11</v>
      </c>
      <c r="BS254" s="289">
        <v>3380198.42</v>
      </c>
      <c r="BT254" s="289">
        <v>3314105.11</v>
      </c>
      <c r="BU254" s="289">
        <v>0</v>
      </c>
      <c r="BV254" s="289">
        <v>0</v>
      </c>
      <c r="BW254" s="289">
        <v>2013891.49</v>
      </c>
      <c r="BX254" s="289">
        <v>0</v>
      </c>
      <c r="BY254" s="289">
        <v>0</v>
      </c>
      <c r="BZ254" s="289">
        <v>0</v>
      </c>
      <c r="CA254" s="289">
        <v>0</v>
      </c>
      <c r="CB254" s="289">
        <v>0</v>
      </c>
      <c r="CC254" s="289">
        <v>109638</v>
      </c>
      <c r="CD254" s="289">
        <v>0</v>
      </c>
      <c r="CE254" s="289">
        <v>0</v>
      </c>
      <c r="CF254" s="289">
        <v>0</v>
      </c>
      <c r="CG254" s="289">
        <v>0</v>
      </c>
      <c r="CH254" s="289">
        <v>44930.46</v>
      </c>
      <c r="CI254" s="289">
        <v>0</v>
      </c>
      <c r="CJ254" s="289">
        <v>0</v>
      </c>
      <c r="CK254" s="289">
        <v>0</v>
      </c>
      <c r="CL254" s="289">
        <v>18000</v>
      </c>
      <c r="CM254" s="289">
        <v>599548</v>
      </c>
      <c r="CN254" s="289">
        <v>150000</v>
      </c>
      <c r="CO254" s="289">
        <v>0</v>
      </c>
      <c r="CP254" s="289">
        <v>0</v>
      </c>
      <c r="CQ254" s="289">
        <v>0</v>
      </c>
      <c r="CR254" s="289">
        <v>0</v>
      </c>
      <c r="CS254" s="289">
        <v>0</v>
      </c>
      <c r="CT254" s="289">
        <v>262399.55</v>
      </c>
      <c r="CU254" s="289">
        <v>0</v>
      </c>
      <c r="CV254" s="289">
        <v>0</v>
      </c>
      <c r="CW254" s="289">
        <v>0</v>
      </c>
      <c r="CX254" s="289">
        <v>27123.65</v>
      </c>
      <c r="CY254" s="289">
        <v>0</v>
      </c>
      <c r="CZ254" s="289">
        <v>0</v>
      </c>
      <c r="DA254" s="289">
        <v>0</v>
      </c>
      <c r="DB254" s="289">
        <v>0</v>
      </c>
      <c r="DC254" s="289">
        <v>2771.01</v>
      </c>
      <c r="DD254" s="289">
        <v>0</v>
      </c>
      <c r="DE254" s="289">
        <v>0</v>
      </c>
      <c r="DF254" s="289">
        <v>0</v>
      </c>
      <c r="DG254" s="289">
        <v>0</v>
      </c>
      <c r="DH254" s="289">
        <v>0</v>
      </c>
      <c r="DI254" s="289">
        <v>2238733.79</v>
      </c>
      <c r="DJ254" s="289">
        <v>0</v>
      </c>
      <c r="DK254" s="289">
        <v>0</v>
      </c>
      <c r="DL254" s="289">
        <v>204515.23</v>
      </c>
      <c r="DM254" s="289">
        <v>149624.92000000001</v>
      </c>
      <c r="DN254" s="289">
        <v>0</v>
      </c>
      <c r="DO254" s="289">
        <v>47857.06</v>
      </c>
      <c r="DP254" s="289">
        <v>160102.73000000001</v>
      </c>
      <c r="DQ254" s="289">
        <v>2353.12</v>
      </c>
      <c r="DR254" s="289">
        <v>0</v>
      </c>
      <c r="DS254" s="289">
        <v>0</v>
      </c>
      <c r="DT254" s="289">
        <v>51975</v>
      </c>
      <c r="DU254" s="289">
        <v>0</v>
      </c>
      <c r="DV254" s="289">
        <v>373140.31</v>
      </c>
      <c r="DW254" s="289">
        <v>0</v>
      </c>
      <c r="DX254" s="289">
        <v>28690.850000000002</v>
      </c>
      <c r="DY254" s="289">
        <v>30717.58</v>
      </c>
      <c r="DZ254" s="289">
        <v>3243.9300000000003</v>
      </c>
      <c r="EA254" s="289">
        <v>1217.2</v>
      </c>
      <c r="EB254" s="289">
        <v>0</v>
      </c>
      <c r="EC254" s="289">
        <v>0</v>
      </c>
      <c r="ED254" s="289">
        <v>124150.26000000001</v>
      </c>
      <c r="EE254" s="289">
        <v>179592.24</v>
      </c>
      <c r="EF254" s="289">
        <v>1152819.97</v>
      </c>
      <c r="EG254" s="289">
        <v>1097377.99</v>
      </c>
      <c r="EH254" s="289">
        <v>0</v>
      </c>
      <c r="EI254" s="289">
        <v>0</v>
      </c>
      <c r="EJ254" s="289">
        <v>0</v>
      </c>
      <c r="EK254" s="289">
        <v>0</v>
      </c>
      <c r="EL254" s="289">
        <v>0</v>
      </c>
      <c r="EM254" s="289">
        <v>2752488.9</v>
      </c>
      <c r="EN254" s="289">
        <v>0</v>
      </c>
      <c r="EO254" s="289">
        <v>651.22</v>
      </c>
      <c r="EP254" s="289">
        <v>651.22</v>
      </c>
      <c r="EQ254" s="289">
        <v>0</v>
      </c>
      <c r="ER254" s="289">
        <v>0</v>
      </c>
      <c r="ES254" s="289">
        <v>0</v>
      </c>
      <c r="ET254" s="289">
        <v>0</v>
      </c>
      <c r="EU254" s="289">
        <v>15876.62</v>
      </c>
      <c r="EV254" s="289">
        <v>12952.17</v>
      </c>
      <c r="EW254" s="289">
        <v>702322.76</v>
      </c>
      <c r="EX254" s="289">
        <v>705247.21</v>
      </c>
      <c r="EY254" s="289">
        <v>0</v>
      </c>
      <c r="EZ254" s="289">
        <v>4406.84</v>
      </c>
      <c r="FA254" s="289">
        <v>-2509.2600000000002</v>
      </c>
      <c r="FB254" s="289">
        <v>86444</v>
      </c>
      <c r="FC254" s="289">
        <v>0</v>
      </c>
      <c r="FD254" s="289">
        <v>93360.1</v>
      </c>
      <c r="FE254" s="289">
        <v>0</v>
      </c>
      <c r="FF254" s="289">
        <v>0</v>
      </c>
      <c r="FG254" s="289">
        <v>0</v>
      </c>
      <c r="FH254" s="289">
        <v>0</v>
      </c>
      <c r="FI254" s="289">
        <v>0</v>
      </c>
      <c r="FJ254" s="289">
        <v>0</v>
      </c>
      <c r="FK254" s="289">
        <v>0</v>
      </c>
    </row>
    <row r="255" spans="1:167" x14ac:dyDescent="0.15">
      <c r="A255" s="287">
        <v>3514</v>
      </c>
      <c r="B255" s="287" t="s">
        <v>682</v>
      </c>
      <c r="C255" s="289">
        <v>0</v>
      </c>
      <c r="D255" s="289">
        <v>2723055</v>
      </c>
      <c r="E255" s="289">
        <v>0</v>
      </c>
      <c r="F255" s="289">
        <v>0</v>
      </c>
      <c r="G255" s="289">
        <v>0</v>
      </c>
      <c r="H255" s="289">
        <v>4664.99</v>
      </c>
      <c r="I255" s="289">
        <v>57461.86</v>
      </c>
      <c r="J255" s="289">
        <v>0</v>
      </c>
      <c r="K255" s="289">
        <v>420371.84</v>
      </c>
      <c r="L255" s="289">
        <v>0</v>
      </c>
      <c r="M255" s="289">
        <v>0</v>
      </c>
      <c r="N255" s="289">
        <v>0</v>
      </c>
      <c r="O255" s="289">
        <v>0</v>
      </c>
      <c r="P255" s="289">
        <v>0</v>
      </c>
      <c r="Q255" s="289">
        <v>0</v>
      </c>
      <c r="R255" s="289">
        <v>0</v>
      </c>
      <c r="S255" s="289">
        <v>0</v>
      </c>
      <c r="T255" s="289">
        <v>0</v>
      </c>
      <c r="U255" s="289">
        <v>69812.63</v>
      </c>
      <c r="V255" s="289">
        <v>806538</v>
      </c>
      <c r="W255" s="289">
        <v>27880</v>
      </c>
      <c r="X255" s="289">
        <v>0</v>
      </c>
      <c r="Y255" s="289">
        <v>0</v>
      </c>
      <c r="Z255" s="289">
        <v>0</v>
      </c>
      <c r="AA255" s="289">
        <v>1727</v>
      </c>
      <c r="AB255" s="289">
        <v>0</v>
      </c>
      <c r="AC255" s="289">
        <v>0</v>
      </c>
      <c r="AD255" s="289">
        <v>4637</v>
      </c>
      <c r="AE255" s="289">
        <v>0</v>
      </c>
      <c r="AF255" s="289">
        <v>0</v>
      </c>
      <c r="AG255" s="289">
        <v>0</v>
      </c>
      <c r="AH255" s="289">
        <v>3245.07</v>
      </c>
      <c r="AI255" s="289">
        <v>36750</v>
      </c>
      <c r="AJ255" s="289">
        <v>0</v>
      </c>
      <c r="AK255" s="289">
        <v>0</v>
      </c>
      <c r="AL255" s="289">
        <v>0</v>
      </c>
      <c r="AM255" s="289">
        <v>4791.25</v>
      </c>
      <c r="AN255" s="289">
        <v>755.64</v>
      </c>
      <c r="AO255" s="289">
        <v>0</v>
      </c>
      <c r="AP255" s="289">
        <v>8555.19</v>
      </c>
      <c r="AQ255" s="289">
        <v>750605.52</v>
      </c>
      <c r="AR255" s="289">
        <v>815671.42</v>
      </c>
      <c r="AS255" s="289">
        <v>0</v>
      </c>
      <c r="AT255" s="289">
        <v>121688.03</v>
      </c>
      <c r="AU255" s="289">
        <v>30269.46</v>
      </c>
      <c r="AV255" s="289">
        <v>7906.7</v>
      </c>
      <c r="AW255" s="289">
        <v>82599.89</v>
      </c>
      <c r="AX255" s="289">
        <v>206769.07</v>
      </c>
      <c r="AY255" s="289">
        <v>313216.31</v>
      </c>
      <c r="AZ255" s="289">
        <v>0</v>
      </c>
      <c r="BA255" s="289">
        <v>602317.21</v>
      </c>
      <c r="BB255" s="289">
        <v>82173.41</v>
      </c>
      <c r="BC255" s="289">
        <v>46001.599999999999</v>
      </c>
      <c r="BD255" s="289">
        <v>2950.16</v>
      </c>
      <c r="BE255" s="289">
        <v>94507.02</v>
      </c>
      <c r="BF255" s="289">
        <v>243104.59</v>
      </c>
      <c r="BG255" s="289">
        <v>263229.03999999998</v>
      </c>
      <c r="BH255" s="289">
        <v>7573.34</v>
      </c>
      <c r="BI255" s="289">
        <v>0</v>
      </c>
      <c r="BJ255" s="289">
        <v>0</v>
      </c>
      <c r="BK255" s="289">
        <v>0</v>
      </c>
      <c r="BL255" s="289">
        <v>0</v>
      </c>
      <c r="BM255" s="289">
        <v>0</v>
      </c>
      <c r="BN255" s="289">
        <v>0</v>
      </c>
      <c r="BO255" s="289">
        <v>0</v>
      </c>
      <c r="BP255" s="289">
        <v>707.82</v>
      </c>
      <c r="BQ255" s="289">
        <v>1071170.5900000001</v>
      </c>
      <c r="BR255" s="289">
        <v>1570125.47</v>
      </c>
      <c r="BS255" s="289">
        <v>1071170.5900000001</v>
      </c>
      <c r="BT255" s="289">
        <v>1570833.29</v>
      </c>
      <c r="BU255" s="289">
        <v>0</v>
      </c>
      <c r="BV255" s="289">
        <v>0</v>
      </c>
      <c r="BW255" s="289">
        <v>240393.15</v>
      </c>
      <c r="BX255" s="289">
        <v>0</v>
      </c>
      <c r="BY255" s="289">
        <v>0</v>
      </c>
      <c r="BZ255" s="289">
        <v>0</v>
      </c>
      <c r="CA255" s="289">
        <v>0</v>
      </c>
      <c r="CB255" s="289">
        <v>2738.65</v>
      </c>
      <c r="CC255" s="289">
        <v>30475.84</v>
      </c>
      <c r="CD255" s="289">
        <v>0</v>
      </c>
      <c r="CE255" s="289">
        <v>0</v>
      </c>
      <c r="CF255" s="289">
        <v>0</v>
      </c>
      <c r="CG255" s="289">
        <v>0</v>
      </c>
      <c r="CH255" s="289">
        <v>0</v>
      </c>
      <c r="CI255" s="289">
        <v>0</v>
      </c>
      <c r="CJ255" s="289">
        <v>0</v>
      </c>
      <c r="CK255" s="289">
        <v>0</v>
      </c>
      <c r="CL255" s="289">
        <v>0</v>
      </c>
      <c r="CM255" s="289">
        <v>110812</v>
      </c>
      <c r="CN255" s="289">
        <v>0</v>
      </c>
      <c r="CO255" s="289">
        <v>0</v>
      </c>
      <c r="CP255" s="289">
        <v>0</v>
      </c>
      <c r="CQ255" s="289">
        <v>0</v>
      </c>
      <c r="CR255" s="289">
        <v>0</v>
      </c>
      <c r="CS255" s="289">
        <v>0</v>
      </c>
      <c r="CT255" s="289">
        <v>56473</v>
      </c>
      <c r="CU255" s="289">
        <v>0</v>
      </c>
      <c r="CV255" s="289">
        <v>0</v>
      </c>
      <c r="CW255" s="289">
        <v>0</v>
      </c>
      <c r="CX255" s="289">
        <v>21675.09</v>
      </c>
      <c r="CY255" s="289">
        <v>0</v>
      </c>
      <c r="CZ255" s="289">
        <v>0</v>
      </c>
      <c r="DA255" s="289">
        <v>0</v>
      </c>
      <c r="DB255" s="289">
        <v>0</v>
      </c>
      <c r="DC255" s="289">
        <v>0</v>
      </c>
      <c r="DD255" s="289">
        <v>0</v>
      </c>
      <c r="DE255" s="289">
        <v>0</v>
      </c>
      <c r="DF255" s="289">
        <v>0</v>
      </c>
      <c r="DG255" s="289">
        <v>0</v>
      </c>
      <c r="DH255" s="289">
        <v>0</v>
      </c>
      <c r="DI255" s="289">
        <v>304741.53999999998</v>
      </c>
      <c r="DJ255" s="289">
        <v>0</v>
      </c>
      <c r="DK255" s="289">
        <v>0</v>
      </c>
      <c r="DL255" s="289">
        <v>76768.27</v>
      </c>
      <c r="DM255" s="289">
        <v>5892.1</v>
      </c>
      <c r="DN255" s="289">
        <v>0</v>
      </c>
      <c r="DO255" s="289">
        <v>0</v>
      </c>
      <c r="DP255" s="289">
        <v>24871.760000000002</v>
      </c>
      <c r="DQ255" s="289">
        <v>0</v>
      </c>
      <c r="DR255" s="289">
        <v>0</v>
      </c>
      <c r="DS255" s="289">
        <v>0</v>
      </c>
      <c r="DT255" s="289">
        <v>12747</v>
      </c>
      <c r="DU255" s="289">
        <v>0</v>
      </c>
      <c r="DV255" s="289">
        <v>37547.06</v>
      </c>
      <c r="DW255" s="289">
        <v>0</v>
      </c>
      <c r="DX255" s="289">
        <v>29559.82</v>
      </c>
      <c r="DY255" s="289">
        <v>28141.16</v>
      </c>
      <c r="DZ255" s="289">
        <v>49674.6</v>
      </c>
      <c r="EA255" s="289">
        <v>34830.85</v>
      </c>
      <c r="EB255" s="289">
        <v>16262.41</v>
      </c>
      <c r="EC255" s="289">
        <v>0</v>
      </c>
      <c r="ED255" s="289">
        <v>37744.770000000004</v>
      </c>
      <c r="EE255" s="289">
        <v>25070.55</v>
      </c>
      <c r="EF255" s="289">
        <v>261243.32</v>
      </c>
      <c r="EG255" s="289">
        <v>273917.53999999998</v>
      </c>
      <c r="EH255" s="289">
        <v>0</v>
      </c>
      <c r="EI255" s="289">
        <v>0</v>
      </c>
      <c r="EJ255" s="289">
        <v>0</v>
      </c>
      <c r="EK255" s="289">
        <v>0</v>
      </c>
      <c r="EL255" s="289">
        <v>0</v>
      </c>
      <c r="EM255" s="289">
        <v>2040000</v>
      </c>
      <c r="EN255" s="289">
        <v>2111218.2400000002</v>
      </c>
      <c r="EO255" s="289">
        <v>1099109.32</v>
      </c>
      <c r="EP255" s="289">
        <v>9612.51</v>
      </c>
      <c r="EQ255" s="289">
        <v>0</v>
      </c>
      <c r="ER255" s="289">
        <v>1021721.43</v>
      </c>
      <c r="ES255" s="289">
        <v>0</v>
      </c>
      <c r="ET255" s="289">
        <v>0</v>
      </c>
      <c r="EU255" s="289">
        <v>24817.79</v>
      </c>
      <c r="EV255" s="289">
        <v>30271.75</v>
      </c>
      <c r="EW255" s="289">
        <v>92556.290000000008</v>
      </c>
      <c r="EX255" s="289">
        <v>87102.33</v>
      </c>
      <c r="EY255" s="289">
        <v>0</v>
      </c>
      <c r="EZ255" s="289">
        <v>26506.89</v>
      </c>
      <c r="FA255" s="289">
        <v>31588.46</v>
      </c>
      <c r="FB255" s="289">
        <v>79098</v>
      </c>
      <c r="FC255" s="289">
        <v>1919.9</v>
      </c>
      <c r="FD255" s="289">
        <v>72096.53</v>
      </c>
      <c r="FE255" s="289">
        <v>0</v>
      </c>
      <c r="FF255" s="289">
        <v>0</v>
      </c>
      <c r="FG255" s="289">
        <v>0</v>
      </c>
      <c r="FH255" s="289">
        <v>20306.920000000002</v>
      </c>
      <c r="FI255" s="289">
        <v>20306.920000000002</v>
      </c>
      <c r="FJ255" s="289">
        <v>0</v>
      </c>
      <c r="FK255" s="289">
        <v>0</v>
      </c>
    </row>
    <row r="256" spans="1:167" x14ac:dyDescent="0.15">
      <c r="A256" s="287">
        <v>616</v>
      </c>
      <c r="B256" s="287" t="s">
        <v>499</v>
      </c>
      <c r="C256" s="289">
        <v>0</v>
      </c>
      <c r="D256" s="289">
        <v>3128797</v>
      </c>
      <c r="E256" s="289">
        <v>0</v>
      </c>
      <c r="F256" s="289">
        <v>1337.69</v>
      </c>
      <c r="G256" s="289">
        <v>0</v>
      </c>
      <c r="H256" s="289">
        <v>2815.57</v>
      </c>
      <c r="I256" s="289">
        <v>25908.46</v>
      </c>
      <c r="J256" s="289">
        <v>0</v>
      </c>
      <c r="K256" s="289">
        <v>131451</v>
      </c>
      <c r="L256" s="289">
        <v>0</v>
      </c>
      <c r="M256" s="289">
        <v>0</v>
      </c>
      <c r="N256" s="289">
        <v>0</v>
      </c>
      <c r="O256" s="289">
        <v>0</v>
      </c>
      <c r="P256" s="289">
        <v>0</v>
      </c>
      <c r="Q256" s="289">
        <v>0</v>
      </c>
      <c r="R256" s="289">
        <v>0</v>
      </c>
      <c r="S256" s="289">
        <v>8414.5400000000009</v>
      </c>
      <c r="T256" s="289">
        <v>0</v>
      </c>
      <c r="U256" s="289">
        <v>158539.95000000001</v>
      </c>
      <c r="V256" s="289">
        <v>0</v>
      </c>
      <c r="W256" s="289">
        <v>1760</v>
      </c>
      <c r="X256" s="289">
        <v>0</v>
      </c>
      <c r="Y256" s="289">
        <v>65150.26</v>
      </c>
      <c r="Z256" s="289">
        <v>15861.9</v>
      </c>
      <c r="AA256" s="289">
        <v>46132</v>
      </c>
      <c r="AB256" s="289">
        <v>0</v>
      </c>
      <c r="AC256" s="289">
        <v>0</v>
      </c>
      <c r="AD256" s="289">
        <v>14871.53</v>
      </c>
      <c r="AE256" s="289">
        <v>59374.71</v>
      </c>
      <c r="AF256" s="289">
        <v>0</v>
      </c>
      <c r="AG256" s="289">
        <v>0</v>
      </c>
      <c r="AH256" s="289">
        <v>0</v>
      </c>
      <c r="AI256" s="289">
        <v>7767</v>
      </c>
      <c r="AJ256" s="289">
        <v>0</v>
      </c>
      <c r="AK256" s="289">
        <v>0</v>
      </c>
      <c r="AL256" s="289">
        <v>0</v>
      </c>
      <c r="AM256" s="289">
        <v>0</v>
      </c>
      <c r="AN256" s="289">
        <v>9357.65</v>
      </c>
      <c r="AO256" s="289">
        <v>0</v>
      </c>
      <c r="AP256" s="289">
        <v>0</v>
      </c>
      <c r="AQ256" s="289">
        <v>679827.20000000007</v>
      </c>
      <c r="AR256" s="289">
        <v>497458.73</v>
      </c>
      <c r="AS256" s="289">
        <v>0</v>
      </c>
      <c r="AT256" s="289">
        <v>97039.59</v>
      </c>
      <c r="AU256" s="289">
        <v>28401.82</v>
      </c>
      <c r="AV256" s="289">
        <v>6982.3</v>
      </c>
      <c r="AW256" s="289">
        <v>81750.009999999995</v>
      </c>
      <c r="AX256" s="289">
        <v>65688.97</v>
      </c>
      <c r="AY256" s="289">
        <v>253347.32</v>
      </c>
      <c r="AZ256" s="289">
        <v>3484.34</v>
      </c>
      <c r="BA256" s="289">
        <v>664729.41</v>
      </c>
      <c r="BB256" s="289">
        <v>97362.46</v>
      </c>
      <c r="BC256" s="289">
        <v>45569</v>
      </c>
      <c r="BD256" s="289">
        <v>8336.0400000000009</v>
      </c>
      <c r="BE256" s="289">
        <v>70321.58</v>
      </c>
      <c r="BF256" s="289">
        <v>498354.62</v>
      </c>
      <c r="BG256" s="289">
        <v>149664</v>
      </c>
      <c r="BH256" s="289">
        <v>59.57</v>
      </c>
      <c r="BI256" s="289">
        <v>0</v>
      </c>
      <c r="BJ256" s="289">
        <v>0</v>
      </c>
      <c r="BK256" s="289">
        <v>0</v>
      </c>
      <c r="BL256" s="289">
        <v>0</v>
      </c>
      <c r="BM256" s="289">
        <v>0</v>
      </c>
      <c r="BN256" s="289">
        <v>0</v>
      </c>
      <c r="BO256" s="289">
        <v>300000</v>
      </c>
      <c r="BP256" s="289">
        <v>300000</v>
      </c>
      <c r="BQ256" s="289">
        <v>2314468.36</v>
      </c>
      <c r="BR256" s="289">
        <v>2743630.66</v>
      </c>
      <c r="BS256" s="289">
        <v>2614468.36</v>
      </c>
      <c r="BT256" s="289">
        <v>3043630.66</v>
      </c>
      <c r="BU256" s="289">
        <v>0</v>
      </c>
      <c r="BV256" s="289">
        <v>0</v>
      </c>
      <c r="BW256" s="289">
        <v>426329.33</v>
      </c>
      <c r="BX256" s="289">
        <v>0</v>
      </c>
      <c r="BY256" s="289">
        <v>0</v>
      </c>
      <c r="BZ256" s="289">
        <v>0</v>
      </c>
      <c r="CA256" s="289">
        <v>0</v>
      </c>
      <c r="CB256" s="289">
        <v>16597</v>
      </c>
      <c r="CC256" s="289">
        <v>0</v>
      </c>
      <c r="CD256" s="289">
        <v>0</v>
      </c>
      <c r="CE256" s="289">
        <v>0</v>
      </c>
      <c r="CF256" s="289">
        <v>0</v>
      </c>
      <c r="CG256" s="289">
        <v>0</v>
      </c>
      <c r="CH256" s="289">
        <v>11438.36</v>
      </c>
      <c r="CI256" s="289">
        <v>0</v>
      </c>
      <c r="CJ256" s="289">
        <v>0</v>
      </c>
      <c r="CK256" s="289">
        <v>22882.02</v>
      </c>
      <c r="CL256" s="289">
        <v>0</v>
      </c>
      <c r="CM256" s="289">
        <v>103478</v>
      </c>
      <c r="CN256" s="289">
        <v>0</v>
      </c>
      <c r="CO256" s="289">
        <v>0</v>
      </c>
      <c r="CP256" s="289">
        <v>0</v>
      </c>
      <c r="CQ256" s="289">
        <v>0</v>
      </c>
      <c r="CR256" s="289">
        <v>0</v>
      </c>
      <c r="CS256" s="289">
        <v>0</v>
      </c>
      <c r="CT256" s="289">
        <v>30573.96</v>
      </c>
      <c r="CU256" s="289">
        <v>0</v>
      </c>
      <c r="CV256" s="289">
        <v>0</v>
      </c>
      <c r="CW256" s="289">
        <v>0</v>
      </c>
      <c r="CX256" s="289">
        <v>0</v>
      </c>
      <c r="CY256" s="289">
        <v>0</v>
      </c>
      <c r="CZ256" s="289">
        <v>0</v>
      </c>
      <c r="DA256" s="289">
        <v>0</v>
      </c>
      <c r="DB256" s="289">
        <v>0</v>
      </c>
      <c r="DC256" s="289">
        <v>0</v>
      </c>
      <c r="DD256" s="289">
        <v>0</v>
      </c>
      <c r="DE256" s="289">
        <v>0</v>
      </c>
      <c r="DF256" s="289">
        <v>0</v>
      </c>
      <c r="DG256" s="289">
        <v>0</v>
      </c>
      <c r="DH256" s="289">
        <v>0</v>
      </c>
      <c r="DI256" s="289">
        <v>420541.73</v>
      </c>
      <c r="DJ256" s="289">
        <v>0</v>
      </c>
      <c r="DK256" s="289">
        <v>0</v>
      </c>
      <c r="DL256" s="289">
        <v>77494.41</v>
      </c>
      <c r="DM256" s="289">
        <v>43467.91</v>
      </c>
      <c r="DN256" s="289">
        <v>0</v>
      </c>
      <c r="DO256" s="289">
        <v>0</v>
      </c>
      <c r="DP256" s="289">
        <v>1039.5</v>
      </c>
      <c r="DQ256" s="289">
        <v>0</v>
      </c>
      <c r="DR256" s="289">
        <v>0</v>
      </c>
      <c r="DS256" s="289">
        <v>0</v>
      </c>
      <c r="DT256" s="289">
        <v>0</v>
      </c>
      <c r="DU256" s="289">
        <v>0</v>
      </c>
      <c r="DV256" s="289">
        <v>68755.12</v>
      </c>
      <c r="DW256" s="289">
        <v>0</v>
      </c>
      <c r="DX256" s="289">
        <v>128676.29000000001</v>
      </c>
      <c r="DY256" s="289">
        <v>128066.69</v>
      </c>
      <c r="DZ256" s="289">
        <v>9630.93</v>
      </c>
      <c r="EA256" s="289">
        <v>1320.81</v>
      </c>
      <c r="EB256" s="289">
        <v>8919.7199999999993</v>
      </c>
      <c r="EC256" s="289">
        <v>0</v>
      </c>
      <c r="ED256" s="289">
        <v>54635.770000000004</v>
      </c>
      <c r="EE256" s="289">
        <v>52979.94</v>
      </c>
      <c r="EF256" s="289">
        <v>220207.66999999998</v>
      </c>
      <c r="EG256" s="289">
        <v>221863.5</v>
      </c>
      <c r="EH256" s="289">
        <v>0</v>
      </c>
      <c r="EI256" s="289">
        <v>0</v>
      </c>
      <c r="EJ256" s="289">
        <v>0</v>
      </c>
      <c r="EK256" s="289">
        <v>0</v>
      </c>
      <c r="EL256" s="289">
        <v>0</v>
      </c>
      <c r="EM256" s="289">
        <v>1477974.42</v>
      </c>
      <c r="EN256" s="289">
        <v>273383.83</v>
      </c>
      <c r="EO256" s="289">
        <v>163651.83000000002</v>
      </c>
      <c r="EP256" s="289">
        <v>0</v>
      </c>
      <c r="EQ256" s="289">
        <v>0</v>
      </c>
      <c r="ER256" s="289">
        <v>109732</v>
      </c>
      <c r="ES256" s="289">
        <v>0</v>
      </c>
      <c r="ET256" s="289">
        <v>0</v>
      </c>
      <c r="EU256" s="289">
        <v>0</v>
      </c>
      <c r="EV256" s="289">
        <v>5339.4800000000005</v>
      </c>
      <c r="EW256" s="289">
        <v>160402.86000000002</v>
      </c>
      <c r="EX256" s="289">
        <v>155063.38</v>
      </c>
      <c r="EY256" s="289">
        <v>0</v>
      </c>
      <c r="EZ256" s="289">
        <v>253076.01</v>
      </c>
      <c r="FA256" s="289">
        <v>240611.95</v>
      </c>
      <c r="FB256" s="289">
        <v>104483</v>
      </c>
      <c r="FC256" s="289">
        <v>0</v>
      </c>
      <c r="FD256" s="289">
        <v>116947.06</v>
      </c>
      <c r="FE256" s="289">
        <v>0</v>
      </c>
      <c r="FF256" s="289">
        <v>0</v>
      </c>
      <c r="FG256" s="289">
        <v>0</v>
      </c>
      <c r="FH256" s="289">
        <v>0</v>
      </c>
      <c r="FI256" s="289">
        <v>0</v>
      </c>
      <c r="FJ256" s="289">
        <v>0</v>
      </c>
      <c r="FK256" s="289">
        <v>0</v>
      </c>
    </row>
    <row r="257" spans="1:167" x14ac:dyDescent="0.15">
      <c r="A257" s="287">
        <v>1945</v>
      </c>
      <c r="B257" s="287" t="s">
        <v>578</v>
      </c>
      <c r="C257" s="289">
        <v>0</v>
      </c>
      <c r="D257" s="289">
        <v>5104349</v>
      </c>
      <c r="E257" s="289">
        <v>0</v>
      </c>
      <c r="F257" s="289">
        <v>7273.54</v>
      </c>
      <c r="G257" s="289">
        <v>13803</v>
      </c>
      <c r="H257" s="289">
        <v>967.99</v>
      </c>
      <c r="I257" s="289">
        <v>140396.95000000001</v>
      </c>
      <c r="J257" s="289">
        <v>0</v>
      </c>
      <c r="K257" s="289">
        <v>2884964.72</v>
      </c>
      <c r="L257" s="289">
        <v>0</v>
      </c>
      <c r="M257" s="289">
        <v>0</v>
      </c>
      <c r="N257" s="289">
        <v>0</v>
      </c>
      <c r="O257" s="289">
        <v>0</v>
      </c>
      <c r="P257" s="289">
        <v>0</v>
      </c>
      <c r="Q257" s="289">
        <v>0</v>
      </c>
      <c r="R257" s="289">
        <v>0</v>
      </c>
      <c r="S257" s="289">
        <v>0</v>
      </c>
      <c r="T257" s="289">
        <v>3859</v>
      </c>
      <c r="U257" s="289">
        <v>181913.87</v>
      </c>
      <c r="V257" s="289">
        <v>3003318</v>
      </c>
      <c r="W257" s="289">
        <v>8885.16</v>
      </c>
      <c r="X257" s="289">
        <v>0</v>
      </c>
      <c r="Y257" s="289">
        <v>0</v>
      </c>
      <c r="Z257" s="289">
        <v>0</v>
      </c>
      <c r="AA257" s="289">
        <v>12122</v>
      </c>
      <c r="AB257" s="289">
        <v>0</v>
      </c>
      <c r="AC257" s="289">
        <v>0</v>
      </c>
      <c r="AD257" s="289">
        <v>20472.310000000001</v>
      </c>
      <c r="AE257" s="289">
        <v>61067</v>
      </c>
      <c r="AF257" s="289">
        <v>0</v>
      </c>
      <c r="AG257" s="289">
        <v>0</v>
      </c>
      <c r="AH257" s="289">
        <v>5955.09</v>
      </c>
      <c r="AI257" s="289">
        <v>0</v>
      </c>
      <c r="AJ257" s="289">
        <v>0</v>
      </c>
      <c r="AK257" s="289">
        <v>2979.7400000000002</v>
      </c>
      <c r="AL257" s="289">
        <v>0</v>
      </c>
      <c r="AM257" s="289">
        <v>16120</v>
      </c>
      <c r="AN257" s="289">
        <v>3376.71</v>
      </c>
      <c r="AO257" s="289">
        <v>0</v>
      </c>
      <c r="AP257" s="289">
        <v>577360.79</v>
      </c>
      <c r="AQ257" s="289">
        <v>1704956.09</v>
      </c>
      <c r="AR257" s="289">
        <v>1677035.76</v>
      </c>
      <c r="AS257" s="289">
        <v>217992.63</v>
      </c>
      <c r="AT257" s="289">
        <v>161851.57</v>
      </c>
      <c r="AU257" s="289">
        <v>153224.55000000002</v>
      </c>
      <c r="AV257" s="289">
        <v>0</v>
      </c>
      <c r="AW257" s="289">
        <v>165130.92000000001</v>
      </c>
      <c r="AX257" s="289">
        <v>221912.93</v>
      </c>
      <c r="AY257" s="289">
        <v>274824.93</v>
      </c>
      <c r="AZ257" s="289">
        <v>569889.44000000006</v>
      </c>
      <c r="BA257" s="289">
        <v>1632668.91</v>
      </c>
      <c r="BB257" s="289">
        <v>171422.02</v>
      </c>
      <c r="BC257" s="289">
        <v>80636.639999999999</v>
      </c>
      <c r="BD257" s="289">
        <v>127957.75</v>
      </c>
      <c r="BE257" s="289">
        <v>0</v>
      </c>
      <c r="BF257" s="289">
        <v>1028953.77</v>
      </c>
      <c r="BG257" s="289">
        <v>3655182.0100000002</v>
      </c>
      <c r="BH257" s="289">
        <v>0</v>
      </c>
      <c r="BI257" s="289">
        <v>0</v>
      </c>
      <c r="BJ257" s="289">
        <v>0</v>
      </c>
      <c r="BK257" s="289">
        <v>0</v>
      </c>
      <c r="BL257" s="289">
        <v>0</v>
      </c>
      <c r="BM257" s="289">
        <v>0</v>
      </c>
      <c r="BN257" s="289">
        <v>0</v>
      </c>
      <c r="BO257" s="289">
        <v>0</v>
      </c>
      <c r="BP257" s="289">
        <v>0</v>
      </c>
      <c r="BQ257" s="289">
        <v>560114.66</v>
      </c>
      <c r="BR257" s="289">
        <v>765659.61</v>
      </c>
      <c r="BS257" s="289">
        <v>560114.66</v>
      </c>
      <c r="BT257" s="289">
        <v>765659.61</v>
      </c>
      <c r="BU257" s="289">
        <v>0</v>
      </c>
      <c r="BV257" s="289">
        <v>0</v>
      </c>
      <c r="BW257" s="289">
        <v>1020230.96</v>
      </c>
      <c r="BX257" s="289">
        <v>0</v>
      </c>
      <c r="BY257" s="289">
        <v>0</v>
      </c>
      <c r="BZ257" s="289">
        <v>0</v>
      </c>
      <c r="CA257" s="289">
        <v>0</v>
      </c>
      <c r="CB257" s="289">
        <v>0</v>
      </c>
      <c r="CC257" s="289">
        <v>0</v>
      </c>
      <c r="CD257" s="289">
        <v>0</v>
      </c>
      <c r="CE257" s="289">
        <v>0</v>
      </c>
      <c r="CF257" s="289">
        <v>0</v>
      </c>
      <c r="CG257" s="289">
        <v>0</v>
      </c>
      <c r="CH257" s="289">
        <v>4800.5200000000004</v>
      </c>
      <c r="CI257" s="289">
        <v>0</v>
      </c>
      <c r="CJ257" s="289">
        <v>2039.88</v>
      </c>
      <c r="CK257" s="289">
        <v>0</v>
      </c>
      <c r="CL257" s="289">
        <v>0</v>
      </c>
      <c r="CM257" s="289">
        <v>358845</v>
      </c>
      <c r="CN257" s="289">
        <v>0</v>
      </c>
      <c r="CO257" s="289">
        <v>0</v>
      </c>
      <c r="CP257" s="289">
        <v>0</v>
      </c>
      <c r="CQ257" s="289">
        <v>0</v>
      </c>
      <c r="CR257" s="289">
        <v>0</v>
      </c>
      <c r="CS257" s="289">
        <v>0</v>
      </c>
      <c r="CT257" s="289">
        <v>206804.03</v>
      </c>
      <c r="CU257" s="289">
        <v>0</v>
      </c>
      <c r="CV257" s="289">
        <v>0</v>
      </c>
      <c r="CW257" s="289">
        <v>0</v>
      </c>
      <c r="CX257" s="289">
        <v>28603.21</v>
      </c>
      <c r="CY257" s="289">
        <v>0</v>
      </c>
      <c r="CZ257" s="289">
        <v>0</v>
      </c>
      <c r="DA257" s="289">
        <v>0</v>
      </c>
      <c r="DB257" s="289">
        <v>0</v>
      </c>
      <c r="DC257" s="289">
        <v>0</v>
      </c>
      <c r="DD257" s="289">
        <v>500.13</v>
      </c>
      <c r="DE257" s="289">
        <v>0</v>
      </c>
      <c r="DF257" s="289">
        <v>0</v>
      </c>
      <c r="DG257" s="289">
        <v>0</v>
      </c>
      <c r="DH257" s="289">
        <v>0</v>
      </c>
      <c r="DI257" s="289">
        <v>1197285.1399999999</v>
      </c>
      <c r="DJ257" s="289">
        <v>0</v>
      </c>
      <c r="DK257" s="289">
        <v>0</v>
      </c>
      <c r="DL257" s="289">
        <v>162691.43</v>
      </c>
      <c r="DM257" s="289">
        <v>199898.85</v>
      </c>
      <c r="DN257" s="289">
        <v>0</v>
      </c>
      <c r="DO257" s="289">
        <v>0</v>
      </c>
      <c r="DP257" s="289">
        <v>2201.2800000000002</v>
      </c>
      <c r="DQ257" s="289">
        <v>3628.5</v>
      </c>
      <c r="DR257" s="289">
        <v>0</v>
      </c>
      <c r="DS257" s="289">
        <v>0</v>
      </c>
      <c r="DT257" s="289">
        <v>0</v>
      </c>
      <c r="DU257" s="289">
        <v>0</v>
      </c>
      <c r="DV257" s="289">
        <v>56118.53</v>
      </c>
      <c r="DW257" s="289">
        <v>0</v>
      </c>
      <c r="DX257" s="289">
        <v>0</v>
      </c>
      <c r="DY257" s="289">
        <v>0</v>
      </c>
      <c r="DZ257" s="289">
        <v>0</v>
      </c>
      <c r="EA257" s="289">
        <v>0</v>
      </c>
      <c r="EB257" s="289">
        <v>0</v>
      </c>
      <c r="EC257" s="289">
        <v>0</v>
      </c>
      <c r="ED257" s="289">
        <v>19477.75</v>
      </c>
      <c r="EE257" s="289">
        <v>19478.7</v>
      </c>
      <c r="EF257" s="289">
        <v>940535</v>
      </c>
      <c r="EG257" s="289">
        <v>847568.13</v>
      </c>
      <c r="EH257" s="289">
        <v>2431.87</v>
      </c>
      <c r="EI257" s="289">
        <v>0</v>
      </c>
      <c r="EJ257" s="289">
        <v>0</v>
      </c>
      <c r="EK257" s="289">
        <v>90534.05</v>
      </c>
      <c r="EL257" s="289">
        <v>0</v>
      </c>
      <c r="EM257" s="289">
        <v>3973171.27</v>
      </c>
      <c r="EN257" s="289">
        <v>0</v>
      </c>
      <c r="EO257" s="289">
        <v>344148</v>
      </c>
      <c r="EP257" s="289">
        <v>571000</v>
      </c>
      <c r="EQ257" s="289">
        <v>0</v>
      </c>
      <c r="ER257" s="289">
        <v>226852</v>
      </c>
      <c r="ES257" s="289">
        <v>0</v>
      </c>
      <c r="ET257" s="289">
        <v>0</v>
      </c>
      <c r="EU257" s="289">
        <v>0</v>
      </c>
      <c r="EV257" s="289">
        <v>0</v>
      </c>
      <c r="EW257" s="289">
        <v>305558.65000000002</v>
      </c>
      <c r="EX257" s="289">
        <v>305558.65000000002</v>
      </c>
      <c r="EY257" s="289">
        <v>0</v>
      </c>
      <c r="EZ257" s="289">
        <v>19047.46</v>
      </c>
      <c r="FA257" s="289">
        <v>17740.89</v>
      </c>
      <c r="FB257" s="289">
        <v>49154</v>
      </c>
      <c r="FC257" s="289">
        <v>0</v>
      </c>
      <c r="FD257" s="289">
        <v>50460.57</v>
      </c>
      <c r="FE257" s="289">
        <v>0</v>
      </c>
      <c r="FF257" s="289">
        <v>0</v>
      </c>
      <c r="FG257" s="289">
        <v>0</v>
      </c>
      <c r="FH257" s="289">
        <v>0</v>
      </c>
      <c r="FI257" s="289">
        <v>0</v>
      </c>
      <c r="FJ257" s="289">
        <v>0</v>
      </c>
      <c r="FK257" s="289">
        <v>0</v>
      </c>
    </row>
    <row r="258" spans="1:167" x14ac:dyDescent="0.15">
      <c r="A258" s="287">
        <v>1526</v>
      </c>
      <c r="B258" s="287" t="s">
        <v>551</v>
      </c>
      <c r="C258" s="289">
        <v>0</v>
      </c>
      <c r="D258" s="289">
        <v>16488316</v>
      </c>
      <c r="E258" s="289">
        <v>0</v>
      </c>
      <c r="F258" s="289">
        <v>5382.97</v>
      </c>
      <c r="G258" s="289">
        <v>20620.54</v>
      </c>
      <c r="H258" s="289">
        <v>16695.349999999999</v>
      </c>
      <c r="I258" s="289">
        <v>64507.22</v>
      </c>
      <c r="J258" s="289">
        <v>0</v>
      </c>
      <c r="K258" s="289">
        <v>504123.32</v>
      </c>
      <c r="L258" s="289">
        <v>0</v>
      </c>
      <c r="M258" s="289">
        <v>0</v>
      </c>
      <c r="N258" s="289">
        <v>0</v>
      </c>
      <c r="O258" s="289">
        <v>0</v>
      </c>
      <c r="P258" s="289">
        <v>9244.08</v>
      </c>
      <c r="Q258" s="289">
        <v>0</v>
      </c>
      <c r="R258" s="289">
        <v>0</v>
      </c>
      <c r="S258" s="289">
        <v>31869.09</v>
      </c>
      <c r="T258" s="289">
        <v>0</v>
      </c>
      <c r="U258" s="289">
        <v>525139.23</v>
      </c>
      <c r="V258" s="289">
        <v>72540</v>
      </c>
      <c r="W258" s="289">
        <v>49292.91</v>
      </c>
      <c r="X258" s="289">
        <v>0</v>
      </c>
      <c r="Y258" s="289">
        <v>358326.46</v>
      </c>
      <c r="Z258" s="289">
        <v>73522.94</v>
      </c>
      <c r="AA258" s="289">
        <v>7370</v>
      </c>
      <c r="AB258" s="289">
        <v>0</v>
      </c>
      <c r="AC258" s="289">
        <v>0</v>
      </c>
      <c r="AD258" s="289">
        <v>67459.399999999994</v>
      </c>
      <c r="AE258" s="289">
        <v>271662</v>
      </c>
      <c r="AF258" s="289">
        <v>0</v>
      </c>
      <c r="AG258" s="289">
        <v>0</v>
      </c>
      <c r="AH258" s="289">
        <v>10483.23</v>
      </c>
      <c r="AI258" s="289">
        <v>0</v>
      </c>
      <c r="AJ258" s="289">
        <v>0</v>
      </c>
      <c r="AK258" s="289">
        <v>3761.5</v>
      </c>
      <c r="AL258" s="289">
        <v>0</v>
      </c>
      <c r="AM258" s="289">
        <v>14619.69</v>
      </c>
      <c r="AN258" s="289">
        <v>38044.400000000001</v>
      </c>
      <c r="AO258" s="289">
        <v>0</v>
      </c>
      <c r="AP258" s="289">
        <v>4493.7700000000004</v>
      </c>
      <c r="AQ258" s="289">
        <v>3396173.34</v>
      </c>
      <c r="AR258" s="289">
        <v>3279529.72</v>
      </c>
      <c r="AS258" s="289">
        <v>490352.53</v>
      </c>
      <c r="AT258" s="289">
        <v>418445.81</v>
      </c>
      <c r="AU258" s="289">
        <v>267490.21000000002</v>
      </c>
      <c r="AV258" s="289">
        <v>59496.959999999999</v>
      </c>
      <c r="AW258" s="289">
        <v>405379.98</v>
      </c>
      <c r="AX258" s="289">
        <v>1053832.69</v>
      </c>
      <c r="AY258" s="289">
        <v>456019.3</v>
      </c>
      <c r="AZ258" s="289">
        <v>1157274.3799999999</v>
      </c>
      <c r="BA258" s="289">
        <v>3760763.78</v>
      </c>
      <c r="BB258" s="289">
        <v>805995.99</v>
      </c>
      <c r="BC258" s="289">
        <v>169462.19</v>
      </c>
      <c r="BD258" s="289">
        <v>28755.06</v>
      </c>
      <c r="BE258" s="289">
        <v>292819.41000000003</v>
      </c>
      <c r="BF258" s="289">
        <v>2019631.79</v>
      </c>
      <c r="BG258" s="289">
        <v>398156.79999999999</v>
      </c>
      <c r="BH258" s="289">
        <v>13534.36</v>
      </c>
      <c r="BI258" s="289">
        <v>0</v>
      </c>
      <c r="BJ258" s="289">
        <v>0</v>
      </c>
      <c r="BK258" s="289">
        <v>0</v>
      </c>
      <c r="BL258" s="289">
        <v>0</v>
      </c>
      <c r="BM258" s="289">
        <v>0</v>
      </c>
      <c r="BN258" s="289">
        <v>0</v>
      </c>
      <c r="BO258" s="289">
        <v>0</v>
      </c>
      <c r="BP258" s="289">
        <v>0</v>
      </c>
      <c r="BQ258" s="289">
        <v>7461817.7199999997</v>
      </c>
      <c r="BR258" s="289">
        <v>7626177.5199999996</v>
      </c>
      <c r="BS258" s="289">
        <v>7461817.7199999997</v>
      </c>
      <c r="BT258" s="289">
        <v>7626177.5199999996</v>
      </c>
      <c r="BU258" s="289">
        <v>0</v>
      </c>
      <c r="BV258" s="289">
        <v>0</v>
      </c>
      <c r="BW258" s="289">
        <v>1984284.87</v>
      </c>
      <c r="BX258" s="289">
        <v>0</v>
      </c>
      <c r="BY258" s="289">
        <v>0</v>
      </c>
      <c r="BZ258" s="289">
        <v>0</v>
      </c>
      <c r="CA258" s="289">
        <v>1533.1000000000001</v>
      </c>
      <c r="CB258" s="289">
        <v>0</v>
      </c>
      <c r="CC258" s="289">
        <v>2427.5</v>
      </c>
      <c r="CD258" s="289">
        <v>0</v>
      </c>
      <c r="CE258" s="289">
        <v>0</v>
      </c>
      <c r="CF258" s="289">
        <v>0</v>
      </c>
      <c r="CG258" s="289">
        <v>0</v>
      </c>
      <c r="CH258" s="289">
        <v>0</v>
      </c>
      <c r="CI258" s="289">
        <v>0</v>
      </c>
      <c r="CJ258" s="289">
        <v>0</v>
      </c>
      <c r="CK258" s="289">
        <v>68879.62</v>
      </c>
      <c r="CL258" s="289">
        <v>0</v>
      </c>
      <c r="CM258" s="289">
        <v>727419</v>
      </c>
      <c r="CN258" s="289">
        <v>3487</v>
      </c>
      <c r="CO258" s="289">
        <v>0</v>
      </c>
      <c r="CP258" s="289">
        <v>0</v>
      </c>
      <c r="CQ258" s="289">
        <v>0</v>
      </c>
      <c r="CR258" s="289">
        <v>0</v>
      </c>
      <c r="CS258" s="289">
        <v>976</v>
      </c>
      <c r="CT258" s="289">
        <v>266490.25</v>
      </c>
      <c r="CU258" s="289">
        <v>0</v>
      </c>
      <c r="CV258" s="289">
        <v>0</v>
      </c>
      <c r="CW258" s="289">
        <v>0</v>
      </c>
      <c r="CX258" s="289">
        <v>0</v>
      </c>
      <c r="CY258" s="289">
        <v>0</v>
      </c>
      <c r="CZ258" s="289">
        <v>0</v>
      </c>
      <c r="DA258" s="289">
        <v>0</v>
      </c>
      <c r="DB258" s="289">
        <v>0</v>
      </c>
      <c r="DC258" s="289">
        <v>3901.4500000000003</v>
      </c>
      <c r="DD258" s="289">
        <v>338</v>
      </c>
      <c r="DE258" s="289">
        <v>0</v>
      </c>
      <c r="DF258" s="289">
        <v>0</v>
      </c>
      <c r="DG258" s="289">
        <v>0</v>
      </c>
      <c r="DH258" s="289">
        <v>0</v>
      </c>
      <c r="DI258" s="289">
        <v>2241933.96</v>
      </c>
      <c r="DJ258" s="289">
        <v>0</v>
      </c>
      <c r="DK258" s="289">
        <v>0</v>
      </c>
      <c r="DL258" s="289">
        <v>350727.75</v>
      </c>
      <c r="DM258" s="289">
        <v>190503.36000000002</v>
      </c>
      <c r="DN258" s="289">
        <v>0</v>
      </c>
      <c r="DO258" s="289">
        <v>0</v>
      </c>
      <c r="DP258" s="289">
        <v>171268.03</v>
      </c>
      <c r="DQ258" s="289">
        <v>0</v>
      </c>
      <c r="DR258" s="289">
        <v>0</v>
      </c>
      <c r="DS258" s="289">
        <v>0</v>
      </c>
      <c r="DT258" s="289">
        <v>0</v>
      </c>
      <c r="DU258" s="289">
        <v>0</v>
      </c>
      <c r="DV258" s="289">
        <v>105062.42</v>
      </c>
      <c r="DW258" s="289">
        <v>241.27</v>
      </c>
      <c r="DX258" s="289">
        <v>38547.200000000004</v>
      </c>
      <c r="DY258" s="289">
        <v>53686.19</v>
      </c>
      <c r="DZ258" s="289">
        <v>80849.06</v>
      </c>
      <c r="EA258" s="289">
        <v>57585.15</v>
      </c>
      <c r="EB258" s="289">
        <v>8124.92</v>
      </c>
      <c r="EC258" s="289">
        <v>0</v>
      </c>
      <c r="ED258" s="289">
        <v>200457.2</v>
      </c>
      <c r="EE258" s="289">
        <v>216131.98</v>
      </c>
      <c r="EF258" s="289">
        <v>2482455</v>
      </c>
      <c r="EG258" s="289">
        <v>2466780.2200000002</v>
      </c>
      <c r="EH258" s="289">
        <v>0</v>
      </c>
      <c r="EI258" s="289">
        <v>0</v>
      </c>
      <c r="EJ258" s="289">
        <v>0</v>
      </c>
      <c r="EK258" s="289">
        <v>0</v>
      </c>
      <c r="EL258" s="289">
        <v>0</v>
      </c>
      <c r="EM258" s="289">
        <v>18085000</v>
      </c>
      <c r="EN258" s="289">
        <v>0</v>
      </c>
      <c r="EO258" s="289">
        <v>0</v>
      </c>
      <c r="EP258" s="289">
        <v>0</v>
      </c>
      <c r="EQ258" s="289">
        <v>0</v>
      </c>
      <c r="ER258" s="289">
        <v>0</v>
      </c>
      <c r="ES258" s="289">
        <v>0</v>
      </c>
      <c r="ET258" s="289">
        <v>0</v>
      </c>
      <c r="EU258" s="289">
        <v>0</v>
      </c>
      <c r="EV258" s="289">
        <v>0</v>
      </c>
      <c r="EW258" s="289">
        <v>644014.42000000004</v>
      </c>
      <c r="EX258" s="289">
        <v>644014.42000000004</v>
      </c>
      <c r="EY258" s="289">
        <v>0</v>
      </c>
      <c r="EZ258" s="289">
        <v>34007.550000000003</v>
      </c>
      <c r="FA258" s="289">
        <v>68257.960000000006</v>
      </c>
      <c r="FB258" s="289">
        <v>179996.89</v>
      </c>
      <c r="FC258" s="289">
        <v>75523.83</v>
      </c>
      <c r="FD258" s="289">
        <v>70222.650000000009</v>
      </c>
      <c r="FE258" s="289">
        <v>0</v>
      </c>
      <c r="FF258" s="289">
        <v>0</v>
      </c>
      <c r="FG258" s="289">
        <v>0</v>
      </c>
      <c r="FH258" s="289">
        <v>0</v>
      </c>
      <c r="FI258" s="289">
        <v>0</v>
      </c>
      <c r="FJ258" s="289">
        <v>0</v>
      </c>
      <c r="FK258" s="289">
        <v>0</v>
      </c>
    </row>
    <row r="259" spans="1:167" x14ac:dyDescent="0.15">
      <c r="A259" s="287">
        <v>3654</v>
      </c>
      <c r="B259" s="287" t="s">
        <v>691</v>
      </c>
      <c r="C259" s="289">
        <v>0</v>
      </c>
      <c r="D259" s="289">
        <v>4202518</v>
      </c>
      <c r="E259" s="289">
        <v>0</v>
      </c>
      <c r="F259" s="289">
        <v>987.1</v>
      </c>
      <c r="G259" s="289">
        <v>9101.9699999999993</v>
      </c>
      <c r="H259" s="289">
        <v>6665.63</v>
      </c>
      <c r="I259" s="289">
        <v>25080.11</v>
      </c>
      <c r="J259" s="289">
        <v>0</v>
      </c>
      <c r="K259" s="289">
        <v>75932.44</v>
      </c>
      <c r="L259" s="289">
        <v>0</v>
      </c>
      <c r="M259" s="289">
        <v>0</v>
      </c>
      <c r="N259" s="289">
        <v>0</v>
      </c>
      <c r="O259" s="289">
        <v>0</v>
      </c>
      <c r="P259" s="289">
        <v>0</v>
      </c>
      <c r="Q259" s="289">
        <v>0</v>
      </c>
      <c r="R259" s="289">
        <v>10744.78</v>
      </c>
      <c r="S259" s="289">
        <v>0</v>
      </c>
      <c r="T259" s="289">
        <v>0</v>
      </c>
      <c r="U259" s="289">
        <v>160939.22</v>
      </c>
      <c r="V259" s="289">
        <v>47095</v>
      </c>
      <c r="W259" s="289">
        <v>0</v>
      </c>
      <c r="X259" s="289">
        <v>0</v>
      </c>
      <c r="Y259" s="289">
        <v>132472.20000000001</v>
      </c>
      <c r="Z259" s="289">
        <v>0</v>
      </c>
      <c r="AA259" s="289">
        <v>146688.53</v>
      </c>
      <c r="AB259" s="289">
        <v>0</v>
      </c>
      <c r="AC259" s="289">
        <v>0</v>
      </c>
      <c r="AD259" s="289">
        <v>73990.009999999995</v>
      </c>
      <c r="AE259" s="289">
        <v>106732</v>
      </c>
      <c r="AF259" s="289">
        <v>0</v>
      </c>
      <c r="AG259" s="289">
        <v>0</v>
      </c>
      <c r="AH259" s="289">
        <v>0</v>
      </c>
      <c r="AI259" s="289">
        <v>46317.270000000004</v>
      </c>
      <c r="AJ259" s="289">
        <v>0</v>
      </c>
      <c r="AK259" s="289">
        <v>1735</v>
      </c>
      <c r="AL259" s="289">
        <v>0</v>
      </c>
      <c r="AM259" s="289">
        <v>0</v>
      </c>
      <c r="AN259" s="289">
        <v>15914.630000000001</v>
      </c>
      <c r="AO259" s="289">
        <v>0</v>
      </c>
      <c r="AP259" s="289">
        <v>0</v>
      </c>
      <c r="AQ259" s="289">
        <v>822449.41</v>
      </c>
      <c r="AR259" s="289">
        <v>1093513.3600000001</v>
      </c>
      <c r="AS259" s="289">
        <v>194160.61000000002</v>
      </c>
      <c r="AT259" s="289">
        <v>122546.53</v>
      </c>
      <c r="AU259" s="289">
        <v>101164.58</v>
      </c>
      <c r="AV259" s="289">
        <v>0</v>
      </c>
      <c r="AW259" s="289">
        <v>131274.09</v>
      </c>
      <c r="AX259" s="289">
        <v>160177.05000000002</v>
      </c>
      <c r="AY259" s="289">
        <v>145142.35</v>
      </c>
      <c r="AZ259" s="289">
        <v>193000.82</v>
      </c>
      <c r="BA259" s="289">
        <v>1225087.25</v>
      </c>
      <c r="BB259" s="289">
        <v>55329.46</v>
      </c>
      <c r="BC259" s="289">
        <v>65799.460000000006</v>
      </c>
      <c r="BD259" s="289">
        <v>0</v>
      </c>
      <c r="BE259" s="289">
        <v>11488.33</v>
      </c>
      <c r="BF259" s="289">
        <v>420318.08</v>
      </c>
      <c r="BG259" s="289">
        <v>205676.07</v>
      </c>
      <c r="BH259" s="289">
        <v>0</v>
      </c>
      <c r="BI259" s="289">
        <v>0</v>
      </c>
      <c r="BJ259" s="289">
        <v>0</v>
      </c>
      <c r="BK259" s="289">
        <v>0</v>
      </c>
      <c r="BL259" s="289">
        <v>0</v>
      </c>
      <c r="BM259" s="289">
        <v>0</v>
      </c>
      <c r="BN259" s="289">
        <v>0</v>
      </c>
      <c r="BO259" s="289">
        <v>3665780.21</v>
      </c>
      <c r="BP259" s="289">
        <v>3781566.65</v>
      </c>
      <c r="BQ259" s="289">
        <v>0</v>
      </c>
      <c r="BR259" s="289">
        <v>0</v>
      </c>
      <c r="BS259" s="289">
        <v>3665780.21</v>
      </c>
      <c r="BT259" s="289">
        <v>3781566.65</v>
      </c>
      <c r="BU259" s="289">
        <v>0</v>
      </c>
      <c r="BV259" s="289">
        <v>0</v>
      </c>
      <c r="BW259" s="289">
        <v>406572.74</v>
      </c>
      <c r="BX259" s="289">
        <v>0</v>
      </c>
      <c r="BY259" s="289">
        <v>0</v>
      </c>
      <c r="BZ259" s="289">
        <v>0</v>
      </c>
      <c r="CA259" s="289">
        <v>0</v>
      </c>
      <c r="CB259" s="289">
        <v>0</v>
      </c>
      <c r="CC259" s="289">
        <v>0</v>
      </c>
      <c r="CD259" s="289">
        <v>0</v>
      </c>
      <c r="CE259" s="289">
        <v>0</v>
      </c>
      <c r="CF259" s="289">
        <v>0</v>
      </c>
      <c r="CG259" s="289">
        <v>0</v>
      </c>
      <c r="CH259" s="289">
        <v>17722</v>
      </c>
      <c r="CI259" s="289">
        <v>0</v>
      </c>
      <c r="CJ259" s="289">
        <v>0</v>
      </c>
      <c r="CK259" s="289">
        <v>31848.690000000002</v>
      </c>
      <c r="CL259" s="289">
        <v>0</v>
      </c>
      <c r="CM259" s="289">
        <v>110729</v>
      </c>
      <c r="CN259" s="289">
        <v>0</v>
      </c>
      <c r="CO259" s="289">
        <v>0</v>
      </c>
      <c r="CP259" s="289">
        <v>0</v>
      </c>
      <c r="CQ259" s="289">
        <v>0</v>
      </c>
      <c r="CR259" s="289">
        <v>0</v>
      </c>
      <c r="CS259" s="289">
        <v>0</v>
      </c>
      <c r="CT259" s="289">
        <v>61169.18</v>
      </c>
      <c r="CU259" s="289">
        <v>0</v>
      </c>
      <c r="CV259" s="289">
        <v>0</v>
      </c>
      <c r="CW259" s="289">
        <v>0</v>
      </c>
      <c r="CX259" s="289">
        <v>0</v>
      </c>
      <c r="CY259" s="289">
        <v>5042.25</v>
      </c>
      <c r="CZ259" s="289">
        <v>0</v>
      </c>
      <c r="DA259" s="289">
        <v>0</v>
      </c>
      <c r="DB259" s="289">
        <v>0</v>
      </c>
      <c r="DC259" s="289">
        <v>0</v>
      </c>
      <c r="DD259" s="289">
        <v>0</v>
      </c>
      <c r="DE259" s="289">
        <v>0</v>
      </c>
      <c r="DF259" s="289">
        <v>0</v>
      </c>
      <c r="DG259" s="289">
        <v>1157</v>
      </c>
      <c r="DH259" s="289">
        <v>0</v>
      </c>
      <c r="DI259" s="289">
        <v>456863.71</v>
      </c>
      <c r="DJ259" s="289">
        <v>0</v>
      </c>
      <c r="DK259" s="289">
        <v>0</v>
      </c>
      <c r="DL259" s="289">
        <v>115199.29000000001</v>
      </c>
      <c r="DM259" s="289">
        <v>56053.87</v>
      </c>
      <c r="DN259" s="289">
        <v>0</v>
      </c>
      <c r="DO259" s="289">
        <v>0</v>
      </c>
      <c r="DP259" s="289">
        <v>1509.99</v>
      </c>
      <c r="DQ259" s="289">
        <v>0</v>
      </c>
      <c r="DR259" s="289">
        <v>0</v>
      </c>
      <c r="DS259" s="289">
        <v>0</v>
      </c>
      <c r="DT259" s="289">
        <v>0</v>
      </c>
      <c r="DU259" s="289">
        <v>0</v>
      </c>
      <c r="DV259" s="289">
        <v>2300</v>
      </c>
      <c r="DW259" s="289">
        <v>0</v>
      </c>
      <c r="DX259" s="289">
        <v>0</v>
      </c>
      <c r="DY259" s="289">
        <v>0</v>
      </c>
      <c r="DZ259" s="289">
        <v>0</v>
      </c>
      <c r="EA259" s="289">
        <v>0</v>
      </c>
      <c r="EB259" s="289">
        <v>0</v>
      </c>
      <c r="EC259" s="289">
        <v>0</v>
      </c>
      <c r="ED259" s="289">
        <v>15933.630000000001</v>
      </c>
      <c r="EE259" s="289">
        <v>16265</v>
      </c>
      <c r="EF259" s="289">
        <v>60004.37</v>
      </c>
      <c r="EG259" s="289">
        <v>0</v>
      </c>
      <c r="EH259" s="289">
        <v>0</v>
      </c>
      <c r="EI259" s="289">
        <v>0</v>
      </c>
      <c r="EJ259" s="289">
        <v>0</v>
      </c>
      <c r="EK259" s="289">
        <v>59673</v>
      </c>
      <c r="EL259" s="289">
        <v>0</v>
      </c>
      <c r="EM259" s="289">
        <v>300000</v>
      </c>
      <c r="EN259" s="289">
        <v>0</v>
      </c>
      <c r="EO259" s="289">
        <v>0</v>
      </c>
      <c r="EP259" s="289">
        <v>0</v>
      </c>
      <c r="EQ259" s="289">
        <v>0</v>
      </c>
      <c r="ER259" s="289">
        <v>0</v>
      </c>
      <c r="ES259" s="289">
        <v>0</v>
      </c>
      <c r="ET259" s="289">
        <v>0</v>
      </c>
      <c r="EU259" s="289">
        <v>0</v>
      </c>
      <c r="EV259" s="289">
        <v>0</v>
      </c>
      <c r="EW259" s="289">
        <v>217080.07</v>
      </c>
      <c r="EX259" s="289">
        <v>217080.07</v>
      </c>
      <c r="EY259" s="289">
        <v>0</v>
      </c>
      <c r="EZ259" s="289">
        <v>45689.71</v>
      </c>
      <c r="FA259" s="289">
        <v>62638.68</v>
      </c>
      <c r="FB259" s="289">
        <v>139476.53</v>
      </c>
      <c r="FC259" s="289">
        <v>0</v>
      </c>
      <c r="FD259" s="289">
        <v>122527.56</v>
      </c>
      <c r="FE259" s="289">
        <v>0</v>
      </c>
      <c r="FF259" s="289">
        <v>0</v>
      </c>
      <c r="FG259" s="289">
        <v>0</v>
      </c>
      <c r="FH259" s="289">
        <v>0</v>
      </c>
      <c r="FI259" s="289">
        <v>0</v>
      </c>
      <c r="FJ259" s="289">
        <v>0</v>
      </c>
      <c r="FK259" s="289">
        <v>0</v>
      </c>
    </row>
    <row r="260" spans="1:167" x14ac:dyDescent="0.15">
      <c r="A260" s="287">
        <v>3990</v>
      </c>
      <c r="B260" s="287" t="s">
        <v>718</v>
      </c>
      <c r="C260" s="289">
        <v>0</v>
      </c>
      <c r="D260" s="289">
        <v>1426946.03</v>
      </c>
      <c r="E260" s="289">
        <v>0</v>
      </c>
      <c r="F260" s="289">
        <v>0</v>
      </c>
      <c r="G260" s="289">
        <v>17629.41</v>
      </c>
      <c r="H260" s="289">
        <v>3288.11</v>
      </c>
      <c r="I260" s="289">
        <v>12249.5</v>
      </c>
      <c r="J260" s="289">
        <v>0</v>
      </c>
      <c r="K260" s="289">
        <v>206138</v>
      </c>
      <c r="L260" s="289">
        <v>0</v>
      </c>
      <c r="M260" s="289">
        <v>24462.600000000002</v>
      </c>
      <c r="N260" s="289">
        <v>0</v>
      </c>
      <c r="O260" s="289">
        <v>0</v>
      </c>
      <c r="P260" s="289">
        <v>11335</v>
      </c>
      <c r="Q260" s="289">
        <v>0</v>
      </c>
      <c r="R260" s="289">
        <v>0</v>
      </c>
      <c r="S260" s="289">
        <v>0</v>
      </c>
      <c r="T260" s="289">
        <v>0</v>
      </c>
      <c r="U260" s="289">
        <v>299445.83</v>
      </c>
      <c r="V260" s="289">
        <v>5558606</v>
      </c>
      <c r="W260" s="289">
        <v>5506.04</v>
      </c>
      <c r="X260" s="289">
        <v>0</v>
      </c>
      <c r="Y260" s="289">
        <v>254086.03</v>
      </c>
      <c r="Z260" s="289">
        <v>21098.31</v>
      </c>
      <c r="AA260" s="289">
        <v>222551</v>
      </c>
      <c r="AB260" s="289">
        <v>0</v>
      </c>
      <c r="AC260" s="289">
        <v>0</v>
      </c>
      <c r="AD260" s="289">
        <v>109276.8</v>
      </c>
      <c r="AE260" s="289">
        <v>339136.67</v>
      </c>
      <c r="AF260" s="289">
        <v>0</v>
      </c>
      <c r="AG260" s="289">
        <v>0</v>
      </c>
      <c r="AH260" s="289">
        <v>30263.4</v>
      </c>
      <c r="AI260" s="289">
        <v>5346.2300000000005</v>
      </c>
      <c r="AJ260" s="289">
        <v>0</v>
      </c>
      <c r="AK260" s="289">
        <v>0</v>
      </c>
      <c r="AL260" s="289">
        <v>0</v>
      </c>
      <c r="AM260" s="289">
        <v>5817.83</v>
      </c>
      <c r="AN260" s="289">
        <v>17251.53</v>
      </c>
      <c r="AO260" s="289">
        <v>0</v>
      </c>
      <c r="AP260" s="289">
        <v>8688.16</v>
      </c>
      <c r="AQ260" s="289">
        <v>1981840.84</v>
      </c>
      <c r="AR260" s="289">
        <v>1535590.2</v>
      </c>
      <c r="AS260" s="289">
        <v>456979.95</v>
      </c>
      <c r="AT260" s="289">
        <v>229682.66</v>
      </c>
      <c r="AU260" s="289">
        <v>193547.02</v>
      </c>
      <c r="AV260" s="289">
        <v>24577.89</v>
      </c>
      <c r="AW260" s="289">
        <v>208570.75</v>
      </c>
      <c r="AX260" s="289">
        <v>288353.18</v>
      </c>
      <c r="AY260" s="289">
        <v>219079.38</v>
      </c>
      <c r="AZ260" s="289">
        <v>329005.38</v>
      </c>
      <c r="BA260" s="289">
        <v>1432885.17</v>
      </c>
      <c r="BB260" s="289">
        <v>194640.16</v>
      </c>
      <c r="BC260" s="289">
        <v>94315.83</v>
      </c>
      <c r="BD260" s="289">
        <v>0</v>
      </c>
      <c r="BE260" s="289">
        <v>80329.05</v>
      </c>
      <c r="BF260" s="289">
        <v>1122645.1599999999</v>
      </c>
      <c r="BG260" s="289">
        <v>329907.45</v>
      </c>
      <c r="BH260" s="289">
        <v>0</v>
      </c>
      <c r="BI260" s="289">
        <v>0</v>
      </c>
      <c r="BJ260" s="289">
        <v>0</v>
      </c>
      <c r="BK260" s="289">
        <v>0</v>
      </c>
      <c r="BL260" s="289">
        <v>0</v>
      </c>
      <c r="BM260" s="289">
        <v>0</v>
      </c>
      <c r="BN260" s="289">
        <v>0</v>
      </c>
      <c r="BO260" s="289">
        <v>0</v>
      </c>
      <c r="BP260" s="289">
        <v>0</v>
      </c>
      <c r="BQ260" s="289">
        <v>2611255.7000000002</v>
      </c>
      <c r="BR260" s="289">
        <v>2468428.11</v>
      </c>
      <c r="BS260" s="289">
        <v>2611255.7000000002</v>
      </c>
      <c r="BT260" s="289">
        <v>2468428.11</v>
      </c>
      <c r="BU260" s="289">
        <v>0</v>
      </c>
      <c r="BV260" s="289">
        <v>0</v>
      </c>
      <c r="BW260" s="289">
        <v>714397.84</v>
      </c>
      <c r="BX260" s="289">
        <v>0</v>
      </c>
      <c r="BY260" s="289">
        <v>0</v>
      </c>
      <c r="BZ260" s="289">
        <v>0</v>
      </c>
      <c r="CA260" s="289">
        <v>0</v>
      </c>
      <c r="CB260" s="289">
        <v>0</v>
      </c>
      <c r="CC260" s="289">
        <v>3226</v>
      </c>
      <c r="CD260" s="289">
        <v>0</v>
      </c>
      <c r="CE260" s="289">
        <v>0</v>
      </c>
      <c r="CF260" s="289">
        <v>0</v>
      </c>
      <c r="CG260" s="289">
        <v>0</v>
      </c>
      <c r="CH260" s="289">
        <v>9795.61</v>
      </c>
      <c r="CI260" s="289">
        <v>0</v>
      </c>
      <c r="CJ260" s="289">
        <v>0</v>
      </c>
      <c r="CK260" s="289">
        <v>0</v>
      </c>
      <c r="CL260" s="289">
        <v>0</v>
      </c>
      <c r="CM260" s="289">
        <v>242975</v>
      </c>
      <c r="CN260" s="289">
        <v>0</v>
      </c>
      <c r="CO260" s="289">
        <v>0</v>
      </c>
      <c r="CP260" s="289">
        <v>0</v>
      </c>
      <c r="CQ260" s="289">
        <v>0</v>
      </c>
      <c r="CR260" s="289">
        <v>0</v>
      </c>
      <c r="CS260" s="289">
        <v>0</v>
      </c>
      <c r="CT260" s="289">
        <v>160740.49</v>
      </c>
      <c r="CU260" s="289">
        <v>0</v>
      </c>
      <c r="CV260" s="289">
        <v>0</v>
      </c>
      <c r="CW260" s="289">
        <v>0</v>
      </c>
      <c r="CX260" s="289">
        <v>36172.950000000004</v>
      </c>
      <c r="CY260" s="289">
        <v>0</v>
      </c>
      <c r="CZ260" s="289">
        <v>0</v>
      </c>
      <c r="DA260" s="289">
        <v>0</v>
      </c>
      <c r="DB260" s="289">
        <v>0</v>
      </c>
      <c r="DC260" s="289">
        <v>0</v>
      </c>
      <c r="DD260" s="289">
        <v>0</v>
      </c>
      <c r="DE260" s="289">
        <v>0</v>
      </c>
      <c r="DF260" s="289">
        <v>0</v>
      </c>
      <c r="DG260" s="289">
        <v>0</v>
      </c>
      <c r="DH260" s="289">
        <v>0</v>
      </c>
      <c r="DI260" s="289">
        <v>853393.03</v>
      </c>
      <c r="DJ260" s="289">
        <v>2285</v>
      </c>
      <c r="DK260" s="289">
        <v>0</v>
      </c>
      <c r="DL260" s="289">
        <v>164076.26</v>
      </c>
      <c r="DM260" s="289">
        <v>26979.77</v>
      </c>
      <c r="DN260" s="289">
        <v>0</v>
      </c>
      <c r="DO260" s="289">
        <v>0</v>
      </c>
      <c r="DP260" s="289">
        <v>24367.57</v>
      </c>
      <c r="DQ260" s="289">
        <v>0</v>
      </c>
      <c r="DR260" s="289">
        <v>0</v>
      </c>
      <c r="DS260" s="289">
        <v>0</v>
      </c>
      <c r="DT260" s="289">
        <v>0</v>
      </c>
      <c r="DU260" s="289">
        <v>0</v>
      </c>
      <c r="DV260" s="289">
        <v>96206.26</v>
      </c>
      <c r="DW260" s="289">
        <v>0</v>
      </c>
      <c r="DX260" s="289">
        <v>1746.18</v>
      </c>
      <c r="DY260" s="289">
        <v>1746.18</v>
      </c>
      <c r="DZ260" s="289">
        <v>140</v>
      </c>
      <c r="EA260" s="289">
        <v>140</v>
      </c>
      <c r="EB260" s="289">
        <v>0</v>
      </c>
      <c r="EC260" s="289">
        <v>0</v>
      </c>
      <c r="ED260" s="289">
        <v>211564.39</v>
      </c>
      <c r="EE260" s="289">
        <v>203174.21</v>
      </c>
      <c r="EF260" s="289">
        <v>1028776.03</v>
      </c>
      <c r="EG260" s="289">
        <v>565673.42000000004</v>
      </c>
      <c r="EH260" s="289">
        <v>2555.58</v>
      </c>
      <c r="EI260" s="289">
        <v>0</v>
      </c>
      <c r="EJ260" s="289">
        <v>0</v>
      </c>
      <c r="EK260" s="289">
        <v>468937.21</v>
      </c>
      <c r="EL260" s="289">
        <v>0</v>
      </c>
      <c r="EM260" s="289">
        <v>4675000</v>
      </c>
      <c r="EN260" s="289">
        <v>0</v>
      </c>
      <c r="EO260" s="289">
        <v>0</v>
      </c>
      <c r="EP260" s="289">
        <v>0</v>
      </c>
      <c r="EQ260" s="289">
        <v>0</v>
      </c>
      <c r="ER260" s="289">
        <v>0</v>
      </c>
      <c r="ES260" s="289">
        <v>0</v>
      </c>
      <c r="ET260" s="289">
        <v>0</v>
      </c>
      <c r="EU260" s="289">
        <v>30127.510000000002</v>
      </c>
      <c r="EV260" s="289">
        <v>44389.090000000004</v>
      </c>
      <c r="EW260" s="289">
        <v>474250.36</v>
      </c>
      <c r="EX260" s="289">
        <v>459988.78</v>
      </c>
      <c r="EY260" s="289">
        <v>0</v>
      </c>
      <c r="EZ260" s="289">
        <v>0</v>
      </c>
      <c r="FA260" s="289">
        <v>0</v>
      </c>
      <c r="FB260" s="289">
        <v>0</v>
      </c>
      <c r="FC260" s="289">
        <v>0</v>
      </c>
      <c r="FD260" s="289">
        <v>0</v>
      </c>
      <c r="FE260" s="289">
        <v>0</v>
      </c>
      <c r="FF260" s="289">
        <v>0</v>
      </c>
      <c r="FG260" s="289">
        <v>0</v>
      </c>
      <c r="FH260" s="289">
        <v>0</v>
      </c>
      <c r="FI260" s="289">
        <v>0</v>
      </c>
      <c r="FJ260" s="289">
        <v>0</v>
      </c>
      <c r="FK260" s="289">
        <v>0</v>
      </c>
    </row>
    <row r="261" spans="1:167" x14ac:dyDescent="0.15">
      <c r="A261" s="287">
        <v>4011</v>
      </c>
      <c r="B261" s="287" t="s">
        <v>719</v>
      </c>
      <c r="C261" s="289">
        <v>0</v>
      </c>
      <c r="D261" s="289">
        <v>841575</v>
      </c>
      <c r="E261" s="289">
        <v>0</v>
      </c>
      <c r="F261" s="289">
        <v>0</v>
      </c>
      <c r="G261" s="289">
        <v>0</v>
      </c>
      <c r="H261" s="289">
        <v>1562.76</v>
      </c>
      <c r="I261" s="289">
        <v>16263.050000000001</v>
      </c>
      <c r="J261" s="289">
        <v>0</v>
      </c>
      <c r="K261" s="289">
        <v>186780</v>
      </c>
      <c r="L261" s="289">
        <v>0</v>
      </c>
      <c r="M261" s="289">
        <v>0</v>
      </c>
      <c r="N261" s="289">
        <v>0</v>
      </c>
      <c r="O261" s="289">
        <v>0</v>
      </c>
      <c r="P261" s="289">
        <v>0</v>
      </c>
      <c r="Q261" s="289">
        <v>0</v>
      </c>
      <c r="R261" s="289">
        <v>0</v>
      </c>
      <c r="S261" s="289">
        <v>0</v>
      </c>
      <c r="T261" s="289">
        <v>0</v>
      </c>
      <c r="U261" s="289">
        <v>21418.27</v>
      </c>
      <c r="V261" s="289">
        <v>160286</v>
      </c>
      <c r="W261" s="289">
        <v>1200</v>
      </c>
      <c r="X261" s="289">
        <v>0</v>
      </c>
      <c r="Y261" s="289">
        <v>26060.11</v>
      </c>
      <c r="Z261" s="289">
        <v>0</v>
      </c>
      <c r="AA261" s="289">
        <v>26942</v>
      </c>
      <c r="AB261" s="289">
        <v>0</v>
      </c>
      <c r="AC261" s="289">
        <v>0</v>
      </c>
      <c r="AD261" s="289">
        <v>5417.34</v>
      </c>
      <c r="AE261" s="289">
        <v>16887.010000000002</v>
      </c>
      <c r="AF261" s="289">
        <v>0</v>
      </c>
      <c r="AG261" s="289">
        <v>0</v>
      </c>
      <c r="AH261" s="289">
        <v>3632.81</v>
      </c>
      <c r="AI261" s="289">
        <v>14388</v>
      </c>
      <c r="AJ261" s="289">
        <v>0</v>
      </c>
      <c r="AK261" s="289">
        <v>0</v>
      </c>
      <c r="AL261" s="289">
        <v>0</v>
      </c>
      <c r="AM261" s="289">
        <v>0</v>
      </c>
      <c r="AN261" s="289">
        <v>0</v>
      </c>
      <c r="AO261" s="289">
        <v>0</v>
      </c>
      <c r="AP261" s="289">
        <v>0</v>
      </c>
      <c r="AQ261" s="289">
        <v>498066.77</v>
      </c>
      <c r="AR261" s="289">
        <v>38601.96</v>
      </c>
      <c r="AS261" s="289">
        <v>0</v>
      </c>
      <c r="AT261" s="289">
        <v>15301.800000000001</v>
      </c>
      <c r="AU261" s="289">
        <v>5248.76</v>
      </c>
      <c r="AV261" s="289">
        <v>0</v>
      </c>
      <c r="AW261" s="289">
        <v>14108.35</v>
      </c>
      <c r="AX261" s="289">
        <v>14060.75</v>
      </c>
      <c r="AY261" s="289">
        <v>14905.470000000001</v>
      </c>
      <c r="AZ261" s="289">
        <v>160296.38</v>
      </c>
      <c r="BA261" s="289">
        <v>178509.89</v>
      </c>
      <c r="BB261" s="289">
        <v>6289.05</v>
      </c>
      <c r="BC261" s="289">
        <v>11847.75</v>
      </c>
      <c r="BD261" s="289">
        <v>0</v>
      </c>
      <c r="BE261" s="289">
        <v>88929.71</v>
      </c>
      <c r="BF261" s="289">
        <v>31185.79</v>
      </c>
      <c r="BG261" s="289">
        <v>131451</v>
      </c>
      <c r="BH261" s="289">
        <v>0</v>
      </c>
      <c r="BI261" s="289">
        <v>0</v>
      </c>
      <c r="BJ261" s="289">
        <v>0</v>
      </c>
      <c r="BK261" s="289">
        <v>0</v>
      </c>
      <c r="BL261" s="289">
        <v>0</v>
      </c>
      <c r="BM261" s="289">
        <v>0</v>
      </c>
      <c r="BN261" s="289">
        <v>0</v>
      </c>
      <c r="BO261" s="289">
        <v>0</v>
      </c>
      <c r="BP261" s="289">
        <v>0</v>
      </c>
      <c r="BQ261" s="289">
        <v>652385.20000000007</v>
      </c>
      <c r="BR261" s="289">
        <v>765994.12</v>
      </c>
      <c r="BS261" s="289">
        <v>652385.20000000007</v>
      </c>
      <c r="BT261" s="289">
        <v>765994.12</v>
      </c>
      <c r="BU261" s="289">
        <v>0</v>
      </c>
      <c r="BV261" s="289">
        <v>0</v>
      </c>
      <c r="BW261" s="289">
        <v>31185.79</v>
      </c>
      <c r="BX261" s="289">
        <v>0</v>
      </c>
      <c r="BY261" s="289">
        <v>0</v>
      </c>
      <c r="BZ261" s="289">
        <v>0</v>
      </c>
      <c r="CA261" s="289">
        <v>0</v>
      </c>
      <c r="CB261" s="289">
        <v>174.6</v>
      </c>
      <c r="CC261" s="289">
        <v>0</v>
      </c>
      <c r="CD261" s="289">
        <v>0</v>
      </c>
      <c r="CE261" s="289">
        <v>0</v>
      </c>
      <c r="CF261" s="289">
        <v>0</v>
      </c>
      <c r="CG261" s="289">
        <v>0</v>
      </c>
      <c r="CH261" s="289">
        <v>0</v>
      </c>
      <c r="CI261" s="289">
        <v>0</v>
      </c>
      <c r="CJ261" s="289">
        <v>0</v>
      </c>
      <c r="CK261" s="289">
        <v>0</v>
      </c>
      <c r="CL261" s="289">
        <v>0</v>
      </c>
      <c r="CM261" s="289">
        <v>8335</v>
      </c>
      <c r="CN261" s="289">
        <v>0</v>
      </c>
      <c r="CO261" s="289">
        <v>0</v>
      </c>
      <c r="CP261" s="289">
        <v>0</v>
      </c>
      <c r="CQ261" s="289">
        <v>0</v>
      </c>
      <c r="CR261" s="289">
        <v>0</v>
      </c>
      <c r="CS261" s="289">
        <v>0</v>
      </c>
      <c r="CT261" s="289">
        <v>16473.75</v>
      </c>
      <c r="CU261" s="289">
        <v>0</v>
      </c>
      <c r="CV261" s="289">
        <v>0</v>
      </c>
      <c r="CW261" s="289">
        <v>0</v>
      </c>
      <c r="CX261" s="289">
        <v>1327.91</v>
      </c>
      <c r="CY261" s="289">
        <v>0</v>
      </c>
      <c r="CZ261" s="289">
        <v>0</v>
      </c>
      <c r="DA261" s="289">
        <v>0</v>
      </c>
      <c r="DB261" s="289">
        <v>0</v>
      </c>
      <c r="DC261" s="289">
        <v>0</v>
      </c>
      <c r="DD261" s="289">
        <v>0</v>
      </c>
      <c r="DE261" s="289">
        <v>0</v>
      </c>
      <c r="DF261" s="289">
        <v>0</v>
      </c>
      <c r="DG261" s="289">
        <v>0</v>
      </c>
      <c r="DH261" s="289">
        <v>0</v>
      </c>
      <c r="DI261" s="289">
        <v>45194.020000000004</v>
      </c>
      <c r="DJ261" s="289">
        <v>0</v>
      </c>
      <c r="DK261" s="289">
        <v>0</v>
      </c>
      <c r="DL261" s="289">
        <v>4869.13</v>
      </c>
      <c r="DM261" s="289">
        <v>6972.67</v>
      </c>
      <c r="DN261" s="289">
        <v>0</v>
      </c>
      <c r="DO261" s="289">
        <v>0</v>
      </c>
      <c r="DP261" s="289">
        <v>132.94999999999999</v>
      </c>
      <c r="DQ261" s="289">
        <v>0</v>
      </c>
      <c r="DR261" s="289">
        <v>328.28000000000003</v>
      </c>
      <c r="DS261" s="289">
        <v>0</v>
      </c>
      <c r="DT261" s="289">
        <v>0</v>
      </c>
      <c r="DU261" s="289">
        <v>0</v>
      </c>
      <c r="DV261" s="289">
        <v>0</v>
      </c>
      <c r="DW261" s="289">
        <v>0</v>
      </c>
      <c r="DX261" s="289">
        <v>25020.02</v>
      </c>
      <c r="DY261" s="289">
        <v>25374.27</v>
      </c>
      <c r="DZ261" s="289">
        <v>354.25</v>
      </c>
      <c r="EA261" s="289">
        <v>0</v>
      </c>
      <c r="EB261" s="289">
        <v>0</v>
      </c>
      <c r="EC261" s="289">
        <v>0</v>
      </c>
      <c r="ED261" s="289">
        <v>215002.02000000002</v>
      </c>
      <c r="EE261" s="289">
        <v>166715.15</v>
      </c>
      <c r="EF261" s="289">
        <v>18443.13</v>
      </c>
      <c r="EG261" s="289">
        <v>66730</v>
      </c>
      <c r="EH261" s="289">
        <v>0</v>
      </c>
      <c r="EI261" s="289">
        <v>0</v>
      </c>
      <c r="EJ261" s="289">
        <v>0</v>
      </c>
      <c r="EK261" s="289">
        <v>0</v>
      </c>
      <c r="EL261" s="289">
        <v>0</v>
      </c>
      <c r="EM261" s="289">
        <v>175000</v>
      </c>
      <c r="EN261" s="289">
        <v>0</v>
      </c>
      <c r="EO261" s="289">
        <v>8500</v>
      </c>
      <c r="EP261" s="289">
        <v>8500</v>
      </c>
      <c r="EQ261" s="289">
        <v>0</v>
      </c>
      <c r="ER261" s="289">
        <v>0</v>
      </c>
      <c r="ES261" s="289">
        <v>0</v>
      </c>
      <c r="ET261" s="289">
        <v>0</v>
      </c>
      <c r="EU261" s="289">
        <v>4185.43</v>
      </c>
      <c r="EV261" s="289">
        <v>3459.58</v>
      </c>
      <c r="EW261" s="289">
        <v>35876.400000000001</v>
      </c>
      <c r="EX261" s="289">
        <v>36602.25</v>
      </c>
      <c r="EY261" s="289">
        <v>0</v>
      </c>
      <c r="EZ261" s="289">
        <v>0</v>
      </c>
      <c r="FA261" s="289">
        <v>0</v>
      </c>
      <c r="FB261" s="289">
        <v>0</v>
      </c>
      <c r="FC261" s="289">
        <v>0</v>
      </c>
      <c r="FD261" s="289">
        <v>0</v>
      </c>
      <c r="FE261" s="289">
        <v>0</v>
      </c>
      <c r="FF261" s="289">
        <v>0</v>
      </c>
      <c r="FG261" s="289">
        <v>0</v>
      </c>
      <c r="FH261" s="289">
        <v>0</v>
      </c>
      <c r="FI261" s="289">
        <v>0</v>
      </c>
      <c r="FJ261" s="289">
        <v>0</v>
      </c>
      <c r="FK261" s="289">
        <v>0</v>
      </c>
    </row>
    <row r="262" spans="1:167" x14ac:dyDescent="0.15">
      <c r="A262" s="287">
        <v>4018</v>
      </c>
      <c r="B262" s="287" t="s">
        <v>720</v>
      </c>
      <c r="C262" s="289">
        <v>0</v>
      </c>
      <c r="D262" s="289">
        <v>27428955.219999999</v>
      </c>
      <c r="E262" s="289">
        <v>3519.5</v>
      </c>
      <c r="F262" s="289">
        <v>1011</v>
      </c>
      <c r="G262" s="289">
        <v>51396.06</v>
      </c>
      <c r="H262" s="289">
        <v>38419.17</v>
      </c>
      <c r="I262" s="289">
        <v>463773.08</v>
      </c>
      <c r="J262" s="289">
        <v>26146.170000000002</v>
      </c>
      <c r="K262" s="289">
        <v>3087236.01</v>
      </c>
      <c r="L262" s="289">
        <v>0</v>
      </c>
      <c r="M262" s="289">
        <v>226393.49</v>
      </c>
      <c r="N262" s="289">
        <v>0</v>
      </c>
      <c r="O262" s="289">
        <v>0</v>
      </c>
      <c r="P262" s="289">
        <v>0</v>
      </c>
      <c r="Q262" s="289">
        <v>0</v>
      </c>
      <c r="R262" s="289">
        <v>0</v>
      </c>
      <c r="S262" s="289">
        <v>0</v>
      </c>
      <c r="T262" s="289">
        <v>0</v>
      </c>
      <c r="U262" s="289">
        <v>2294883.9900000002</v>
      </c>
      <c r="V262" s="289">
        <v>29711942</v>
      </c>
      <c r="W262" s="289">
        <v>60525.23</v>
      </c>
      <c r="X262" s="289">
        <v>0</v>
      </c>
      <c r="Y262" s="289">
        <v>0</v>
      </c>
      <c r="Z262" s="289">
        <v>0</v>
      </c>
      <c r="AA262" s="289">
        <v>641666.29</v>
      </c>
      <c r="AB262" s="289">
        <v>0</v>
      </c>
      <c r="AC262" s="289">
        <v>0</v>
      </c>
      <c r="AD262" s="289">
        <v>296315.09000000003</v>
      </c>
      <c r="AE262" s="289">
        <v>550692.09</v>
      </c>
      <c r="AF262" s="289">
        <v>0</v>
      </c>
      <c r="AG262" s="289">
        <v>0</v>
      </c>
      <c r="AH262" s="289">
        <v>150046.21</v>
      </c>
      <c r="AI262" s="289">
        <v>0</v>
      </c>
      <c r="AJ262" s="289">
        <v>0</v>
      </c>
      <c r="AK262" s="289">
        <v>0</v>
      </c>
      <c r="AL262" s="289">
        <v>0</v>
      </c>
      <c r="AM262" s="289">
        <v>0</v>
      </c>
      <c r="AN262" s="289">
        <v>210799.22</v>
      </c>
      <c r="AO262" s="289">
        <v>0</v>
      </c>
      <c r="AP262" s="289">
        <v>17134.14</v>
      </c>
      <c r="AQ262" s="289">
        <v>14534336.869999999</v>
      </c>
      <c r="AR262" s="289">
        <v>16624255.52</v>
      </c>
      <c r="AS262" s="289">
        <v>1558518.91</v>
      </c>
      <c r="AT262" s="289">
        <v>2063014.16</v>
      </c>
      <c r="AU262" s="289">
        <v>583929.63</v>
      </c>
      <c r="AV262" s="289">
        <v>519238.72000000003</v>
      </c>
      <c r="AW262" s="289">
        <v>1996549.27</v>
      </c>
      <c r="AX262" s="289">
        <v>1544505.1</v>
      </c>
      <c r="AY262" s="289">
        <v>1057072.7</v>
      </c>
      <c r="AZ262" s="289">
        <v>3338189.62</v>
      </c>
      <c r="BA262" s="289">
        <v>10645543.1</v>
      </c>
      <c r="BB262" s="289">
        <v>1280753.26</v>
      </c>
      <c r="BC262" s="289">
        <v>521715</v>
      </c>
      <c r="BD262" s="289">
        <v>0</v>
      </c>
      <c r="BE262" s="289">
        <v>1330610.68</v>
      </c>
      <c r="BF262" s="289">
        <v>5113028.41</v>
      </c>
      <c r="BG262" s="289">
        <v>1940460.79</v>
      </c>
      <c r="BH262" s="289">
        <v>31112.2</v>
      </c>
      <c r="BI262" s="289">
        <v>1087475.3700000001</v>
      </c>
      <c r="BJ262" s="289">
        <v>992088.03</v>
      </c>
      <c r="BK262" s="289">
        <v>0</v>
      </c>
      <c r="BL262" s="289">
        <v>0</v>
      </c>
      <c r="BM262" s="289">
        <v>0</v>
      </c>
      <c r="BN262" s="289">
        <v>0</v>
      </c>
      <c r="BO262" s="289">
        <v>256070</v>
      </c>
      <c r="BP262" s="289">
        <v>295748.01</v>
      </c>
      <c r="BQ262" s="289">
        <v>21230347.399999999</v>
      </c>
      <c r="BR262" s="289">
        <v>21864076.75</v>
      </c>
      <c r="BS262" s="289">
        <v>22573892.77</v>
      </c>
      <c r="BT262" s="289">
        <v>23151912.789999999</v>
      </c>
      <c r="BU262" s="289">
        <v>0</v>
      </c>
      <c r="BV262" s="289">
        <v>0</v>
      </c>
      <c r="BW262" s="289">
        <v>5013028.41</v>
      </c>
      <c r="BX262" s="289">
        <v>0</v>
      </c>
      <c r="BY262" s="289">
        <v>0</v>
      </c>
      <c r="BZ262" s="289">
        <v>0</v>
      </c>
      <c r="CA262" s="289">
        <v>0</v>
      </c>
      <c r="CB262" s="289">
        <v>0</v>
      </c>
      <c r="CC262" s="289">
        <v>21393.56</v>
      </c>
      <c r="CD262" s="289">
        <v>0</v>
      </c>
      <c r="CE262" s="289">
        <v>0</v>
      </c>
      <c r="CF262" s="289">
        <v>0</v>
      </c>
      <c r="CG262" s="289">
        <v>0</v>
      </c>
      <c r="CH262" s="289">
        <v>10.39</v>
      </c>
      <c r="CI262" s="289">
        <v>0</v>
      </c>
      <c r="CJ262" s="289">
        <v>0</v>
      </c>
      <c r="CK262" s="289">
        <v>0</v>
      </c>
      <c r="CL262" s="289">
        <v>0</v>
      </c>
      <c r="CM262" s="289">
        <v>1705937</v>
      </c>
      <c r="CN262" s="289">
        <v>30410</v>
      </c>
      <c r="CO262" s="289">
        <v>0</v>
      </c>
      <c r="CP262" s="289">
        <v>0</v>
      </c>
      <c r="CQ262" s="289">
        <v>0</v>
      </c>
      <c r="CR262" s="289">
        <v>0</v>
      </c>
      <c r="CS262" s="289">
        <v>20683</v>
      </c>
      <c r="CT262" s="289">
        <v>976798.54</v>
      </c>
      <c r="CU262" s="289">
        <v>0</v>
      </c>
      <c r="CV262" s="289">
        <v>0</v>
      </c>
      <c r="CW262" s="289">
        <v>0</v>
      </c>
      <c r="CX262" s="289">
        <v>164628.57</v>
      </c>
      <c r="CY262" s="289">
        <v>0</v>
      </c>
      <c r="CZ262" s="289">
        <v>0</v>
      </c>
      <c r="DA262" s="289">
        <v>0</v>
      </c>
      <c r="DB262" s="289">
        <v>0</v>
      </c>
      <c r="DC262" s="289">
        <v>0</v>
      </c>
      <c r="DD262" s="289">
        <v>0</v>
      </c>
      <c r="DE262" s="289">
        <v>0</v>
      </c>
      <c r="DF262" s="289">
        <v>0</v>
      </c>
      <c r="DG262" s="289">
        <v>0</v>
      </c>
      <c r="DH262" s="289">
        <v>0</v>
      </c>
      <c r="DI262" s="289">
        <v>5468298.5300000003</v>
      </c>
      <c r="DJ262" s="289">
        <v>0</v>
      </c>
      <c r="DK262" s="289">
        <v>0</v>
      </c>
      <c r="DL262" s="289">
        <v>1322206.83</v>
      </c>
      <c r="DM262" s="289">
        <v>220773.02000000002</v>
      </c>
      <c r="DN262" s="289">
        <v>0</v>
      </c>
      <c r="DO262" s="289">
        <v>0</v>
      </c>
      <c r="DP262" s="289">
        <v>360289.9</v>
      </c>
      <c r="DQ262" s="289">
        <v>0</v>
      </c>
      <c r="DR262" s="289">
        <v>2303.6</v>
      </c>
      <c r="DS262" s="289">
        <v>0</v>
      </c>
      <c r="DT262" s="289">
        <v>239279.98</v>
      </c>
      <c r="DU262" s="289">
        <v>0</v>
      </c>
      <c r="DV262" s="289">
        <v>314589.43</v>
      </c>
      <c r="DW262" s="289">
        <v>5148.18</v>
      </c>
      <c r="DX262" s="289">
        <v>243997.58000000002</v>
      </c>
      <c r="DY262" s="289">
        <v>262987.7</v>
      </c>
      <c r="DZ262" s="289">
        <v>89347.87</v>
      </c>
      <c r="EA262" s="289">
        <v>65248.130000000005</v>
      </c>
      <c r="EB262" s="289">
        <v>5109.62</v>
      </c>
      <c r="EC262" s="289">
        <v>0</v>
      </c>
      <c r="ED262" s="289">
        <v>2251916.2800000003</v>
      </c>
      <c r="EE262" s="289">
        <v>1623390.14</v>
      </c>
      <c r="EF262" s="289">
        <v>11952148.380000001</v>
      </c>
      <c r="EG262" s="289">
        <v>7299856.9299999997</v>
      </c>
      <c r="EH262" s="289">
        <v>4930075.09</v>
      </c>
      <c r="EI262" s="289">
        <v>0</v>
      </c>
      <c r="EJ262" s="289">
        <v>0</v>
      </c>
      <c r="EK262" s="289">
        <v>350742.5</v>
      </c>
      <c r="EL262" s="289">
        <v>0</v>
      </c>
      <c r="EM262" s="289">
        <v>95215000</v>
      </c>
      <c r="EN262" s="289">
        <v>57684978.700000003</v>
      </c>
      <c r="EO262" s="289">
        <v>30100812.649999999</v>
      </c>
      <c r="EP262" s="289">
        <v>272551.19</v>
      </c>
      <c r="EQ262" s="289">
        <v>3291.35</v>
      </c>
      <c r="ER262" s="289">
        <v>27853425.890000001</v>
      </c>
      <c r="ES262" s="289">
        <v>0</v>
      </c>
      <c r="ET262" s="289">
        <v>0</v>
      </c>
      <c r="EU262" s="289">
        <v>100181.65000000001</v>
      </c>
      <c r="EV262" s="289">
        <v>157178.86000000002</v>
      </c>
      <c r="EW262" s="289">
        <v>2499120.11</v>
      </c>
      <c r="EX262" s="289">
        <v>2442122.9</v>
      </c>
      <c r="EY262" s="289">
        <v>0</v>
      </c>
      <c r="EZ262" s="289">
        <v>7396.76</v>
      </c>
      <c r="FA262" s="289">
        <v>15997.94</v>
      </c>
      <c r="FB262" s="289">
        <v>838215.46</v>
      </c>
      <c r="FC262" s="289">
        <v>4920.6000000000004</v>
      </c>
      <c r="FD262" s="289">
        <v>824693.68</v>
      </c>
      <c r="FE262" s="289">
        <v>0</v>
      </c>
      <c r="FF262" s="289">
        <v>0</v>
      </c>
      <c r="FG262" s="289">
        <v>0</v>
      </c>
      <c r="FH262" s="289">
        <v>0</v>
      </c>
      <c r="FI262" s="289">
        <v>0</v>
      </c>
      <c r="FJ262" s="289">
        <v>0</v>
      </c>
      <c r="FK262" s="289">
        <v>0</v>
      </c>
    </row>
    <row r="263" spans="1:167" x14ac:dyDescent="0.15">
      <c r="A263" s="287">
        <v>4025</v>
      </c>
      <c r="B263" s="287" t="s">
        <v>721</v>
      </c>
      <c r="C263" s="289">
        <v>0</v>
      </c>
      <c r="D263" s="289">
        <v>2392720</v>
      </c>
      <c r="E263" s="289">
        <v>0</v>
      </c>
      <c r="F263" s="289">
        <v>1780</v>
      </c>
      <c r="G263" s="289">
        <v>9090.75</v>
      </c>
      <c r="H263" s="289">
        <v>2932.9900000000002</v>
      </c>
      <c r="I263" s="289">
        <v>25938.639999999999</v>
      </c>
      <c r="J263" s="289">
        <v>0</v>
      </c>
      <c r="K263" s="289">
        <v>701443.56</v>
      </c>
      <c r="L263" s="289">
        <v>0</v>
      </c>
      <c r="M263" s="289">
        <v>0</v>
      </c>
      <c r="N263" s="289">
        <v>0</v>
      </c>
      <c r="O263" s="289">
        <v>0</v>
      </c>
      <c r="P263" s="289">
        <v>2064</v>
      </c>
      <c r="Q263" s="289">
        <v>0</v>
      </c>
      <c r="R263" s="289">
        <v>0</v>
      </c>
      <c r="S263" s="289">
        <v>0</v>
      </c>
      <c r="T263" s="289">
        <v>0</v>
      </c>
      <c r="U263" s="289">
        <v>107561.43000000001</v>
      </c>
      <c r="V263" s="289">
        <v>3039984</v>
      </c>
      <c r="W263" s="289">
        <v>7892.91</v>
      </c>
      <c r="X263" s="289">
        <v>0</v>
      </c>
      <c r="Y263" s="289">
        <v>0</v>
      </c>
      <c r="Z263" s="289">
        <v>38793.520000000004</v>
      </c>
      <c r="AA263" s="289">
        <v>152442</v>
      </c>
      <c r="AB263" s="289">
        <v>0</v>
      </c>
      <c r="AC263" s="289">
        <v>0</v>
      </c>
      <c r="AD263" s="289">
        <v>14810</v>
      </c>
      <c r="AE263" s="289">
        <v>61569</v>
      </c>
      <c r="AF263" s="289">
        <v>0</v>
      </c>
      <c r="AG263" s="289">
        <v>0</v>
      </c>
      <c r="AH263" s="289">
        <v>3373.04</v>
      </c>
      <c r="AI263" s="289">
        <v>44238</v>
      </c>
      <c r="AJ263" s="289">
        <v>0</v>
      </c>
      <c r="AK263" s="289">
        <v>92446.83</v>
      </c>
      <c r="AL263" s="289">
        <v>0</v>
      </c>
      <c r="AM263" s="289">
        <v>0</v>
      </c>
      <c r="AN263" s="289">
        <v>8904.4</v>
      </c>
      <c r="AO263" s="289">
        <v>0</v>
      </c>
      <c r="AP263" s="289">
        <v>7673.77</v>
      </c>
      <c r="AQ263" s="289">
        <v>1129816.19</v>
      </c>
      <c r="AR263" s="289">
        <v>1264162.49</v>
      </c>
      <c r="AS263" s="289">
        <v>176798.56</v>
      </c>
      <c r="AT263" s="289">
        <v>131845.34</v>
      </c>
      <c r="AU263" s="289">
        <v>161151.22</v>
      </c>
      <c r="AV263" s="289">
        <v>0</v>
      </c>
      <c r="AW263" s="289">
        <v>205992.62</v>
      </c>
      <c r="AX263" s="289">
        <v>260917.22</v>
      </c>
      <c r="AY263" s="289">
        <v>308747.60000000003</v>
      </c>
      <c r="AZ263" s="289">
        <v>420518.67</v>
      </c>
      <c r="BA263" s="289">
        <v>1294102.75</v>
      </c>
      <c r="BB263" s="289">
        <v>155683.73000000001</v>
      </c>
      <c r="BC263" s="289">
        <v>52111.39</v>
      </c>
      <c r="BD263" s="289">
        <v>17559.48</v>
      </c>
      <c r="BE263" s="289">
        <v>91886.680000000008</v>
      </c>
      <c r="BF263" s="289">
        <v>554347.47</v>
      </c>
      <c r="BG263" s="289">
        <v>328212.69</v>
      </c>
      <c r="BH263" s="289">
        <v>0</v>
      </c>
      <c r="BI263" s="289">
        <v>0</v>
      </c>
      <c r="BJ263" s="289">
        <v>0</v>
      </c>
      <c r="BK263" s="289">
        <v>0</v>
      </c>
      <c r="BL263" s="289">
        <v>0</v>
      </c>
      <c r="BM263" s="289">
        <v>0</v>
      </c>
      <c r="BN263" s="289">
        <v>0</v>
      </c>
      <c r="BO263" s="289">
        <v>0</v>
      </c>
      <c r="BP263" s="289">
        <v>0</v>
      </c>
      <c r="BQ263" s="289">
        <v>1552937.2</v>
      </c>
      <c r="BR263" s="289">
        <v>1714741.94</v>
      </c>
      <c r="BS263" s="289">
        <v>1552937.2</v>
      </c>
      <c r="BT263" s="289">
        <v>1714741.94</v>
      </c>
      <c r="BU263" s="289">
        <v>0</v>
      </c>
      <c r="BV263" s="289">
        <v>0</v>
      </c>
      <c r="BW263" s="289">
        <v>306452.58</v>
      </c>
      <c r="BX263" s="289">
        <v>0</v>
      </c>
      <c r="BY263" s="289">
        <v>0</v>
      </c>
      <c r="BZ263" s="289">
        <v>0</v>
      </c>
      <c r="CA263" s="289">
        <v>0</v>
      </c>
      <c r="CB263" s="289">
        <v>0</v>
      </c>
      <c r="CC263" s="289">
        <v>2284.12</v>
      </c>
      <c r="CD263" s="289">
        <v>0</v>
      </c>
      <c r="CE263" s="289">
        <v>0</v>
      </c>
      <c r="CF263" s="289">
        <v>0</v>
      </c>
      <c r="CG263" s="289">
        <v>0</v>
      </c>
      <c r="CH263" s="289">
        <v>28607.52</v>
      </c>
      <c r="CI263" s="289">
        <v>0</v>
      </c>
      <c r="CJ263" s="289">
        <v>0</v>
      </c>
      <c r="CK263" s="289">
        <v>0</v>
      </c>
      <c r="CL263" s="289">
        <v>0</v>
      </c>
      <c r="CM263" s="289">
        <v>73559</v>
      </c>
      <c r="CN263" s="289">
        <v>0</v>
      </c>
      <c r="CO263" s="289">
        <v>0</v>
      </c>
      <c r="CP263" s="289">
        <v>0</v>
      </c>
      <c r="CQ263" s="289">
        <v>0</v>
      </c>
      <c r="CR263" s="289">
        <v>0</v>
      </c>
      <c r="CS263" s="289">
        <v>0</v>
      </c>
      <c r="CT263" s="289">
        <v>128059.53</v>
      </c>
      <c r="CU263" s="289">
        <v>0</v>
      </c>
      <c r="CV263" s="289">
        <v>0</v>
      </c>
      <c r="CW263" s="289">
        <v>0</v>
      </c>
      <c r="CX263" s="289">
        <v>38887.340000000004</v>
      </c>
      <c r="CY263" s="289">
        <v>0</v>
      </c>
      <c r="CZ263" s="289">
        <v>0</v>
      </c>
      <c r="DA263" s="289">
        <v>0</v>
      </c>
      <c r="DB263" s="289">
        <v>0</v>
      </c>
      <c r="DC263" s="289">
        <v>0</v>
      </c>
      <c r="DD263" s="289">
        <v>0</v>
      </c>
      <c r="DE263" s="289">
        <v>0</v>
      </c>
      <c r="DF263" s="289">
        <v>0</v>
      </c>
      <c r="DG263" s="289">
        <v>0</v>
      </c>
      <c r="DH263" s="289">
        <v>0</v>
      </c>
      <c r="DI263" s="289">
        <v>378997.93</v>
      </c>
      <c r="DJ263" s="289">
        <v>0</v>
      </c>
      <c r="DK263" s="289">
        <v>0</v>
      </c>
      <c r="DL263" s="289">
        <v>61770.19</v>
      </c>
      <c r="DM263" s="289">
        <v>64246.630000000005</v>
      </c>
      <c r="DN263" s="289">
        <v>0</v>
      </c>
      <c r="DO263" s="289">
        <v>0</v>
      </c>
      <c r="DP263" s="289">
        <v>15572.82</v>
      </c>
      <c r="DQ263" s="289">
        <v>2121.62</v>
      </c>
      <c r="DR263" s="289">
        <v>0</v>
      </c>
      <c r="DS263" s="289">
        <v>0</v>
      </c>
      <c r="DT263" s="289">
        <v>0</v>
      </c>
      <c r="DU263" s="289">
        <v>0</v>
      </c>
      <c r="DV263" s="289">
        <v>55140.9</v>
      </c>
      <c r="DW263" s="289">
        <v>0</v>
      </c>
      <c r="DX263" s="289">
        <v>2432.59</v>
      </c>
      <c r="DY263" s="289">
        <v>5553.84</v>
      </c>
      <c r="DZ263" s="289">
        <v>6650</v>
      </c>
      <c r="EA263" s="289">
        <v>3528.75</v>
      </c>
      <c r="EB263" s="289">
        <v>0</v>
      </c>
      <c r="EC263" s="289">
        <v>0</v>
      </c>
      <c r="ED263" s="289">
        <v>0</v>
      </c>
      <c r="EE263" s="289">
        <v>0</v>
      </c>
      <c r="EF263" s="289">
        <v>159896.83000000002</v>
      </c>
      <c r="EG263" s="289">
        <v>84966.38</v>
      </c>
      <c r="EH263" s="289">
        <v>0</v>
      </c>
      <c r="EI263" s="289">
        <v>0</v>
      </c>
      <c r="EJ263" s="289">
        <v>0</v>
      </c>
      <c r="EK263" s="289">
        <v>74930.45</v>
      </c>
      <c r="EL263" s="289">
        <v>0</v>
      </c>
      <c r="EM263" s="289">
        <v>1375126.1400000001</v>
      </c>
      <c r="EN263" s="289">
        <v>0</v>
      </c>
      <c r="EO263" s="289">
        <v>101000.76000000001</v>
      </c>
      <c r="EP263" s="289">
        <v>101000.76</v>
      </c>
      <c r="EQ263" s="289">
        <v>0</v>
      </c>
      <c r="ER263" s="289">
        <v>0</v>
      </c>
      <c r="ES263" s="289">
        <v>0</v>
      </c>
      <c r="ET263" s="289">
        <v>0</v>
      </c>
      <c r="EU263" s="289">
        <v>3083.56</v>
      </c>
      <c r="EV263" s="289">
        <v>857.25</v>
      </c>
      <c r="EW263" s="289">
        <v>214507.98</v>
      </c>
      <c r="EX263" s="289">
        <v>216734.29</v>
      </c>
      <c r="EY263" s="289">
        <v>0</v>
      </c>
      <c r="EZ263" s="289">
        <v>24548.14</v>
      </c>
      <c r="FA263" s="289">
        <v>39588.99</v>
      </c>
      <c r="FB263" s="289">
        <v>356112.82</v>
      </c>
      <c r="FC263" s="289">
        <v>1691.6000000000001</v>
      </c>
      <c r="FD263" s="289">
        <v>339380.37</v>
      </c>
      <c r="FE263" s="289">
        <v>0</v>
      </c>
      <c r="FF263" s="289">
        <v>0</v>
      </c>
      <c r="FG263" s="289">
        <v>0</v>
      </c>
      <c r="FH263" s="289">
        <v>0</v>
      </c>
      <c r="FI263" s="289">
        <v>0</v>
      </c>
      <c r="FJ263" s="289">
        <v>0</v>
      </c>
      <c r="FK263" s="289">
        <v>0</v>
      </c>
    </row>
    <row r="264" spans="1:167" x14ac:dyDescent="0.15">
      <c r="A264" s="287">
        <v>4060</v>
      </c>
      <c r="B264" s="287" t="s">
        <v>722</v>
      </c>
      <c r="C264" s="289">
        <v>0</v>
      </c>
      <c r="D264" s="289">
        <v>44660173</v>
      </c>
      <c r="E264" s="289">
        <v>13002.470000000001</v>
      </c>
      <c r="F264" s="289">
        <v>38369.74</v>
      </c>
      <c r="G264" s="289">
        <v>213930.6</v>
      </c>
      <c r="H264" s="289">
        <v>33450.99</v>
      </c>
      <c r="I264" s="289">
        <v>765018.26</v>
      </c>
      <c r="J264" s="289">
        <v>0</v>
      </c>
      <c r="K264" s="289">
        <v>1154595</v>
      </c>
      <c r="L264" s="289">
        <v>0</v>
      </c>
      <c r="M264" s="289">
        <v>0</v>
      </c>
      <c r="N264" s="289">
        <v>0</v>
      </c>
      <c r="O264" s="289">
        <v>0</v>
      </c>
      <c r="P264" s="289">
        <v>8664.15</v>
      </c>
      <c r="Q264" s="289">
        <v>0</v>
      </c>
      <c r="R264" s="289">
        <v>0</v>
      </c>
      <c r="S264" s="289">
        <v>0</v>
      </c>
      <c r="T264" s="289">
        <v>0</v>
      </c>
      <c r="U264" s="289">
        <v>1204026.96</v>
      </c>
      <c r="V264" s="289">
        <v>9215071</v>
      </c>
      <c r="W264" s="289">
        <v>55039</v>
      </c>
      <c r="X264" s="289">
        <v>0</v>
      </c>
      <c r="Y264" s="289">
        <v>0</v>
      </c>
      <c r="Z264" s="289">
        <v>16275.7</v>
      </c>
      <c r="AA264" s="289">
        <v>82271</v>
      </c>
      <c r="AB264" s="289">
        <v>17707.64</v>
      </c>
      <c r="AC264" s="289">
        <v>0</v>
      </c>
      <c r="AD264" s="289">
        <v>86577.05</v>
      </c>
      <c r="AE264" s="289">
        <v>459941.17</v>
      </c>
      <c r="AF264" s="289">
        <v>0</v>
      </c>
      <c r="AG264" s="289">
        <v>0</v>
      </c>
      <c r="AH264" s="289">
        <v>93385.58</v>
      </c>
      <c r="AI264" s="289">
        <v>0</v>
      </c>
      <c r="AJ264" s="289">
        <v>0</v>
      </c>
      <c r="AK264" s="289">
        <v>150</v>
      </c>
      <c r="AL264" s="289">
        <v>580776.02</v>
      </c>
      <c r="AM264" s="289">
        <v>19454.490000000002</v>
      </c>
      <c r="AN264" s="289">
        <v>294398.2</v>
      </c>
      <c r="AO264" s="289">
        <v>0</v>
      </c>
      <c r="AP264" s="289">
        <v>188122.03</v>
      </c>
      <c r="AQ264" s="289">
        <v>11173971.1</v>
      </c>
      <c r="AR264" s="289">
        <v>11131070.1</v>
      </c>
      <c r="AS264" s="289">
        <v>1042294.63</v>
      </c>
      <c r="AT264" s="289">
        <v>1354591.74</v>
      </c>
      <c r="AU264" s="289">
        <v>931026.29</v>
      </c>
      <c r="AV264" s="289">
        <v>380237.29</v>
      </c>
      <c r="AW264" s="289">
        <v>1549746.46</v>
      </c>
      <c r="AX264" s="289">
        <v>1762992.34</v>
      </c>
      <c r="AY264" s="289">
        <v>1187771.3999999999</v>
      </c>
      <c r="AZ264" s="289">
        <v>2953849.03</v>
      </c>
      <c r="BA264" s="289">
        <v>8911315.5399999991</v>
      </c>
      <c r="BB264" s="289">
        <v>2858041.74</v>
      </c>
      <c r="BC264" s="289">
        <v>342257.08</v>
      </c>
      <c r="BD264" s="289">
        <v>502846.81</v>
      </c>
      <c r="BE264" s="289">
        <v>2081848.86</v>
      </c>
      <c r="BF264" s="289">
        <v>6287810.29</v>
      </c>
      <c r="BG264" s="289">
        <v>2782524.4</v>
      </c>
      <c r="BH264" s="289">
        <v>8550.7900000000009</v>
      </c>
      <c r="BI264" s="289">
        <v>0</v>
      </c>
      <c r="BJ264" s="289">
        <v>0</v>
      </c>
      <c r="BK264" s="289">
        <v>0</v>
      </c>
      <c r="BL264" s="289">
        <v>0</v>
      </c>
      <c r="BM264" s="289">
        <v>0</v>
      </c>
      <c r="BN264" s="289">
        <v>0</v>
      </c>
      <c r="BO264" s="289">
        <v>0</v>
      </c>
      <c r="BP264" s="289">
        <v>415000</v>
      </c>
      <c r="BQ264" s="289">
        <v>14075889.439999999</v>
      </c>
      <c r="BR264" s="289">
        <v>15618543.6</v>
      </c>
      <c r="BS264" s="289">
        <v>14075889.439999999</v>
      </c>
      <c r="BT264" s="289">
        <v>16033543.6</v>
      </c>
      <c r="BU264" s="289">
        <v>0</v>
      </c>
      <c r="BV264" s="289">
        <v>0</v>
      </c>
      <c r="BW264" s="289">
        <v>4889184.29</v>
      </c>
      <c r="BX264" s="289">
        <v>0</v>
      </c>
      <c r="BY264" s="289">
        <v>0</v>
      </c>
      <c r="BZ264" s="289">
        <v>0</v>
      </c>
      <c r="CA264" s="289">
        <v>0</v>
      </c>
      <c r="CB264" s="289">
        <v>24250.89</v>
      </c>
      <c r="CC264" s="289">
        <v>0</v>
      </c>
      <c r="CD264" s="289">
        <v>0</v>
      </c>
      <c r="CE264" s="289">
        <v>0</v>
      </c>
      <c r="CF264" s="289">
        <v>0</v>
      </c>
      <c r="CG264" s="289">
        <v>0</v>
      </c>
      <c r="CH264" s="289">
        <v>0</v>
      </c>
      <c r="CI264" s="289">
        <v>0</v>
      </c>
      <c r="CJ264" s="289">
        <v>0</v>
      </c>
      <c r="CK264" s="289">
        <v>0</v>
      </c>
      <c r="CL264" s="289">
        <v>0</v>
      </c>
      <c r="CM264" s="289">
        <v>1716897</v>
      </c>
      <c r="CN264" s="289">
        <v>16682</v>
      </c>
      <c r="CO264" s="289">
        <v>0</v>
      </c>
      <c r="CP264" s="289">
        <v>0</v>
      </c>
      <c r="CQ264" s="289">
        <v>0</v>
      </c>
      <c r="CR264" s="289">
        <v>0</v>
      </c>
      <c r="CS264" s="289">
        <v>11346</v>
      </c>
      <c r="CT264" s="289">
        <v>1119219.95</v>
      </c>
      <c r="CU264" s="289">
        <v>0</v>
      </c>
      <c r="CV264" s="289">
        <v>0</v>
      </c>
      <c r="CW264" s="289">
        <v>0</v>
      </c>
      <c r="CX264" s="289">
        <v>289005.5</v>
      </c>
      <c r="CY264" s="289">
        <v>0</v>
      </c>
      <c r="CZ264" s="289">
        <v>0</v>
      </c>
      <c r="DA264" s="289">
        <v>0</v>
      </c>
      <c r="DB264" s="289">
        <v>0</v>
      </c>
      <c r="DC264" s="289">
        <v>0</v>
      </c>
      <c r="DD264" s="289">
        <v>0</v>
      </c>
      <c r="DE264" s="289">
        <v>0</v>
      </c>
      <c r="DF264" s="289">
        <v>0</v>
      </c>
      <c r="DG264" s="289">
        <v>0</v>
      </c>
      <c r="DH264" s="289">
        <v>0</v>
      </c>
      <c r="DI264" s="289">
        <v>5479265.3799999999</v>
      </c>
      <c r="DJ264" s="289">
        <v>0</v>
      </c>
      <c r="DK264" s="289">
        <v>0</v>
      </c>
      <c r="DL264" s="289">
        <v>983288.73</v>
      </c>
      <c r="DM264" s="289">
        <v>599447.31000000006</v>
      </c>
      <c r="DN264" s="289">
        <v>0</v>
      </c>
      <c r="DO264" s="289">
        <v>0</v>
      </c>
      <c r="DP264" s="289">
        <v>501680.26</v>
      </c>
      <c r="DQ264" s="289">
        <v>0</v>
      </c>
      <c r="DR264" s="289">
        <v>0</v>
      </c>
      <c r="DS264" s="289">
        <v>0</v>
      </c>
      <c r="DT264" s="289">
        <v>0</v>
      </c>
      <c r="DU264" s="289">
        <v>0</v>
      </c>
      <c r="DV264" s="289">
        <v>502903.95</v>
      </c>
      <c r="DW264" s="289">
        <v>0</v>
      </c>
      <c r="DX264" s="289">
        <v>81665.58</v>
      </c>
      <c r="DY264" s="289">
        <v>276001.3</v>
      </c>
      <c r="DZ264" s="289">
        <v>399857.7</v>
      </c>
      <c r="EA264" s="289">
        <v>167494.48000000001</v>
      </c>
      <c r="EB264" s="289">
        <v>38027.5</v>
      </c>
      <c r="EC264" s="289">
        <v>0</v>
      </c>
      <c r="ED264" s="289">
        <v>982907.27</v>
      </c>
      <c r="EE264" s="289">
        <v>1167608.5900000001</v>
      </c>
      <c r="EF264" s="289">
        <v>5699151.6500000004</v>
      </c>
      <c r="EG264" s="289">
        <v>5007069.66</v>
      </c>
      <c r="EH264" s="289">
        <v>6291.17</v>
      </c>
      <c r="EI264" s="289">
        <v>0</v>
      </c>
      <c r="EJ264" s="289">
        <v>0</v>
      </c>
      <c r="EK264" s="289">
        <v>501089.5</v>
      </c>
      <c r="EL264" s="289">
        <v>0</v>
      </c>
      <c r="EM264" s="289">
        <v>50000543.829999998</v>
      </c>
      <c r="EN264" s="289">
        <v>500000</v>
      </c>
      <c r="EO264" s="289">
        <v>1101503.3600000001</v>
      </c>
      <c r="EP264" s="289">
        <v>601503.36</v>
      </c>
      <c r="EQ264" s="289">
        <v>0</v>
      </c>
      <c r="ER264" s="289">
        <v>0</v>
      </c>
      <c r="ES264" s="289">
        <v>0</v>
      </c>
      <c r="ET264" s="289">
        <v>0</v>
      </c>
      <c r="EU264" s="289">
        <v>287408.47000000003</v>
      </c>
      <c r="EV264" s="289">
        <v>479764.71</v>
      </c>
      <c r="EW264" s="289">
        <v>1967187.4</v>
      </c>
      <c r="EX264" s="289">
        <v>1774831.16</v>
      </c>
      <c r="EY264" s="289">
        <v>0</v>
      </c>
      <c r="EZ264" s="289">
        <v>0</v>
      </c>
      <c r="FA264" s="289">
        <v>0</v>
      </c>
      <c r="FB264" s="289">
        <v>583918</v>
      </c>
      <c r="FC264" s="289">
        <v>500916.47000000003</v>
      </c>
      <c r="FD264" s="289">
        <v>83001.53</v>
      </c>
      <c r="FE264" s="289">
        <v>0</v>
      </c>
      <c r="FF264" s="289">
        <v>0</v>
      </c>
      <c r="FG264" s="289">
        <v>0</v>
      </c>
      <c r="FH264" s="289">
        <v>0</v>
      </c>
      <c r="FI264" s="289">
        <v>0</v>
      </c>
      <c r="FJ264" s="289">
        <v>0</v>
      </c>
      <c r="FK264" s="289">
        <v>0</v>
      </c>
    </row>
    <row r="265" spans="1:167" x14ac:dyDescent="0.15">
      <c r="A265" s="287">
        <v>4067</v>
      </c>
      <c r="B265" s="287" t="s">
        <v>723</v>
      </c>
      <c r="C265" s="289">
        <v>0</v>
      </c>
      <c r="D265" s="289">
        <v>2575189.2200000002</v>
      </c>
      <c r="E265" s="289">
        <v>0</v>
      </c>
      <c r="F265" s="289">
        <v>0</v>
      </c>
      <c r="G265" s="289">
        <v>18188</v>
      </c>
      <c r="H265" s="289">
        <v>570.61</v>
      </c>
      <c r="I265" s="289">
        <v>6686.02</v>
      </c>
      <c r="J265" s="289">
        <v>6241.9000000000005</v>
      </c>
      <c r="K265" s="289">
        <v>181712.72</v>
      </c>
      <c r="L265" s="289">
        <v>0</v>
      </c>
      <c r="M265" s="289">
        <v>0</v>
      </c>
      <c r="N265" s="289">
        <v>0</v>
      </c>
      <c r="O265" s="289">
        <v>0</v>
      </c>
      <c r="P265" s="289">
        <v>0</v>
      </c>
      <c r="Q265" s="289">
        <v>0</v>
      </c>
      <c r="R265" s="289">
        <v>0</v>
      </c>
      <c r="S265" s="289">
        <v>0</v>
      </c>
      <c r="T265" s="289">
        <v>0</v>
      </c>
      <c r="U265" s="289">
        <v>236889.44</v>
      </c>
      <c r="V265" s="289">
        <v>7767434</v>
      </c>
      <c r="W265" s="289">
        <v>9765.17</v>
      </c>
      <c r="X265" s="289">
        <v>20147</v>
      </c>
      <c r="Y265" s="289">
        <v>349639.75</v>
      </c>
      <c r="Z265" s="289">
        <v>11666.06</v>
      </c>
      <c r="AA265" s="289">
        <v>5572</v>
      </c>
      <c r="AB265" s="289">
        <v>0</v>
      </c>
      <c r="AC265" s="289">
        <v>0</v>
      </c>
      <c r="AD265" s="289">
        <v>72299.820000000007</v>
      </c>
      <c r="AE265" s="289">
        <v>229986</v>
      </c>
      <c r="AF265" s="289">
        <v>0</v>
      </c>
      <c r="AG265" s="289">
        <v>0</v>
      </c>
      <c r="AH265" s="289">
        <v>22910.11</v>
      </c>
      <c r="AI265" s="289">
        <v>0</v>
      </c>
      <c r="AJ265" s="289">
        <v>0</v>
      </c>
      <c r="AK265" s="289">
        <v>89750</v>
      </c>
      <c r="AL265" s="289">
        <v>0</v>
      </c>
      <c r="AM265" s="289">
        <v>0</v>
      </c>
      <c r="AN265" s="289">
        <v>55363.56</v>
      </c>
      <c r="AO265" s="289">
        <v>0</v>
      </c>
      <c r="AP265" s="289">
        <v>698.14</v>
      </c>
      <c r="AQ265" s="289">
        <v>2596325.19</v>
      </c>
      <c r="AR265" s="289">
        <v>2130479.5</v>
      </c>
      <c r="AS265" s="289">
        <v>217823.25</v>
      </c>
      <c r="AT265" s="289">
        <v>305340.59000000003</v>
      </c>
      <c r="AU265" s="289">
        <v>231654.91</v>
      </c>
      <c r="AV265" s="289">
        <v>76888.680000000008</v>
      </c>
      <c r="AW265" s="289">
        <v>381875.34</v>
      </c>
      <c r="AX265" s="289">
        <v>342566.84</v>
      </c>
      <c r="AY265" s="289">
        <v>514617.14</v>
      </c>
      <c r="AZ265" s="289">
        <v>637421.53</v>
      </c>
      <c r="BA265" s="289">
        <v>1800540.1300000001</v>
      </c>
      <c r="BB265" s="289">
        <v>234263.72</v>
      </c>
      <c r="BC265" s="289">
        <v>106758.11</v>
      </c>
      <c r="BD265" s="289">
        <v>6485.4400000000005</v>
      </c>
      <c r="BE265" s="289">
        <v>226931.86000000002</v>
      </c>
      <c r="BF265" s="289">
        <v>1541688.59</v>
      </c>
      <c r="BG265" s="289">
        <v>551972.52</v>
      </c>
      <c r="BH265" s="289">
        <v>87867.34</v>
      </c>
      <c r="BI265" s="289">
        <v>0</v>
      </c>
      <c r="BJ265" s="289">
        <v>0</v>
      </c>
      <c r="BK265" s="289">
        <v>0</v>
      </c>
      <c r="BL265" s="289">
        <v>0</v>
      </c>
      <c r="BM265" s="289">
        <v>0</v>
      </c>
      <c r="BN265" s="289">
        <v>0</v>
      </c>
      <c r="BO265" s="289">
        <v>0</v>
      </c>
      <c r="BP265" s="289">
        <v>0</v>
      </c>
      <c r="BQ265" s="289">
        <v>2530974.7000000002</v>
      </c>
      <c r="BR265" s="289">
        <v>2200183.54</v>
      </c>
      <c r="BS265" s="289">
        <v>2530974.7000000002</v>
      </c>
      <c r="BT265" s="289">
        <v>2200183.54</v>
      </c>
      <c r="BU265" s="289">
        <v>0</v>
      </c>
      <c r="BV265" s="289">
        <v>0</v>
      </c>
      <c r="BW265" s="289">
        <v>1431803.78</v>
      </c>
      <c r="BX265" s="289">
        <v>0</v>
      </c>
      <c r="BY265" s="289">
        <v>0</v>
      </c>
      <c r="BZ265" s="289">
        <v>0</v>
      </c>
      <c r="CA265" s="289">
        <v>0</v>
      </c>
      <c r="CB265" s="289">
        <v>0</v>
      </c>
      <c r="CC265" s="289">
        <v>11400</v>
      </c>
      <c r="CD265" s="289">
        <v>0</v>
      </c>
      <c r="CE265" s="289">
        <v>0</v>
      </c>
      <c r="CF265" s="289">
        <v>0</v>
      </c>
      <c r="CG265" s="289">
        <v>0</v>
      </c>
      <c r="CH265" s="289">
        <v>31967.84</v>
      </c>
      <c r="CI265" s="289">
        <v>0</v>
      </c>
      <c r="CJ265" s="289">
        <v>0</v>
      </c>
      <c r="CK265" s="289">
        <v>0</v>
      </c>
      <c r="CL265" s="289">
        <v>0</v>
      </c>
      <c r="CM265" s="289">
        <v>541108</v>
      </c>
      <c r="CN265" s="289">
        <v>150000</v>
      </c>
      <c r="CO265" s="289">
        <v>0</v>
      </c>
      <c r="CP265" s="289">
        <v>0</v>
      </c>
      <c r="CQ265" s="289">
        <v>0</v>
      </c>
      <c r="CR265" s="289">
        <v>0</v>
      </c>
      <c r="CS265" s="289">
        <v>0</v>
      </c>
      <c r="CT265" s="289">
        <v>238991.39</v>
      </c>
      <c r="CU265" s="289">
        <v>0</v>
      </c>
      <c r="CV265" s="289">
        <v>0</v>
      </c>
      <c r="CW265" s="289">
        <v>0</v>
      </c>
      <c r="CX265" s="289">
        <v>85924.57</v>
      </c>
      <c r="CY265" s="289">
        <v>0</v>
      </c>
      <c r="CZ265" s="289">
        <v>0</v>
      </c>
      <c r="DA265" s="289">
        <v>0</v>
      </c>
      <c r="DB265" s="289">
        <v>0</v>
      </c>
      <c r="DC265" s="289">
        <v>0</v>
      </c>
      <c r="DD265" s="289">
        <v>0</v>
      </c>
      <c r="DE265" s="289">
        <v>0</v>
      </c>
      <c r="DF265" s="289">
        <v>0</v>
      </c>
      <c r="DG265" s="289">
        <v>0</v>
      </c>
      <c r="DH265" s="289">
        <v>0</v>
      </c>
      <c r="DI265" s="289">
        <v>2002735.72</v>
      </c>
      <c r="DJ265" s="289">
        <v>0</v>
      </c>
      <c r="DK265" s="289">
        <v>0</v>
      </c>
      <c r="DL265" s="289">
        <v>70894.23</v>
      </c>
      <c r="DM265" s="289">
        <v>79377.37</v>
      </c>
      <c r="DN265" s="289">
        <v>0</v>
      </c>
      <c r="DO265" s="289">
        <v>0</v>
      </c>
      <c r="DP265" s="289">
        <v>117706.99</v>
      </c>
      <c r="DQ265" s="289">
        <v>0</v>
      </c>
      <c r="DR265" s="289">
        <v>1000</v>
      </c>
      <c r="DS265" s="289">
        <v>0</v>
      </c>
      <c r="DT265" s="289">
        <v>0</v>
      </c>
      <c r="DU265" s="289">
        <v>0</v>
      </c>
      <c r="DV265" s="289">
        <v>219481.27000000002</v>
      </c>
      <c r="DW265" s="289">
        <v>0</v>
      </c>
      <c r="DX265" s="289">
        <v>0</v>
      </c>
      <c r="DY265" s="289">
        <v>21.25</v>
      </c>
      <c r="DZ265" s="289">
        <v>17521.04</v>
      </c>
      <c r="EA265" s="289">
        <v>17499.79</v>
      </c>
      <c r="EB265" s="289">
        <v>0</v>
      </c>
      <c r="EC265" s="289">
        <v>0</v>
      </c>
      <c r="ED265" s="289">
        <v>849560.75</v>
      </c>
      <c r="EE265" s="289">
        <v>381221.58</v>
      </c>
      <c r="EF265" s="289">
        <v>1844303.6</v>
      </c>
      <c r="EG265" s="289">
        <v>2249574.9300000002</v>
      </c>
      <c r="EH265" s="289">
        <v>0</v>
      </c>
      <c r="EI265" s="289">
        <v>0</v>
      </c>
      <c r="EJ265" s="289">
        <v>0</v>
      </c>
      <c r="EK265" s="289">
        <v>63067.840000000004</v>
      </c>
      <c r="EL265" s="289">
        <v>0</v>
      </c>
      <c r="EM265" s="289">
        <v>8019932.1200000001</v>
      </c>
      <c r="EN265" s="289">
        <v>4396683.45</v>
      </c>
      <c r="EO265" s="289">
        <v>2131794.44</v>
      </c>
      <c r="EP265" s="289">
        <v>59569.11</v>
      </c>
      <c r="EQ265" s="289">
        <v>0</v>
      </c>
      <c r="ER265" s="289">
        <v>2324458.12</v>
      </c>
      <c r="ES265" s="289">
        <v>0</v>
      </c>
      <c r="ET265" s="289">
        <v>0</v>
      </c>
      <c r="EU265" s="289">
        <v>0</v>
      </c>
      <c r="EV265" s="289">
        <v>9221.2199999999993</v>
      </c>
      <c r="EW265" s="289">
        <v>418685.14</v>
      </c>
      <c r="EX265" s="289">
        <v>409463.92</v>
      </c>
      <c r="EY265" s="289">
        <v>0</v>
      </c>
      <c r="EZ265" s="289">
        <v>19838.5</v>
      </c>
      <c r="FA265" s="289">
        <v>7512.85</v>
      </c>
      <c r="FB265" s="289">
        <v>0</v>
      </c>
      <c r="FC265" s="289">
        <v>12325.65</v>
      </c>
      <c r="FD265" s="289">
        <v>0</v>
      </c>
      <c r="FE265" s="289">
        <v>0</v>
      </c>
      <c r="FF265" s="289">
        <v>0</v>
      </c>
      <c r="FG265" s="289">
        <v>0</v>
      </c>
      <c r="FH265" s="289">
        <v>0</v>
      </c>
      <c r="FI265" s="289">
        <v>0</v>
      </c>
      <c r="FJ265" s="289">
        <v>0</v>
      </c>
      <c r="FK265" s="289">
        <v>0</v>
      </c>
    </row>
    <row r="266" spans="1:167" x14ac:dyDescent="0.15">
      <c r="A266" s="287">
        <v>4074</v>
      </c>
      <c r="B266" s="287" t="s">
        <v>724</v>
      </c>
      <c r="C266" s="289">
        <v>0</v>
      </c>
      <c r="D266" s="289">
        <v>6360786.6799999997</v>
      </c>
      <c r="E266" s="289">
        <v>0</v>
      </c>
      <c r="F266" s="289">
        <v>170</v>
      </c>
      <c r="G266" s="289">
        <v>38462.5</v>
      </c>
      <c r="H266" s="289">
        <v>9288.14</v>
      </c>
      <c r="I266" s="289">
        <v>79188.44</v>
      </c>
      <c r="J266" s="289">
        <v>0</v>
      </c>
      <c r="K266" s="289">
        <v>769328.56</v>
      </c>
      <c r="L266" s="289">
        <v>0</v>
      </c>
      <c r="M266" s="289">
        <v>0</v>
      </c>
      <c r="N266" s="289">
        <v>0</v>
      </c>
      <c r="O266" s="289">
        <v>0</v>
      </c>
      <c r="P266" s="289">
        <v>10449</v>
      </c>
      <c r="Q266" s="289">
        <v>0</v>
      </c>
      <c r="R266" s="289">
        <v>9030</v>
      </c>
      <c r="S266" s="289">
        <v>0</v>
      </c>
      <c r="T266" s="289">
        <v>0</v>
      </c>
      <c r="U266" s="289">
        <v>525608.62</v>
      </c>
      <c r="V266" s="289">
        <v>10653989</v>
      </c>
      <c r="W266" s="289">
        <v>38295.520000000004</v>
      </c>
      <c r="X266" s="289">
        <v>0</v>
      </c>
      <c r="Y266" s="289">
        <v>402775.34</v>
      </c>
      <c r="Z266" s="289">
        <v>9560.64</v>
      </c>
      <c r="AA266" s="289">
        <v>6097</v>
      </c>
      <c r="AB266" s="289">
        <v>0</v>
      </c>
      <c r="AC266" s="289">
        <v>0</v>
      </c>
      <c r="AD266" s="289">
        <v>60628.29</v>
      </c>
      <c r="AE266" s="289">
        <v>184753.24</v>
      </c>
      <c r="AF266" s="289">
        <v>0</v>
      </c>
      <c r="AG266" s="289">
        <v>0</v>
      </c>
      <c r="AH266" s="289">
        <v>17387.54</v>
      </c>
      <c r="AI266" s="289">
        <v>0</v>
      </c>
      <c r="AJ266" s="289">
        <v>0</v>
      </c>
      <c r="AK266" s="289">
        <v>42931</v>
      </c>
      <c r="AL266" s="289">
        <v>0</v>
      </c>
      <c r="AM266" s="289">
        <v>23411</v>
      </c>
      <c r="AN266" s="289">
        <v>65773.490000000005</v>
      </c>
      <c r="AO266" s="289">
        <v>0</v>
      </c>
      <c r="AP266" s="289">
        <v>3060.29</v>
      </c>
      <c r="AQ266" s="289">
        <v>3535601.05</v>
      </c>
      <c r="AR266" s="289">
        <v>5076118.17</v>
      </c>
      <c r="AS266" s="289">
        <v>504723.07</v>
      </c>
      <c r="AT266" s="289">
        <v>3833.53</v>
      </c>
      <c r="AU266" s="289">
        <v>288869.02</v>
      </c>
      <c r="AV266" s="289">
        <v>13395.67</v>
      </c>
      <c r="AW266" s="289">
        <v>477551.56</v>
      </c>
      <c r="AX266" s="289">
        <v>428923.68</v>
      </c>
      <c r="AY266" s="289">
        <v>476007.05</v>
      </c>
      <c r="AZ266" s="289">
        <v>995090.78</v>
      </c>
      <c r="BA266" s="289">
        <v>3022092.13</v>
      </c>
      <c r="BB266" s="289">
        <v>670184.30000000005</v>
      </c>
      <c r="BC266" s="289">
        <v>174005.80000000002</v>
      </c>
      <c r="BD266" s="289">
        <v>115452.79000000001</v>
      </c>
      <c r="BE266" s="289">
        <v>225073.33000000002</v>
      </c>
      <c r="BF266" s="289">
        <v>2037229.31</v>
      </c>
      <c r="BG266" s="289">
        <v>1162972.72</v>
      </c>
      <c r="BH266" s="289">
        <v>547.64</v>
      </c>
      <c r="BI266" s="289">
        <v>0</v>
      </c>
      <c r="BJ266" s="289">
        <v>0</v>
      </c>
      <c r="BK266" s="289">
        <v>0</v>
      </c>
      <c r="BL266" s="289">
        <v>0</v>
      </c>
      <c r="BM266" s="289">
        <v>0</v>
      </c>
      <c r="BN266" s="289">
        <v>0</v>
      </c>
      <c r="BO266" s="289">
        <v>0</v>
      </c>
      <c r="BP266" s="289">
        <v>0</v>
      </c>
      <c r="BQ266" s="289">
        <v>556059.49</v>
      </c>
      <c r="BR266" s="289">
        <v>659362.18000000005</v>
      </c>
      <c r="BS266" s="289">
        <v>556059.49</v>
      </c>
      <c r="BT266" s="289">
        <v>659362.18000000005</v>
      </c>
      <c r="BU266" s="289">
        <v>0</v>
      </c>
      <c r="BV266" s="289">
        <v>0</v>
      </c>
      <c r="BW266" s="289">
        <v>1956229.31</v>
      </c>
      <c r="BX266" s="289">
        <v>0</v>
      </c>
      <c r="BY266" s="289">
        <v>0</v>
      </c>
      <c r="BZ266" s="289">
        <v>0</v>
      </c>
      <c r="CA266" s="289">
        <v>0</v>
      </c>
      <c r="CB266" s="289">
        <v>0</v>
      </c>
      <c r="CC266" s="289">
        <v>47600</v>
      </c>
      <c r="CD266" s="289">
        <v>0</v>
      </c>
      <c r="CE266" s="289">
        <v>0</v>
      </c>
      <c r="CF266" s="289">
        <v>0</v>
      </c>
      <c r="CG266" s="289">
        <v>0</v>
      </c>
      <c r="CH266" s="289">
        <v>47132.98</v>
      </c>
      <c r="CI266" s="289">
        <v>0</v>
      </c>
      <c r="CJ266" s="289">
        <v>0</v>
      </c>
      <c r="CK266" s="289">
        <v>0</v>
      </c>
      <c r="CL266" s="289">
        <v>0</v>
      </c>
      <c r="CM266" s="289">
        <v>615675</v>
      </c>
      <c r="CN266" s="289">
        <v>4387</v>
      </c>
      <c r="CO266" s="289">
        <v>0</v>
      </c>
      <c r="CP266" s="289">
        <v>0</v>
      </c>
      <c r="CQ266" s="289">
        <v>0</v>
      </c>
      <c r="CR266" s="289">
        <v>0</v>
      </c>
      <c r="CS266" s="289">
        <v>2984</v>
      </c>
      <c r="CT266" s="289">
        <v>418453.94</v>
      </c>
      <c r="CU266" s="289">
        <v>0</v>
      </c>
      <c r="CV266" s="289">
        <v>0</v>
      </c>
      <c r="CW266" s="289">
        <v>0</v>
      </c>
      <c r="CX266" s="289">
        <v>38326.79</v>
      </c>
      <c r="CY266" s="289">
        <v>0</v>
      </c>
      <c r="CZ266" s="289">
        <v>0</v>
      </c>
      <c r="DA266" s="289">
        <v>0</v>
      </c>
      <c r="DB266" s="289">
        <v>0</v>
      </c>
      <c r="DC266" s="289">
        <v>0</v>
      </c>
      <c r="DD266" s="289">
        <v>0</v>
      </c>
      <c r="DE266" s="289">
        <v>0</v>
      </c>
      <c r="DF266" s="289">
        <v>0</v>
      </c>
      <c r="DG266" s="289">
        <v>0</v>
      </c>
      <c r="DH266" s="289">
        <v>0</v>
      </c>
      <c r="DI266" s="289">
        <v>2434800.7999999998</v>
      </c>
      <c r="DJ266" s="289">
        <v>0</v>
      </c>
      <c r="DK266" s="289">
        <v>0</v>
      </c>
      <c r="DL266" s="289">
        <v>423281.8</v>
      </c>
      <c r="DM266" s="289">
        <v>160232.95000000001</v>
      </c>
      <c r="DN266" s="289">
        <v>0</v>
      </c>
      <c r="DO266" s="289">
        <v>0</v>
      </c>
      <c r="DP266" s="289">
        <v>53480.020000000004</v>
      </c>
      <c r="DQ266" s="289">
        <v>1550</v>
      </c>
      <c r="DR266" s="289">
        <v>0</v>
      </c>
      <c r="DS266" s="289">
        <v>0</v>
      </c>
      <c r="DT266" s="289">
        <v>0</v>
      </c>
      <c r="DU266" s="289">
        <v>0</v>
      </c>
      <c r="DV266" s="289">
        <v>57443.450000000004</v>
      </c>
      <c r="DW266" s="289">
        <v>0</v>
      </c>
      <c r="DX266" s="289">
        <v>0</v>
      </c>
      <c r="DY266" s="289">
        <v>0</v>
      </c>
      <c r="DZ266" s="289">
        <v>0</v>
      </c>
      <c r="EA266" s="289">
        <v>0</v>
      </c>
      <c r="EB266" s="289">
        <v>0</v>
      </c>
      <c r="EC266" s="289">
        <v>0</v>
      </c>
      <c r="ED266" s="289">
        <v>222308.11</v>
      </c>
      <c r="EE266" s="289">
        <v>142174.51</v>
      </c>
      <c r="EF266" s="289">
        <v>2294617.14</v>
      </c>
      <c r="EG266" s="289">
        <v>2211520.2400000002</v>
      </c>
      <c r="EH266" s="289">
        <v>0</v>
      </c>
      <c r="EI266" s="289">
        <v>0</v>
      </c>
      <c r="EJ266" s="289">
        <v>0</v>
      </c>
      <c r="EK266" s="289">
        <v>163200.5</v>
      </c>
      <c r="EL266" s="289">
        <v>30</v>
      </c>
      <c r="EM266" s="289">
        <v>11913364.859999999</v>
      </c>
      <c r="EN266" s="289">
        <v>1262375.6200000001</v>
      </c>
      <c r="EO266" s="289">
        <v>181209.79</v>
      </c>
      <c r="EP266" s="289">
        <v>307816.07</v>
      </c>
      <c r="EQ266" s="289">
        <v>0</v>
      </c>
      <c r="ER266" s="289">
        <v>1388981.9</v>
      </c>
      <c r="ES266" s="289">
        <v>0</v>
      </c>
      <c r="ET266" s="289">
        <v>0</v>
      </c>
      <c r="EU266" s="289">
        <v>98664.59</v>
      </c>
      <c r="EV266" s="289">
        <v>129113.88</v>
      </c>
      <c r="EW266" s="289">
        <v>710826.08</v>
      </c>
      <c r="EX266" s="289">
        <v>680376.79</v>
      </c>
      <c r="EY266" s="289">
        <v>0</v>
      </c>
      <c r="EZ266" s="289">
        <v>113067.31</v>
      </c>
      <c r="FA266" s="289">
        <v>113701.13</v>
      </c>
      <c r="FB266" s="289">
        <v>179061.87</v>
      </c>
      <c r="FC266" s="289">
        <v>0</v>
      </c>
      <c r="FD266" s="289">
        <v>178428.05000000002</v>
      </c>
      <c r="FE266" s="289">
        <v>0</v>
      </c>
      <c r="FF266" s="289">
        <v>0</v>
      </c>
      <c r="FG266" s="289">
        <v>0</v>
      </c>
      <c r="FH266" s="289">
        <v>26523.190000000002</v>
      </c>
      <c r="FI266" s="289">
        <v>200</v>
      </c>
      <c r="FJ266" s="289">
        <v>26323.190000000002</v>
      </c>
      <c r="FK266" s="289">
        <v>0</v>
      </c>
    </row>
    <row r="267" spans="1:167" x14ac:dyDescent="0.15">
      <c r="A267" s="287">
        <v>4088</v>
      </c>
      <c r="B267" s="287" t="s">
        <v>725</v>
      </c>
      <c r="C267" s="289">
        <v>0</v>
      </c>
      <c r="D267" s="289">
        <v>3961761.59</v>
      </c>
      <c r="E267" s="289">
        <v>0</v>
      </c>
      <c r="F267" s="289">
        <v>5425.4400000000005</v>
      </c>
      <c r="G267" s="289">
        <v>43452.49</v>
      </c>
      <c r="H267" s="289">
        <v>1662.96</v>
      </c>
      <c r="I267" s="289">
        <v>86318.06</v>
      </c>
      <c r="J267" s="289">
        <v>0</v>
      </c>
      <c r="K267" s="289">
        <v>634726.16</v>
      </c>
      <c r="L267" s="289">
        <v>0</v>
      </c>
      <c r="M267" s="289">
        <v>0</v>
      </c>
      <c r="N267" s="289">
        <v>0</v>
      </c>
      <c r="O267" s="289">
        <v>0</v>
      </c>
      <c r="P267" s="289">
        <v>1688.51</v>
      </c>
      <c r="Q267" s="289">
        <v>0</v>
      </c>
      <c r="R267" s="289">
        <v>0</v>
      </c>
      <c r="S267" s="289">
        <v>0</v>
      </c>
      <c r="T267" s="289">
        <v>0</v>
      </c>
      <c r="U267" s="289">
        <v>294277.56</v>
      </c>
      <c r="V267" s="289">
        <v>7892074</v>
      </c>
      <c r="W267" s="289">
        <v>8950.93</v>
      </c>
      <c r="X267" s="289">
        <v>0</v>
      </c>
      <c r="Y267" s="289">
        <v>0</v>
      </c>
      <c r="Z267" s="289">
        <v>5582.42</v>
      </c>
      <c r="AA267" s="289">
        <v>8404</v>
      </c>
      <c r="AB267" s="289">
        <v>0</v>
      </c>
      <c r="AC267" s="289">
        <v>0</v>
      </c>
      <c r="AD267" s="289">
        <v>43931.6</v>
      </c>
      <c r="AE267" s="289">
        <v>106213.13</v>
      </c>
      <c r="AF267" s="289">
        <v>0</v>
      </c>
      <c r="AG267" s="289">
        <v>0</v>
      </c>
      <c r="AH267" s="289">
        <v>47519.48</v>
      </c>
      <c r="AI267" s="289">
        <v>0</v>
      </c>
      <c r="AJ267" s="289">
        <v>0</v>
      </c>
      <c r="AK267" s="289">
        <v>0</v>
      </c>
      <c r="AL267" s="289">
        <v>0</v>
      </c>
      <c r="AM267" s="289">
        <v>34518.39</v>
      </c>
      <c r="AN267" s="289">
        <v>0</v>
      </c>
      <c r="AO267" s="289">
        <v>0</v>
      </c>
      <c r="AP267" s="289">
        <v>17147.7</v>
      </c>
      <c r="AQ267" s="289">
        <v>2486335.5499999998</v>
      </c>
      <c r="AR267" s="289">
        <v>2572401.4700000002</v>
      </c>
      <c r="AS267" s="289">
        <v>434467.23</v>
      </c>
      <c r="AT267" s="289">
        <v>380291.78</v>
      </c>
      <c r="AU267" s="289">
        <v>265136.86</v>
      </c>
      <c r="AV267" s="289">
        <v>132108.85</v>
      </c>
      <c r="AW267" s="289">
        <v>414555.97000000003</v>
      </c>
      <c r="AX267" s="289">
        <v>573719.47</v>
      </c>
      <c r="AY267" s="289">
        <v>212325.29</v>
      </c>
      <c r="AZ267" s="289">
        <v>789151.11</v>
      </c>
      <c r="BA267" s="289">
        <v>2535919.0299999998</v>
      </c>
      <c r="BB267" s="289">
        <v>202390.35</v>
      </c>
      <c r="BC267" s="289">
        <v>115759.96</v>
      </c>
      <c r="BD267" s="289">
        <v>61723.72</v>
      </c>
      <c r="BE267" s="289">
        <v>9489</v>
      </c>
      <c r="BF267" s="289">
        <v>1380641.45</v>
      </c>
      <c r="BG267" s="289">
        <v>851775.4</v>
      </c>
      <c r="BH267" s="289">
        <v>40019.08</v>
      </c>
      <c r="BI267" s="289">
        <v>0</v>
      </c>
      <c r="BJ267" s="289">
        <v>0</v>
      </c>
      <c r="BK267" s="289">
        <v>0</v>
      </c>
      <c r="BL267" s="289">
        <v>0</v>
      </c>
      <c r="BM267" s="289">
        <v>0</v>
      </c>
      <c r="BN267" s="289">
        <v>0</v>
      </c>
      <c r="BO267" s="289">
        <v>444212.01</v>
      </c>
      <c r="BP267" s="289">
        <v>257999</v>
      </c>
      <c r="BQ267" s="289">
        <v>2128521.36</v>
      </c>
      <c r="BR267" s="289">
        <v>2050177.22</v>
      </c>
      <c r="BS267" s="289">
        <v>2572733.37</v>
      </c>
      <c r="BT267" s="289">
        <v>2308176.2200000002</v>
      </c>
      <c r="BU267" s="289">
        <v>0</v>
      </c>
      <c r="BV267" s="289">
        <v>0</v>
      </c>
      <c r="BW267" s="289">
        <v>1237762.45</v>
      </c>
      <c r="BX267" s="289">
        <v>0</v>
      </c>
      <c r="BY267" s="289">
        <v>0</v>
      </c>
      <c r="BZ267" s="289">
        <v>0</v>
      </c>
      <c r="CA267" s="289">
        <v>0</v>
      </c>
      <c r="CB267" s="289">
        <v>0</v>
      </c>
      <c r="CC267" s="289">
        <v>537.9</v>
      </c>
      <c r="CD267" s="289">
        <v>0</v>
      </c>
      <c r="CE267" s="289">
        <v>0</v>
      </c>
      <c r="CF267" s="289">
        <v>0</v>
      </c>
      <c r="CG267" s="289">
        <v>0</v>
      </c>
      <c r="CH267" s="289">
        <v>26069.920000000002</v>
      </c>
      <c r="CI267" s="289">
        <v>0</v>
      </c>
      <c r="CJ267" s="289">
        <v>0</v>
      </c>
      <c r="CK267" s="289">
        <v>0</v>
      </c>
      <c r="CL267" s="289">
        <v>0</v>
      </c>
      <c r="CM267" s="289">
        <v>394911</v>
      </c>
      <c r="CN267" s="289">
        <v>0</v>
      </c>
      <c r="CO267" s="289">
        <v>0</v>
      </c>
      <c r="CP267" s="289">
        <v>0</v>
      </c>
      <c r="CQ267" s="289">
        <v>0</v>
      </c>
      <c r="CR267" s="289">
        <v>0</v>
      </c>
      <c r="CS267" s="289">
        <v>0</v>
      </c>
      <c r="CT267" s="289">
        <v>278355.53999999998</v>
      </c>
      <c r="CU267" s="289">
        <v>0</v>
      </c>
      <c r="CV267" s="289">
        <v>0</v>
      </c>
      <c r="CW267" s="289">
        <v>0</v>
      </c>
      <c r="CX267" s="289">
        <v>41038.520000000004</v>
      </c>
      <c r="CY267" s="289">
        <v>0</v>
      </c>
      <c r="CZ267" s="289">
        <v>0</v>
      </c>
      <c r="DA267" s="289">
        <v>0</v>
      </c>
      <c r="DB267" s="289">
        <v>0</v>
      </c>
      <c r="DC267" s="289">
        <v>0</v>
      </c>
      <c r="DD267" s="289">
        <v>0</v>
      </c>
      <c r="DE267" s="289">
        <v>0</v>
      </c>
      <c r="DF267" s="289">
        <v>0</v>
      </c>
      <c r="DG267" s="289">
        <v>0</v>
      </c>
      <c r="DH267" s="289">
        <v>0</v>
      </c>
      <c r="DI267" s="289">
        <v>1347430.87</v>
      </c>
      <c r="DJ267" s="289">
        <v>0</v>
      </c>
      <c r="DK267" s="289">
        <v>0</v>
      </c>
      <c r="DL267" s="289">
        <v>133871.37</v>
      </c>
      <c r="DM267" s="289">
        <v>102476.35</v>
      </c>
      <c r="DN267" s="289">
        <v>0</v>
      </c>
      <c r="DO267" s="289">
        <v>0</v>
      </c>
      <c r="DP267" s="289">
        <v>100273.67</v>
      </c>
      <c r="DQ267" s="289">
        <v>23938.25</v>
      </c>
      <c r="DR267" s="289">
        <v>0</v>
      </c>
      <c r="DS267" s="289">
        <v>0</v>
      </c>
      <c r="DT267" s="289">
        <v>0</v>
      </c>
      <c r="DU267" s="289">
        <v>0</v>
      </c>
      <c r="DV267" s="289">
        <v>270684.82</v>
      </c>
      <c r="DW267" s="289">
        <v>0</v>
      </c>
      <c r="DX267" s="289">
        <v>31333.23</v>
      </c>
      <c r="DY267" s="289">
        <v>38011.07</v>
      </c>
      <c r="DZ267" s="289">
        <v>108085.35</v>
      </c>
      <c r="EA267" s="289">
        <v>80575.81</v>
      </c>
      <c r="EB267" s="289">
        <v>20831.7</v>
      </c>
      <c r="EC267" s="289">
        <v>0</v>
      </c>
      <c r="ED267" s="289">
        <v>363563.21</v>
      </c>
      <c r="EE267" s="289">
        <v>426153.24000000005</v>
      </c>
      <c r="EF267" s="289">
        <v>1466423.13</v>
      </c>
      <c r="EG267" s="289">
        <v>1262270.1000000001</v>
      </c>
      <c r="EH267" s="289">
        <v>0</v>
      </c>
      <c r="EI267" s="289">
        <v>0</v>
      </c>
      <c r="EJ267" s="289">
        <v>0</v>
      </c>
      <c r="EK267" s="289">
        <v>132850</v>
      </c>
      <c r="EL267" s="289">
        <v>8713</v>
      </c>
      <c r="EM267" s="289">
        <v>5507082.04</v>
      </c>
      <c r="EN267" s="289">
        <v>0</v>
      </c>
      <c r="EO267" s="289">
        <v>1220455</v>
      </c>
      <c r="EP267" s="289">
        <v>1504048</v>
      </c>
      <c r="EQ267" s="289">
        <v>0</v>
      </c>
      <c r="ER267" s="289">
        <v>283593</v>
      </c>
      <c r="ES267" s="289">
        <v>0</v>
      </c>
      <c r="ET267" s="289">
        <v>0</v>
      </c>
      <c r="EU267" s="289">
        <v>24413.79</v>
      </c>
      <c r="EV267" s="289">
        <v>26032.080000000002</v>
      </c>
      <c r="EW267" s="289">
        <v>622694.18000000005</v>
      </c>
      <c r="EX267" s="289">
        <v>621075.89</v>
      </c>
      <c r="EY267" s="289">
        <v>0</v>
      </c>
      <c r="EZ267" s="289">
        <v>47980.160000000003</v>
      </c>
      <c r="FA267" s="289">
        <v>51855.53</v>
      </c>
      <c r="FB267" s="289">
        <v>67928.5</v>
      </c>
      <c r="FC267" s="289">
        <v>63008</v>
      </c>
      <c r="FD267" s="289">
        <v>1045.1300000000001</v>
      </c>
      <c r="FE267" s="289">
        <v>0</v>
      </c>
      <c r="FF267" s="289">
        <v>0</v>
      </c>
      <c r="FG267" s="289">
        <v>0</v>
      </c>
      <c r="FH267" s="289">
        <v>0</v>
      </c>
      <c r="FI267" s="289">
        <v>0</v>
      </c>
      <c r="FJ267" s="289">
        <v>0</v>
      </c>
      <c r="FK267" s="289">
        <v>0</v>
      </c>
    </row>
    <row r="268" spans="1:167" x14ac:dyDescent="0.15">
      <c r="A268" s="287">
        <v>4095</v>
      </c>
      <c r="B268" s="287" t="s">
        <v>726</v>
      </c>
      <c r="C268" s="289">
        <v>0</v>
      </c>
      <c r="D268" s="289">
        <v>16288847.619999999</v>
      </c>
      <c r="E268" s="289">
        <v>0</v>
      </c>
      <c r="F268" s="289">
        <v>21651.65</v>
      </c>
      <c r="G268" s="289">
        <v>116461.5</v>
      </c>
      <c r="H268" s="289">
        <v>6691.55</v>
      </c>
      <c r="I268" s="289">
        <v>205054.77000000002</v>
      </c>
      <c r="J268" s="289">
        <v>0</v>
      </c>
      <c r="K268" s="289">
        <v>2408646.23</v>
      </c>
      <c r="L268" s="289">
        <v>0</v>
      </c>
      <c r="M268" s="289">
        <v>0</v>
      </c>
      <c r="N268" s="289">
        <v>0</v>
      </c>
      <c r="O268" s="289">
        <v>0</v>
      </c>
      <c r="P268" s="289">
        <v>1000</v>
      </c>
      <c r="Q268" s="289">
        <v>0</v>
      </c>
      <c r="R268" s="289">
        <v>0</v>
      </c>
      <c r="S268" s="289">
        <v>0</v>
      </c>
      <c r="T268" s="289">
        <v>0</v>
      </c>
      <c r="U268" s="289">
        <v>601624.98</v>
      </c>
      <c r="V268" s="289">
        <v>12841178</v>
      </c>
      <c r="W268" s="289">
        <v>38933.71</v>
      </c>
      <c r="X268" s="289">
        <v>0</v>
      </c>
      <c r="Y268" s="289">
        <v>0</v>
      </c>
      <c r="Z268" s="289">
        <v>0</v>
      </c>
      <c r="AA268" s="289">
        <v>114566</v>
      </c>
      <c r="AB268" s="289">
        <v>19454.510000000002</v>
      </c>
      <c r="AC268" s="289">
        <v>0</v>
      </c>
      <c r="AD268" s="289">
        <v>81782.3</v>
      </c>
      <c r="AE268" s="289">
        <v>328983</v>
      </c>
      <c r="AF268" s="289">
        <v>0</v>
      </c>
      <c r="AG268" s="289">
        <v>902.09</v>
      </c>
      <c r="AH268" s="289">
        <v>18184.47</v>
      </c>
      <c r="AI268" s="289">
        <v>0</v>
      </c>
      <c r="AJ268" s="289">
        <v>0</v>
      </c>
      <c r="AK268" s="289">
        <v>13740</v>
      </c>
      <c r="AL268" s="289">
        <v>52887.590000000004</v>
      </c>
      <c r="AM268" s="289">
        <v>0</v>
      </c>
      <c r="AN268" s="289">
        <v>45468.69</v>
      </c>
      <c r="AO268" s="289">
        <v>0</v>
      </c>
      <c r="AP268" s="289">
        <v>63820.62</v>
      </c>
      <c r="AQ268" s="289">
        <v>7355236.7300000004</v>
      </c>
      <c r="AR268" s="289">
        <v>6934610.9800000004</v>
      </c>
      <c r="AS268" s="289">
        <v>771157.88</v>
      </c>
      <c r="AT268" s="289">
        <v>1024622.54</v>
      </c>
      <c r="AU268" s="289">
        <v>556394.18000000005</v>
      </c>
      <c r="AV268" s="289">
        <v>80005.88</v>
      </c>
      <c r="AW268" s="289">
        <v>748705.99</v>
      </c>
      <c r="AX268" s="289">
        <v>1394846.85</v>
      </c>
      <c r="AY268" s="289">
        <v>661498.1</v>
      </c>
      <c r="AZ268" s="289">
        <v>1639676.96</v>
      </c>
      <c r="BA268" s="289">
        <v>5520313.8300000001</v>
      </c>
      <c r="BB268" s="289">
        <v>268989.84999999998</v>
      </c>
      <c r="BC268" s="289">
        <v>297287.87</v>
      </c>
      <c r="BD268" s="289">
        <v>73105.06</v>
      </c>
      <c r="BE268" s="289">
        <v>145116.36000000002</v>
      </c>
      <c r="BF268" s="289">
        <v>3271212.59</v>
      </c>
      <c r="BG268" s="289">
        <v>1365524.8800000001</v>
      </c>
      <c r="BH268" s="289">
        <v>67769.98</v>
      </c>
      <c r="BI268" s="289">
        <v>0</v>
      </c>
      <c r="BJ268" s="289">
        <v>0</v>
      </c>
      <c r="BK268" s="289">
        <v>0</v>
      </c>
      <c r="BL268" s="289">
        <v>309289.77</v>
      </c>
      <c r="BM268" s="289">
        <v>0</v>
      </c>
      <c r="BN268" s="289">
        <v>0</v>
      </c>
      <c r="BO268" s="289">
        <v>0</v>
      </c>
      <c r="BP268" s="289">
        <v>1861495.51</v>
      </c>
      <c r="BQ268" s="289">
        <v>4782677.38</v>
      </c>
      <c r="BR268" s="289">
        <v>3705694.87</v>
      </c>
      <c r="BS268" s="289">
        <v>4782677.38</v>
      </c>
      <c r="BT268" s="289">
        <v>5876480.1500000004</v>
      </c>
      <c r="BU268" s="289">
        <v>0</v>
      </c>
      <c r="BV268" s="289">
        <v>0</v>
      </c>
      <c r="BW268" s="289">
        <v>3271212.59</v>
      </c>
      <c r="BX268" s="289">
        <v>0</v>
      </c>
      <c r="BY268" s="289">
        <v>0</v>
      </c>
      <c r="BZ268" s="289">
        <v>0</v>
      </c>
      <c r="CA268" s="289">
        <v>0</v>
      </c>
      <c r="CB268" s="289">
        <v>0</v>
      </c>
      <c r="CC268" s="289">
        <v>64861.520000000004</v>
      </c>
      <c r="CD268" s="289">
        <v>0</v>
      </c>
      <c r="CE268" s="289">
        <v>0</v>
      </c>
      <c r="CF268" s="289">
        <v>0</v>
      </c>
      <c r="CG268" s="289">
        <v>0</v>
      </c>
      <c r="CH268" s="289">
        <v>24596.86</v>
      </c>
      <c r="CI268" s="289">
        <v>0</v>
      </c>
      <c r="CJ268" s="289">
        <v>0</v>
      </c>
      <c r="CK268" s="289">
        <v>0</v>
      </c>
      <c r="CL268" s="289">
        <v>0</v>
      </c>
      <c r="CM268" s="289">
        <v>1127069</v>
      </c>
      <c r="CN268" s="289">
        <v>9816</v>
      </c>
      <c r="CO268" s="289">
        <v>0</v>
      </c>
      <c r="CP268" s="289">
        <v>0</v>
      </c>
      <c r="CQ268" s="289">
        <v>0</v>
      </c>
      <c r="CR268" s="289">
        <v>0</v>
      </c>
      <c r="CS268" s="289">
        <v>6676</v>
      </c>
      <c r="CT268" s="289">
        <v>435069.48</v>
      </c>
      <c r="CU268" s="289">
        <v>0</v>
      </c>
      <c r="CV268" s="289">
        <v>0</v>
      </c>
      <c r="CW268" s="289">
        <v>0</v>
      </c>
      <c r="CX268" s="289">
        <v>141087.84</v>
      </c>
      <c r="CY268" s="289">
        <v>0</v>
      </c>
      <c r="CZ268" s="289">
        <v>0</v>
      </c>
      <c r="DA268" s="289">
        <v>0</v>
      </c>
      <c r="DB268" s="289">
        <v>0</v>
      </c>
      <c r="DC268" s="289">
        <v>0</v>
      </c>
      <c r="DD268" s="289">
        <v>0</v>
      </c>
      <c r="DE268" s="289">
        <v>0</v>
      </c>
      <c r="DF268" s="289">
        <v>0</v>
      </c>
      <c r="DG268" s="289">
        <v>0</v>
      </c>
      <c r="DH268" s="289">
        <v>0</v>
      </c>
      <c r="DI268" s="289">
        <v>3684309.46</v>
      </c>
      <c r="DJ268" s="289">
        <v>0</v>
      </c>
      <c r="DK268" s="289">
        <v>0</v>
      </c>
      <c r="DL268" s="289">
        <v>497913.44</v>
      </c>
      <c r="DM268" s="289">
        <v>307655.97000000003</v>
      </c>
      <c r="DN268" s="289">
        <v>0</v>
      </c>
      <c r="DO268" s="289">
        <v>0</v>
      </c>
      <c r="DP268" s="289">
        <v>243577.52000000002</v>
      </c>
      <c r="DQ268" s="289">
        <v>686.12</v>
      </c>
      <c r="DR268" s="289">
        <v>0</v>
      </c>
      <c r="DS268" s="289">
        <v>0</v>
      </c>
      <c r="DT268" s="289">
        <v>0</v>
      </c>
      <c r="DU268" s="289">
        <v>0</v>
      </c>
      <c r="DV268" s="289">
        <v>346246.78</v>
      </c>
      <c r="DW268" s="289">
        <v>0</v>
      </c>
      <c r="DX268" s="289">
        <v>99087.53</v>
      </c>
      <c r="DY268" s="289">
        <v>97194.42</v>
      </c>
      <c r="DZ268" s="289">
        <v>356231.64</v>
      </c>
      <c r="EA268" s="289">
        <v>299379.21000000002</v>
      </c>
      <c r="EB268" s="289">
        <v>58745.54</v>
      </c>
      <c r="EC268" s="289">
        <v>0</v>
      </c>
      <c r="ED268" s="289">
        <v>1413934.18</v>
      </c>
      <c r="EE268" s="289">
        <v>1416674.26</v>
      </c>
      <c r="EF268" s="289">
        <v>2350907.58</v>
      </c>
      <c r="EG268" s="289">
        <v>2223624.5499999998</v>
      </c>
      <c r="EH268" s="289">
        <v>124542.95</v>
      </c>
      <c r="EI268" s="289">
        <v>0</v>
      </c>
      <c r="EJ268" s="289">
        <v>0</v>
      </c>
      <c r="EK268" s="289">
        <v>0</v>
      </c>
      <c r="EL268" s="289">
        <v>0</v>
      </c>
      <c r="EM268" s="289">
        <v>25017549.16</v>
      </c>
      <c r="EN268" s="289">
        <v>7937689.6399999997</v>
      </c>
      <c r="EO268" s="289">
        <v>41824.239999999998</v>
      </c>
      <c r="EP268" s="289">
        <v>132985.98000000001</v>
      </c>
      <c r="EQ268" s="289">
        <v>1561.75</v>
      </c>
      <c r="ER268" s="289">
        <v>8027289.6299999999</v>
      </c>
      <c r="ES268" s="289">
        <v>0</v>
      </c>
      <c r="ET268" s="289">
        <v>0</v>
      </c>
      <c r="EU268" s="289">
        <v>427408.27</v>
      </c>
      <c r="EV268" s="289">
        <v>347343.55</v>
      </c>
      <c r="EW268" s="289">
        <v>1404079.53</v>
      </c>
      <c r="EX268" s="289">
        <v>1484144.25</v>
      </c>
      <c r="EY268" s="289">
        <v>0</v>
      </c>
      <c r="EZ268" s="289">
        <v>0</v>
      </c>
      <c r="FA268" s="289">
        <v>0</v>
      </c>
      <c r="FB268" s="289">
        <v>0</v>
      </c>
      <c r="FC268" s="289">
        <v>0</v>
      </c>
      <c r="FD268" s="289">
        <v>0</v>
      </c>
      <c r="FE268" s="289">
        <v>0</v>
      </c>
      <c r="FF268" s="289">
        <v>0</v>
      </c>
      <c r="FG268" s="289">
        <v>0</v>
      </c>
      <c r="FH268" s="289">
        <v>0</v>
      </c>
      <c r="FI268" s="289">
        <v>0</v>
      </c>
      <c r="FJ268" s="289">
        <v>0</v>
      </c>
      <c r="FK268" s="289">
        <v>0</v>
      </c>
    </row>
    <row r="269" spans="1:167" x14ac:dyDescent="0.15">
      <c r="A269" s="287">
        <v>4137</v>
      </c>
      <c r="B269" s="287" t="s">
        <v>727</v>
      </c>
      <c r="C269" s="289">
        <v>0</v>
      </c>
      <c r="D269" s="289">
        <v>4394731</v>
      </c>
      <c r="E269" s="289">
        <v>62523.05</v>
      </c>
      <c r="F269" s="289">
        <v>68809.81</v>
      </c>
      <c r="G269" s="289">
        <v>38237.46</v>
      </c>
      <c r="H269" s="289">
        <v>7581.57</v>
      </c>
      <c r="I269" s="289">
        <v>76504.88</v>
      </c>
      <c r="J269" s="289">
        <v>5381</v>
      </c>
      <c r="K269" s="289">
        <v>443339.5</v>
      </c>
      <c r="L269" s="289">
        <v>0</v>
      </c>
      <c r="M269" s="289">
        <v>0</v>
      </c>
      <c r="N269" s="289">
        <v>0</v>
      </c>
      <c r="O269" s="289">
        <v>0</v>
      </c>
      <c r="P269" s="289">
        <v>0</v>
      </c>
      <c r="Q269" s="289">
        <v>0</v>
      </c>
      <c r="R269" s="289">
        <v>0</v>
      </c>
      <c r="S269" s="289">
        <v>0</v>
      </c>
      <c r="T269" s="289">
        <v>0</v>
      </c>
      <c r="U269" s="289">
        <v>229699.65</v>
      </c>
      <c r="V269" s="289">
        <v>5123535</v>
      </c>
      <c r="W269" s="289">
        <v>9530.33</v>
      </c>
      <c r="X269" s="289">
        <v>0</v>
      </c>
      <c r="Y269" s="289">
        <v>0</v>
      </c>
      <c r="Z269" s="289">
        <v>320.99</v>
      </c>
      <c r="AA269" s="289">
        <v>4443</v>
      </c>
      <c r="AB269" s="289">
        <v>0</v>
      </c>
      <c r="AC269" s="289">
        <v>0</v>
      </c>
      <c r="AD269" s="289">
        <v>29369</v>
      </c>
      <c r="AE269" s="289">
        <v>68757</v>
      </c>
      <c r="AF269" s="289">
        <v>0</v>
      </c>
      <c r="AG269" s="289">
        <v>0</v>
      </c>
      <c r="AH269" s="289">
        <v>0</v>
      </c>
      <c r="AI269" s="289">
        <v>660.12</v>
      </c>
      <c r="AJ269" s="289">
        <v>0</v>
      </c>
      <c r="AK269" s="289">
        <v>0</v>
      </c>
      <c r="AL269" s="289">
        <v>0</v>
      </c>
      <c r="AM269" s="289">
        <v>12230</v>
      </c>
      <c r="AN269" s="289">
        <v>51090.25</v>
      </c>
      <c r="AO269" s="289">
        <v>0</v>
      </c>
      <c r="AP269" s="289">
        <v>42366.17</v>
      </c>
      <c r="AQ269" s="289">
        <v>2214430.81</v>
      </c>
      <c r="AR269" s="289">
        <v>1857277.68</v>
      </c>
      <c r="AS269" s="289">
        <v>270950.40000000002</v>
      </c>
      <c r="AT269" s="289">
        <v>253059.27000000002</v>
      </c>
      <c r="AU269" s="289">
        <v>243915.86000000002</v>
      </c>
      <c r="AV269" s="289">
        <v>1200</v>
      </c>
      <c r="AW269" s="289">
        <v>226064.57</v>
      </c>
      <c r="AX269" s="289">
        <v>389036.34</v>
      </c>
      <c r="AY269" s="289">
        <v>320428.10000000003</v>
      </c>
      <c r="AZ269" s="289">
        <v>570846.89</v>
      </c>
      <c r="BA269" s="289">
        <v>2069602.61</v>
      </c>
      <c r="BB269" s="289">
        <v>320022.40000000002</v>
      </c>
      <c r="BC269" s="289">
        <v>83400.09</v>
      </c>
      <c r="BD269" s="289">
        <v>114.58</v>
      </c>
      <c r="BE269" s="289">
        <v>138737.95000000001</v>
      </c>
      <c r="BF269" s="289">
        <v>1195219</v>
      </c>
      <c r="BG269" s="289">
        <v>517017.46</v>
      </c>
      <c r="BH269" s="289">
        <v>1368.65</v>
      </c>
      <c r="BI269" s="289">
        <v>0</v>
      </c>
      <c r="BJ269" s="289">
        <v>87399.540000000008</v>
      </c>
      <c r="BK269" s="289">
        <v>0</v>
      </c>
      <c r="BL269" s="289">
        <v>0</v>
      </c>
      <c r="BM269" s="289">
        <v>750000</v>
      </c>
      <c r="BN269" s="289">
        <v>750000</v>
      </c>
      <c r="BO269" s="289">
        <v>0</v>
      </c>
      <c r="BP269" s="289">
        <v>0</v>
      </c>
      <c r="BQ269" s="289">
        <v>2461911.09</v>
      </c>
      <c r="BR269" s="289">
        <v>2370928.67</v>
      </c>
      <c r="BS269" s="289">
        <v>3211911.09</v>
      </c>
      <c r="BT269" s="289">
        <v>3208328.21</v>
      </c>
      <c r="BU269" s="289">
        <v>0</v>
      </c>
      <c r="BV269" s="289">
        <v>0</v>
      </c>
      <c r="BW269" s="289">
        <v>703135</v>
      </c>
      <c r="BX269" s="289">
        <v>0</v>
      </c>
      <c r="BY269" s="289">
        <v>127.53</v>
      </c>
      <c r="BZ269" s="289">
        <v>0</v>
      </c>
      <c r="CA269" s="289">
        <v>0</v>
      </c>
      <c r="CB269" s="289">
        <v>4454.42</v>
      </c>
      <c r="CC269" s="289">
        <v>0</v>
      </c>
      <c r="CD269" s="289">
        <v>0</v>
      </c>
      <c r="CE269" s="289">
        <v>0</v>
      </c>
      <c r="CF269" s="289">
        <v>0</v>
      </c>
      <c r="CG269" s="289">
        <v>0</v>
      </c>
      <c r="CH269" s="289">
        <v>0</v>
      </c>
      <c r="CI269" s="289">
        <v>0</v>
      </c>
      <c r="CJ269" s="289">
        <v>0</v>
      </c>
      <c r="CK269" s="289">
        <v>0</v>
      </c>
      <c r="CL269" s="289">
        <v>0</v>
      </c>
      <c r="CM269" s="289">
        <v>261715</v>
      </c>
      <c r="CN269" s="289">
        <v>0</v>
      </c>
      <c r="CO269" s="289">
        <v>0</v>
      </c>
      <c r="CP269" s="289">
        <v>0</v>
      </c>
      <c r="CQ269" s="289">
        <v>0</v>
      </c>
      <c r="CR269" s="289">
        <v>0</v>
      </c>
      <c r="CS269" s="289">
        <v>0</v>
      </c>
      <c r="CT269" s="289">
        <v>171985.41</v>
      </c>
      <c r="CU269" s="289">
        <v>0</v>
      </c>
      <c r="CV269" s="289">
        <v>0</v>
      </c>
      <c r="CW269" s="289">
        <v>0</v>
      </c>
      <c r="CX269" s="289">
        <v>49076.090000000004</v>
      </c>
      <c r="CY269" s="289">
        <v>0</v>
      </c>
      <c r="CZ269" s="289">
        <v>0</v>
      </c>
      <c r="DA269" s="289">
        <v>0</v>
      </c>
      <c r="DB269" s="289">
        <v>0</v>
      </c>
      <c r="DC269" s="289">
        <v>0</v>
      </c>
      <c r="DD269" s="289">
        <v>0</v>
      </c>
      <c r="DE269" s="289">
        <v>0</v>
      </c>
      <c r="DF269" s="289">
        <v>0</v>
      </c>
      <c r="DG269" s="289">
        <v>0</v>
      </c>
      <c r="DH269" s="289">
        <v>0</v>
      </c>
      <c r="DI269" s="289">
        <v>926941.76</v>
      </c>
      <c r="DJ269" s="289">
        <v>0</v>
      </c>
      <c r="DK269" s="289">
        <v>0</v>
      </c>
      <c r="DL269" s="289">
        <v>107600.59</v>
      </c>
      <c r="DM269" s="289">
        <v>130141.97</v>
      </c>
      <c r="DN269" s="289">
        <v>0</v>
      </c>
      <c r="DO269" s="289">
        <v>0</v>
      </c>
      <c r="DP269" s="289">
        <v>17854.27</v>
      </c>
      <c r="DQ269" s="289">
        <v>0</v>
      </c>
      <c r="DR269" s="289">
        <v>0</v>
      </c>
      <c r="DS269" s="289">
        <v>0</v>
      </c>
      <c r="DT269" s="289">
        <v>0</v>
      </c>
      <c r="DU269" s="289">
        <v>0</v>
      </c>
      <c r="DV269" s="289">
        <v>7954.8600000000006</v>
      </c>
      <c r="DW269" s="289">
        <v>0</v>
      </c>
      <c r="DX269" s="289">
        <v>34939.590000000004</v>
      </c>
      <c r="DY269" s="289">
        <v>37553.370000000003</v>
      </c>
      <c r="DZ269" s="289">
        <v>65388.130000000005</v>
      </c>
      <c r="EA269" s="289">
        <v>22391.21</v>
      </c>
      <c r="EB269" s="289">
        <v>40383.14</v>
      </c>
      <c r="EC269" s="289">
        <v>0</v>
      </c>
      <c r="ED269" s="289">
        <v>163063.76</v>
      </c>
      <c r="EE269" s="289">
        <v>150370.04</v>
      </c>
      <c r="EF269" s="289">
        <v>1078626.28</v>
      </c>
      <c r="EG269" s="289">
        <v>1091320</v>
      </c>
      <c r="EH269" s="289">
        <v>0</v>
      </c>
      <c r="EI269" s="289">
        <v>0</v>
      </c>
      <c r="EJ269" s="289">
        <v>0</v>
      </c>
      <c r="EK269" s="289">
        <v>0</v>
      </c>
      <c r="EL269" s="289">
        <v>0</v>
      </c>
      <c r="EM269" s="289">
        <v>7325000</v>
      </c>
      <c r="EN269" s="289">
        <v>305000</v>
      </c>
      <c r="EO269" s="289">
        <v>405565.86</v>
      </c>
      <c r="EP269" s="289">
        <v>247785.86</v>
      </c>
      <c r="EQ269" s="289">
        <v>0</v>
      </c>
      <c r="ER269" s="289">
        <v>147220</v>
      </c>
      <c r="ES269" s="289">
        <v>0</v>
      </c>
      <c r="ET269" s="289">
        <v>0</v>
      </c>
      <c r="EU269" s="289">
        <v>58329.36</v>
      </c>
      <c r="EV269" s="289">
        <v>82518.790000000008</v>
      </c>
      <c r="EW269" s="289">
        <v>333639.02</v>
      </c>
      <c r="EX269" s="289">
        <v>309449.59000000003</v>
      </c>
      <c r="EY269" s="289">
        <v>0</v>
      </c>
      <c r="EZ269" s="289">
        <v>16280.91</v>
      </c>
      <c r="FA269" s="289">
        <v>27402.79</v>
      </c>
      <c r="FB269" s="289">
        <v>88397.32</v>
      </c>
      <c r="FC269" s="289">
        <v>0</v>
      </c>
      <c r="FD269" s="289">
        <v>77275.44</v>
      </c>
      <c r="FE269" s="289">
        <v>0</v>
      </c>
      <c r="FF269" s="289">
        <v>0</v>
      </c>
      <c r="FG269" s="289">
        <v>0</v>
      </c>
      <c r="FH269" s="289">
        <v>0</v>
      </c>
      <c r="FI269" s="289">
        <v>0</v>
      </c>
      <c r="FJ269" s="289">
        <v>0</v>
      </c>
      <c r="FK269" s="289">
        <v>0</v>
      </c>
    </row>
    <row r="270" spans="1:167" x14ac:dyDescent="0.15">
      <c r="A270" s="287">
        <v>4144</v>
      </c>
      <c r="B270" s="287" t="s">
        <v>728</v>
      </c>
      <c r="C270" s="289">
        <v>4107</v>
      </c>
      <c r="D270" s="289">
        <v>19156201</v>
      </c>
      <c r="E270" s="289">
        <v>300</v>
      </c>
      <c r="F270" s="289">
        <v>423669.73</v>
      </c>
      <c r="G270" s="289">
        <v>83875.47</v>
      </c>
      <c r="H270" s="289">
        <v>16718.29</v>
      </c>
      <c r="I270" s="289">
        <v>260251.12</v>
      </c>
      <c r="J270" s="289">
        <v>0</v>
      </c>
      <c r="K270" s="289">
        <v>1893290.34</v>
      </c>
      <c r="L270" s="289">
        <v>0</v>
      </c>
      <c r="M270" s="289">
        <v>0</v>
      </c>
      <c r="N270" s="289">
        <v>0</v>
      </c>
      <c r="O270" s="289">
        <v>0</v>
      </c>
      <c r="P270" s="289">
        <v>0</v>
      </c>
      <c r="Q270" s="289">
        <v>0</v>
      </c>
      <c r="R270" s="289">
        <v>0</v>
      </c>
      <c r="S270" s="289">
        <v>0</v>
      </c>
      <c r="T270" s="289">
        <v>0</v>
      </c>
      <c r="U270" s="289">
        <v>769713.93</v>
      </c>
      <c r="V270" s="289">
        <v>18789116</v>
      </c>
      <c r="W270" s="289">
        <v>90855.39</v>
      </c>
      <c r="X270" s="289">
        <v>0</v>
      </c>
      <c r="Y270" s="289">
        <v>0</v>
      </c>
      <c r="Z270" s="289">
        <v>140579.82</v>
      </c>
      <c r="AA270" s="289">
        <v>17528</v>
      </c>
      <c r="AB270" s="289">
        <v>0</v>
      </c>
      <c r="AC270" s="289">
        <v>0</v>
      </c>
      <c r="AD270" s="289">
        <v>55766.53</v>
      </c>
      <c r="AE270" s="289">
        <v>180321.16</v>
      </c>
      <c r="AF270" s="289">
        <v>0</v>
      </c>
      <c r="AG270" s="289">
        <v>0</v>
      </c>
      <c r="AH270" s="289">
        <v>27318.23</v>
      </c>
      <c r="AI270" s="289">
        <v>0</v>
      </c>
      <c r="AJ270" s="289">
        <v>0</v>
      </c>
      <c r="AK270" s="289">
        <v>1591.95</v>
      </c>
      <c r="AL270" s="289">
        <v>0</v>
      </c>
      <c r="AM270" s="289">
        <v>31062.799999999999</v>
      </c>
      <c r="AN270" s="289">
        <v>78174.47</v>
      </c>
      <c r="AO270" s="289">
        <v>0</v>
      </c>
      <c r="AP270" s="289">
        <v>18163.310000000001</v>
      </c>
      <c r="AQ270" s="289">
        <v>8096378.0300000003</v>
      </c>
      <c r="AR270" s="289">
        <v>7979580.75</v>
      </c>
      <c r="AS270" s="289">
        <v>1681976.48</v>
      </c>
      <c r="AT270" s="289">
        <v>1073881.5900000001</v>
      </c>
      <c r="AU270" s="289">
        <v>589127.72</v>
      </c>
      <c r="AV270" s="289">
        <v>862279.20000000007</v>
      </c>
      <c r="AW270" s="289">
        <v>1380560.94</v>
      </c>
      <c r="AX270" s="289">
        <v>2548012.11</v>
      </c>
      <c r="AY270" s="289">
        <v>729869.11</v>
      </c>
      <c r="AZ270" s="289">
        <v>2692578.65</v>
      </c>
      <c r="BA270" s="289">
        <v>7005664.8700000001</v>
      </c>
      <c r="BB270" s="289">
        <v>1297281.1100000001</v>
      </c>
      <c r="BC270" s="289">
        <v>333555.7</v>
      </c>
      <c r="BD270" s="289">
        <v>120000</v>
      </c>
      <c r="BE270" s="289">
        <v>164347.96</v>
      </c>
      <c r="BF270" s="289">
        <v>4462372.6500000004</v>
      </c>
      <c r="BG270" s="289">
        <v>1230783.74</v>
      </c>
      <c r="BH270" s="289">
        <v>4126.92</v>
      </c>
      <c r="BI270" s="289">
        <v>71787.56</v>
      </c>
      <c r="BJ270" s="289">
        <v>95274.69</v>
      </c>
      <c r="BK270" s="289">
        <v>147645.32</v>
      </c>
      <c r="BL270" s="289">
        <v>153981.61000000002</v>
      </c>
      <c r="BM270" s="289">
        <v>0</v>
      </c>
      <c r="BN270" s="289">
        <v>0</v>
      </c>
      <c r="BO270" s="289">
        <v>1081538</v>
      </c>
      <c r="BP270" s="289">
        <v>796231</v>
      </c>
      <c r="BQ270" s="289">
        <v>10292296.939999999</v>
      </c>
      <c r="BR270" s="289">
        <v>10334007.529999999</v>
      </c>
      <c r="BS270" s="289">
        <v>11593267.82</v>
      </c>
      <c r="BT270" s="289">
        <v>11379494.83</v>
      </c>
      <c r="BU270" s="289">
        <v>0</v>
      </c>
      <c r="BV270" s="289">
        <v>0</v>
      </c>
      <c r="BW270" s="289">
        <v>4462372.6500000004</v>
      </c>
      <c r="BX270" s="289">
        <v>0</v>
      </c>
      <c r="BY270" s="289">
        <v>0</v>
      </c>
      <c r="BZ270" s="289">
        <v>0</v>
      </c>
      <c r="CA270" s="289">
        <v>0</v>
      </c>
      <c r="CB270" s="289">
        <v>2902.68</v>
      </c>
      <c r="CC270" s="289">
        <v>0</v>
      </c>
      <c r="CD270" s="289">
        <v>0</v>
      </c>
      <c r="CE270" s="289">
        <v>0</v>
      </c>
      <c r="CF270" s="289">
        <v>0</v>
      </c>
      <c r="CG270" s="289">
        <v>0</v>
      </c>
      <c r="CH270" s="289">
        <v>0</v>
      </c>
      <c r="CI270" s="289">
        <v>0</v>
      </c>
      <c r="CJ270" s="289">
        <v>0</v>
      </c>
      <c r="CK270" s="289">
        <v>0</v>
      </c>
      <c r="CL270" s="289">
        <v>0</v>
      </c>
      <c r="CM270" s="289">
        <v>1512792</v>
      </c>
      <c r="CN270" s="289">
        <v>6692</v>
      </c>
      <c r="CO270" s="289">
        <v>0</v>
      </c>
      <c r="CP270" s="289">
        <v>0</v>
      </c>
      <c r="CQ270" s="289">
        <v>0</v>
      </c>
      <c r="CR270" s="289">
        <v>0</v>
      </c>
      <c r="CS270" s="289">
        <v>4551</v>
      </c>
      <c r="CT270" s="289">
        <v>620114.97</v>
      </c>
      <c r="CU270" s="289">
        <v>0</v>
      </c>
      <c r="CV270" s="289">
        <v>0</v>
      </c>
      <c r="CW270" s="289">
        <v>0</v>
      </c>
      <c r="CX270" s="289">
        <v>72638.040000000008</v>
      </c>
      <c r="CY270" s="289">
        <v>0</v>
      </c>
      <c r="CZ270" s="289">
        <v>0</v>
      </c>
      <c r="DA270" s="289">
        <v>0</v>
      </c>
      <c r="DB270" s="289">
        <v>0</v>
      </c>
      <c r="DC270" s="289">
        <v>474.3</v>
      </c>
      <c r="DD270" s="289">
        <v>0</v>
      </c>
      <c r="DE270" s="289">
        <v>0</v>
      </c>
      <c r="DF270" s="289">
        <v>0</v>
      </c>
      <c r="DG270" s="289">
        <v>0</v>
      </c>
      <c r="DH270" s="289">
        <v>0</v>
      </c>
      <c r="DI270" s="289">
        <v>4935431.33</v>
      </c>
      <c r="DJ270" s="289">
        <v>0</v>
      </c>
      <c r="DK270" s="289">
        <v>0</v>
      </c>
      <c r="DL270" s="289">
        <v>1048804.51</v>
      </c>
      <c r="DM270" s="289">
        <v>484028.62</v>
      </c>
      <c r="DN270" s="289">
        <v>0</v>
      </c>
      <c r="DO270" s="289">
        <v>0</v>
      </c>
      <c r="DP270" s="289">
        <v>113809.34</v>
      </c>
      <c r="DQ270" s="289">
        <v>205.15</v>
      </c>
      <c r="DR270" s="289">
        <v>0</v>
      </c>
      <c r="DS270" s="289">
        <v>0</v>
      </c>
      <c r="DT270" s="289">
        <v>0</v>
      </c>
      <c r="DU270" s="289">
        <v>0</v>
      </c>
      <c r="DV270" s="289">
        <v>100258.69</v>
      </c>
      <c r="DW270" s="289">
        <v>0</v>
      </c>
      <c r="DX270" s="289">
        <v>1041237.52</v>
      </c>
      <c r="DY270" s="289">
        <v>914429.67</v>
      </c>
      <c r="DZ270" s="289">
        <v>649257.52</v>
      </c>
      <c r="EA270" s="289">
        <v>550577.94000000006</v>
      </c>
      <c r="EB270" s="289">
        <v>225487.43</v>
      </c>
      <c r="EC270" s="289">
        <v>0</v>
      </c>
      <c r="ED270" s="289">
        <v>5203464.88</v>
      </c>
      <c r="EE270" s="289">
        <v>949742.28</v>
      </c>
      <c r="EF270" s="289">
        <v>4706347.7</v>
      </c>
      <c r="EG270" s="289">
        <v>8588110.3000000007</v>
      </c>
      <c r="EH270" s="289">
        <v>0</v>
      </c>
      <c r="EI270" s="289">
        <v>0</v>
      </c>
      <c r="EJ270" s="289">
        <v>0</v>
      </c>
      <c r="EK270" s="289">
        <v>371960</v>
      </c>
      <c r="EL270" s="289">
        <v>0</v>
      </c>
      <c r="EM270" s="289">
        <v>58415000</v>
      </c>
      <c r="EN270" s="289">
        <v>52951517.600000001</v>
      </c>
      <c r="EO270" s="289">
        <v>35164852.420000002</v>
      </c>
      <c r="EP270" s="289">
        <v>238204.41</v>
      </c>
      <c r="EQ270" s="289">
        <v>53889.4</v>
      </c>
      <c r="ER270" s="289">
        <v>17970980.190000001</v>
      </c>
      <c r="ES270" s="289">
        <v>0</v>
      </c>
      <c r="ET270" s="289">
        <v>0</v>
      </c>
      <c r="EU270" s="289">
        <v>185153.95</v>
      </c>
      <c r="EV270" s="289">
        <v>191985.36000000002</v>
      </c>
      <c r="EW270" s="289">
        <v>1384135.85</v>
      </c>
      <c r="EX270" s="289">
        <v>1377304.44</v>
      </c>
      <c r="EY270" s="289">
        <v>0</v>
      </c>
      <c r="EZ270" s="289">
        <v>3268.3</v>
      </c>
      <c r="FA270" s="289">
        <v>38967.54</v>
      </c>
      <c r="FB270" s="289">
        <v>581670</v>
      </c>
      <c r="FC270" s="289">
        <v>114588.44</v>
      </c>
      <c r="FD270" s="289">
        <v>431382.32</v>
      </c>
      <c r="FE270" s="289">
        <v>0</v>
      </c>
      <c r="FF270" s="289">
        <v>0</v>
      </c>
      <c r="FG270" s="289">
        <v>0</v>
      </c>
      <c r="FH270" s="289">
        <v>172689.28</v>
      </c>
      <c r="FI270" s="289">
        <v>117120.08</v>
      </c>
      <c r="FJ270" s="289">
        <v>27062.2</v>
      </c>
      <c r="FK270" s="289">
        <v>28507</v>
      </c>
    </row>
    <row r="271" spans="1:167" x14ac:dyDescent="0.15">
      <c r="A271" s="287">
        <v>4165</v>
      </c>
      <c r="B271" s="287" t="s">
        <v>730</v>
      </c>
      <c r="C271" s="289">
        <v>0</v>
      </c>
      <c r="D271" s="289">
        <v>5753364.4699999997</v>
      </c>
      <c r="E271" s="289">
        <v>11456.19</v>
      </c>
      <c r="F271" s="289">
        <v>1587.31</v>
      </c>
      <c r="G271" s="289">
        <v>44312.160000000003</v>
      </c>
      <c r="H271" s="289">
        <v>1918.04</v>
      </c>
      <c r="I271" s="289">
        <v>16450.920000000002</v>
      </c>
      <c r="J271" s="289">
        <v>7711</v>
      </c>
      <c r="K271" s="289">
        <v>875214.39</v>
      </c>
      <c r="L271" s="289">
        <v>0</v>
      </c>
      <c r="M271" s="289">
        <v>0</v>
      </c>
      <c r="N271" s="289">
        <v>214956.59</v>
      </c>
      <c r="O271" s="289">
        <v>0</v>
      </c>
      <c r="P271" s="289">
        <v>8588.880000000001</v>
      </c>
      <c r="Q271" s="289">
        <v>0</v>
      </c>
      <c r="R271" s="289">
        <v>0</v>
      </c>
      <c r="S271" s="289">
        <v>0</v>
      </c>
      <c r="T271" s="289">
        <v>239.3</v>
      </c>
      <c r="U271" s="289">
        <v>424375.95</v>
      </c>
      <c r="V271" s="289">
        <v>10395577</v>
      </c>
      <c r="W271" s="289">
        <v>11805</v>
      </c>
      <c r="X271" s="289">
        <v>0</v>
      </c>
      <c r="Y271" s="289">
        <v>0</v>
      </c>
      <c r="Z271" s="289">
        <v>2938.27</v>
      </c>
      <c r="AA271" s="289">
        <v>4566.97</v>
      </c>
      <c r="AB271" s="289">
        <v>0</v>
      </c>
      <c r="AC271" s="289">
        <v>0</v>
      </c>
      <c r="AD271" s="289">
        <v>84156.67</v>
      </c>
      <c r="AE271" s="289">
        <v>227498.77000000002</v>
      </c>
      <c r="AF271" s="289">
        <v>0</v>
      </c>
      <c r="AG271" s="289">
        <v>0</v>
      </c>
      <c r="AH271" s="289">
        <v>51425.81</v>
      </c>
      <c r="AI271" s="289">
        <v>0</v>
      </c>
      <c r="AJ271" s="289">
        <v>0</v>
      </c>
      <c r="AK271" s="289">
        <v>0</v>
      </c>
      <c r="AL271" s="289">
        <v>0</v>
      </c>
      <c r="AM271" s="289">
        <v>0</v>
      </c>
      <c r="AN271" s="289">
        <v>90101.85</v>
      </c>
      <c r="AO271" s="289">
        <v>0</v>
      </c>
      <c r="AP271" s="289">
        <v>2937.6</v>
      </c>
      <c r="AQ271" s="289">
        <v>4015822.09</v>
      </c>
      <c r="AR271" s="289">
        <v>3877135.9</v>
      </c>
      <c r="AS271" s="289">
        <v>594786.43000000005</v>
      </c>
      <c r="AT271" s="289">
        <v>486071.28</v>
      </c>
      <c r="AU271" s="289">
        <v>396960.17</v>
      </c>
      <c r="AV271" s="289">
        <v>42304.090000000004</v>
      </c>
      <c r="AW271" s="289">
        <v>379961.38</v>
      </c>
      <c r="AX271" s="289">
        <v>643371.62</v>
      </c>
      <c r="AY271" s="289">
        <v>709738.27</v>
      </c>
      <c r="AZ271" s="289">
        <v>1251937.93</v>
      </c>
      <c r="BA271" s="289">
        <v>3226557.46</v>
      </c>
      <c r="BB271" s="289">
        <v>239411.09</v>
      </c>
      <c r="BC271" s="289">
        <v>215992.53</v>
      </c>
      <c r="BD271" s="289">
        <v>141025.98000000001</v>
      </c>
      <c r="BE271" s="289">
        <v>12835</v>
      </c>
      <c r="BF271" s="289">
        <v>1437347.96</v>
      </c>
      <c r="BG271" s="289">
        <v>538069.54</v>
      </c>
      <c r="BH271" s="289">
        <v>107.92</v>
      </c>
      <c r="BI271" s="289">
        <v>0</v>
      </c>
      <c r="BJ271" s="289">
        <v>0</v>
      </c>
      <c r="BK271" s="289">
        <v>0</v>
      </c>
      <c r="BL271" s="289">
        <v>0</v>
      </c>
      <c r="BM271" s="289">
        <v>0</v>
      </c>
      <c r="BN271" s="289">
        <v>0</v>
      </c>
      <c r="BO271" s="289">
        <v>0</v>
      </c>
      <c r="BP271" s="289">
        <v>0</v>
      </c>
      <c r="BQ271" s="289">
        <v>3399569.79</v>
      </c>
      <c r="BR271" s="289">
        <v>3421316.29</v>
      </c>
      <c r="BS271" s="289">
        <v>3399569.79</v>
      </c>
      <c r="BT271" s="289">
        <v>3421316.29</v>
      </c>
      <c r="BU271" s="289">
        <v>0</v>
      </c>
      <c r="BV271" s="289">
        <v>0</v>
      </c>
      <c r="BW271" s="289">
        <v>1437347.96</v>
      </c>
      <c r="BX271" s="289">
        <v>0</v>
      </c>
      <c r="BY271" s="289">
        <v>0</v>
      </c>
      <c r="BZ271" s="289">
        <v>0</v>
      </c>
      <c r="CA271" s="289">
        <v>0</v>
      </c>
      <c r="CB271" s="289">
        <v>0</v>
      </c>
      <c r="CC271" s="289">
        <v>35404.47</v>
      </c>
      <c r="CD271" s="289">
        <v>0</v>
      </c>
      <c r="CE271" s="289">
        <v>0</v>
      </c>
      <c r="CF271" s="289">
        <v>0</v>
      </c>
      <c r="CG271" s="289">
        <v>0</v>
      </c>
      <c r="CH271" s="289">
        <v>23496.43</v>
      </c>
      <c r="CI271" s="289">
        <v>0</v>
      </c>
      <c r="CJ271" s="289">
        <v>0</v>
      </c>
      <c r="CK271" s="289">
        <v>0</v>
      </c>
      <c r="CL271" s="289">
        <v>0</v>
      </c>
      <c r="CM271" s="289">
        <v>579461</v>
      </c>
      <c r="CN271" s="289">
        <v>13915</v>
      </c>
      <c r="CO271" s="289">
        <v>0</v>
      </c>
      <c r="CP271" s="289">
        <v>0</v>
      </c>
      <c r="CQ271" s="289">
        <v>0</v>
      </c>
      <c r="CR271" s="289">
        <v>0</v>
      </c>
      <c r="CS271" s="289">
        <v>9464</v>
      </c>
      <c r="CT271" s="289">
        <v>296893.23</v>
      </c>
      <c r="CU271" s="289">
        <v>0</v>
      </c>
      <c r="CV271" s="289">
        <v>0</v>
      </c>
      <c r="CW271" s="289">
        <v>0</v>
      </c>
      <c r="CX271" s="289">
        <v>76178.559999999998</v>
      </c>
      <c r="CY271" s="289">
        <v>0</v>
      </c>
      <c r="CZ271" s="289">
        <v>0</v>
      </c>
      <c r="DA271" s="289">
        <v>0</v>
      </c>
      <c r="DB271" s="289">
        <v>0</v>
      </c>
      <c r="DC271" s="289">
        <v>0</v>
      </c>
      <c r="DD271" s="289">
        <v>0</v>
      </c>
      <c r="DE271" s="289">
        <v>0</v>
      </c>
      <c r="DF271" s="289">
        <v>0</v>
      </c>
      <c r="DG271" s="289">
        <v>0</v>
      </c>
      <c r="DH271" s="289">
        <v>0</v>
      </c>
      <c r="DI271" s="289">
        <v>2139229.11</v>
      </c>
      <c r="DJ271" s="289">
        <v>0</v>
      </c>
      <c r="DK271" s="289">
        <v>0</v>
      </c>
      <c r="DL271" s="289">
        <v>182068</v>
      </c>
      <c r="DM271" s="289">
        <v>104412.09</v>
      </c>
      <c r="DN271" s="289">
        <v>0</v>
      </c>
      <c r="DO271" s="289">
        <v>0</v>
      </c>
      <c r="DP271" s="289">
        <v>34069.410000000003</v>
      </c>
      <c r="DQ271" s="289">
        <v>0</v>
      </c>
      <c r="DR271" s="289">
        <v>0</v>
      </c>
      <c r="DS271" s="289">
        <v>0</v>
      </c>
      <c r="DT271" s="289">
        <v>0</v>
      </c>
      <c r="DU271" s="289">
        <v>0</v>
      </c>
      <c r="DV271" s="289">
        <v>12382.04</v>
      </c>
      <c r="DW271" s="289">
        <v>0</v>
      </c>
      <c r="DX271" s="289">
        <v>37621.440000000002</v>
      </c>
      <c r="DY271" s="289">
        <v>21977.32</v>
      </c>
      <c r="DZ271" s="289">
        <v>54259.1</v>
      </c>
      <c r="EA271" s="289">
        <v>42016.74</v>
      </c>
      <c r="EB271" s="289">
        <v>27886.48</v>
      </c>
      <c r="EC271" s="289">
        <v>0</v>
      </c>
      <c r="ED271" s="289">
        <v>1593401.15</v>
      </c>
      <c r="EE271" s="289">
        <v>1609132.79</v>
      </c>
      <c r="EF271" s="289">
        <v>1723099.87</v>
      </c>
      <c r="EG271" s="289">
        <v>1707368.23</v>
      </c>
      <c r="EH271" s="289">
        <v>0</v>
      </c>
      <c r="EI271" s="289">
        <v>0</v>
      </c>
      <c r="EJ271" s="289">
        <v>0</v>
      </c>
      <c r="EK271" s="289">
        <v>0</v>
      </c>
      <c r="EL271" s="289">
        <v>0</v>
      </c>
      <c r="EM271" s="289">
        <v>12695006.25</v>
      </c>
      <c r="EN271" s="289">
        <v>0</v>
      </c>
      <c r="EO271" s="289">
        <v>17788.95</v>
      </c>
      <c r="EP271" s="289">
        <v>547198</v>
      </c>
      <c r="EQ271" s="289">
        <v>0</v>
      </c>
      <c r="ER271" s="289">
        <v>529409.05000000005</v>
      </c>
      <c r="ES271" s="289">
        <v>0</v>
      </c>
      <c r="ET271" s="289">
        <v>0</v>
      </c>
      <c r="EU271" s="289">
        <v>62930.770000000004</v>
      </c>
      <c r="EV271" s="289">
        <v>94509.77</v>
      </c>
      <c r="EW271" s="289">
        <v>861851.65</v>
      </c>
      <c r="EX271" s="289">
        <v>830272.65</v>
      </c>
      <c r="EY271" s="289">
        <v>0</v>
      </c>
      <c r="EZ271" s="289">
        <v>-7747.84</v>
      </c>
      <c r="FA271" s="289">
        <v>17371</v>
      </c>
      <c r="FB271" s="289">
        <v>345003.16000000003</v>
      </c>
      <c r="FC271" s="289">
        <v>0</v>
      </c>
      <c r="FD271" s="289">
        <v>319884.32</v>
      </c>
      <c r="FE271" s="289">
        <v>0</v>
      </c>
      <c r="FF271" s="289">
        <v>0</v>
      </c>
      <c r="FG271" s="289">
        <v>0</v>
      </c>
      <c r="FH271" s="289">
        <v>0</v>
      </c>
      <c r="FI271" s="289">
        <v>0</v>
      </c>
      <c r="FJ271" s="289">
        <v>0</v>
      </c>
      <c r="FK271" s="289">
        <v>0</v>
      </c>
    </row>
    <row r="272" spans="1:167" x14ac:dyDescent="0.15">
      <c r="A272" s="287">
        <v>4179</v>
      </c>
      <c r="B272" s="287" t="s">
        <v>731</v>
      </c>
      <c r="C272" s="289">
        <v>60929.8</v>
      </c>
      <c r="D272" s="289">
        <v>41515079.689999998</v>
      </c>
      <c r="E272" s="289">
        <v>23890.25</v>
      </c>
      <c r="F272" s="289">
        <v>0</v>
      </c>
      <c r="G272" s="289">
        <v>72479.650000000009</v>
      </c>
      <c r="H272" s="289">
        <v>21350.62</v>
      </c>
      <c r="I272" s="289">
        <v>847843.86</v>
      </c>
      <c r="J272" s="289">
        <v>0</v>
      </c>
      <c r="K272" s="289">
        <v>878799.57000000007</v>
      </c>
      <c r="L272" s="289">
        <v>0</v>
      </c>
      <c r="M272" s="289">
        <v>0</v>
      </c>
      <c r="N272" s="289">
        <v>0</v>
      </c>
      <c r="O272" s="289">
        <v>0</v>
      </c>
      <c r="P272" s="289">
        <v>7500</v>
      </c>
      <c r="Q272" s="289">
        <v>0</v>
      </c>
      <c r="R272" s="289">
        <v>0</v>
      </c>
      <c r="S272" s="289">
        <v>0</v>
      </c>
      <c r="T272" s="289">
        <v>0</v>
      </c>
      <c r="U272" s="289">
        <v>2070991.14</v>
      </c>
      <c r="V272" s="289">
        <v>53385709</v>
      </c>
      <c r="W272" s="289">
        <v>91474.900000000009</v>
      </c>
      <c r="X272" s="289">
        <v>20446</v>
      </c>
      <c r="Y272" s="289">
        <v>907760.35</v>
      </c>
      <c r="Z272" s="289">
        <v>14178.03</v>
      </c>
      <c r="AA272" s="289">
        <v>328303</v>
      </c>
      <c r="AB272" s="289">
        <v>88924.69</v>
      </c>
      <c r="AC272" s="289">
        <v>0</v>
      </c>
      <c r="AD272" s="289">
        <v>1309987.4099999999</v>
      </c>
      <c r="AE272" s="289">
        <v>1744200.6400000001</v>
      </c>
      <c r="AF272" s="289">
        <v>0</v>
      </c>
      <c r="AG272" s="289">
        <v>0</v>
      </c>
      <c r="AH272" s="289">
        <v>156759.14000000001</v>
      </c>
      <c r="AI272" s="289">
        <v>392111.78</v>
      </c>
      <c r="AJ272" s="289">
        <v>0</v>
      </c>
      <c r="AK272" s="289">
        <v>6157</v>
      </c>
      <c r="AL272" s="289">
        <v>0</v>
      </c>
      <c r="AM272" s="289">
        <v>367717.02</v>
      </c>
      <c r="AN272" s="289">
        <v>195987.1</v>
      </c>
      <c r="AO272" s="289">
        <v>0</v>
      </c>
      <c r="AP272" s="289">
        <v>412420.54000000004</v>
      </c>
      <c r="AQ272" s="289">
        <v>22338427.5</v>
      </c>
      <c r="AR272" s="289">
        <v>23423030.140000001</v>
      </c>
      <c r="AS272" s="289">
        <v>2303646.7599999998</v>
      </c>
      <c r="AT272" s="289">
        <v>2451183.56</v>
      </c>
      <c r="AU272" s="289">
        <v>784367.16</v>
      </c>
      <c r="AV272" s="289">
        <v>720290.79</v>
      </c>
      <c r="AW272" s="289">
        <v>3687256.43</v>
      </c>
      <c r="AX272" s="289">
        <v>4831217.76</v>
      </c>
      <c r="AY272" s="289">
        <v>575599.5</v>
      </c>
      <c r="AZ272" s="289">
        <v>5963250.6900000004</v>
      </c>
      <c r="BA272" s="289">
        <v>15272236.960000001</v>
      </c>
      <c r="BB272" s="289">
        <v>4627103.2699999996</v>
      </c>
      <c r="BC272" s="289">
        <v>695681.49</v>
      </c>
      <c r="BD272" s="289">
        <v>49074.92</v>
      </c>
      <c r="BE272" s="289">
        <v>117684.65000000001</v>
      </c>
      <c r="BF272" s="289">
        <v>16601884.23</v>
      </c>
      <c r="BG272" s="289">
        <v>2290184.0499999998</v>
      </c>
      <c r="BH272" s="289">
        <v>30659.600000000002</v>
      </c>
      <c r="BI272" s="289">
        <v>105738.25</v>
      </c>
      <c r="BJ272" s="289">
        <v>105738.25</v>
      </c>
      <c r="BK272" s="289">
        <v>0</v>
      </c>
      <c r="BL272" s="289">
        <v>0</v>
      </c>
      <c r="BM272" s="289">
        <v>0</v>
      </c>
      <c r="BN272" s="289">
        <v>0</v>
      </c>
      <c r="BO272" s="289">
        <v>821076.93</v>
      </c>
      <c r="BP272" s="289">
        <v>807997.8</v>
      </c>
      <c r="BQ272" s="289">
        <v>15538672.1</v>
      </c>
      <c r="BR272" s="289">
        <v>13709972.949999999</v>
      </c>
      <c r="BS272" s="289">
        <v>16465487.279999999</v>
      </c>
      <c r="BT272" s="289">
        <v>14623709</v>
      </c>
      <c r="BU272" s="289">
        <v>0</v>
      </c>
      <c r="BV272" s="289">
        <v>0</v>
      </c>
      <c r="BW272" s="289">
        <v>16423077.01</v>
      </c>
      <c r="BX272" s="289">
        <v>0</v>
      </c>
      <c r="BY272" s="289">
        <v>0</v>
      </c>
      <c r="BZ272" s="289">
        <v>0</v>
      </c>
      <c r="CA272" s="289">
        <v>0</v>
      </c>
      <c r="CB272" s="289">
        <v>0</v>
      </c>
      <c r="CC272" s="289">
        <v>62264.29</v>
      </c>
      <c r="CD272" s="289">
        <v>0</v>
      </c>
      <c r="CE272" s="289">
        <v>0</v>
      </c>
      <c r="CF272" s="289">
        <v>0</v>
      </c>
      <c r="CG272" s="289">
        <v>0</v>
      </c>
      <c r="CH272" s="289">
        <v>28834</v>
      </c>
      <c r="CI272" s="289">
        <v>0</v>
      </c>
      <c r="CJ272" s="289">
        <v>0</v>
      </c>
      <c r="CK272" s="289">
        <v>0</v>
      </c>
      <c r="CL272" s="289">
        <v>0</v>
      </c>
      <c r="CM272" s="289">
        <v>5947993</v>
      </c>
      <c r="CN272" s="289">
        <v>50896</v>
      </c>
      <c r="CO272" s="289">
        <v>0</v>
      </c>
      <c r="CP272" s="289">
        <v>7158</v>
      </c>
      <c r="CQ272" s="289">
        <v>0</v>
      </c>
      <c r="CR272" s="289">
        <v>0</v>
      </c>
      <c r="CS272" s="289">
        <v>34616</v>
      </c>
      <c r="CT272" s="289">
        <v>1839682.6300000001</v>
      </c>
      <c r="CU272" s="289">
        <v>0</v>
      </c>
      <c r="CV272" s="289">
        <v>0</v>
      </c>
      <c r="CW272" s="289">
        <v>0</v>
      </c>
      <c r="CX272" s="289">
        <v>655134.68000000005</v>
      </c>
      <c r="CY272" s="289">
        <v>0</v>
      </c>
      <c r="CZ272" s="289">
        <v>0</v>
      </c>
      <c r="DA272" s="289">
        <v>0</v>
      </c>
      <c r="DB272" s="289">
        <v>0</v>
      </c>
      <c r="DC272" s="289">
        <v>0</v>
      </c>
      <c r="DD272" s="289">
        <v>0</v>
      </c>
      <c r="DE272" s="289">
        <v>0</v>
      </c>
      <c r="DF272" s="289">
        <v>0</v>
      </c>
      <c r="DG272" s="289">
        <v>0</v>
      </c>
      <c r="DH272" s="289">
        <v>0</v>
      </c>
      <c r="DI272" s="289">
        <v>19913622.350000001</v>
      </c>
      <c r="DJ272" s="289">
        <v>0</v>
      </c>
      <c r="DK272" s="289">
        <v>0</v>
      </c>
      <c r="DL272" s="289">
        <v>2467244.52</v>
      </c>
      <c r="DM272" s="289">
        <v>595928.28</v>
      </c>
      <c r="DN272" s="289">
        <v>0</v>
      </c>
      <c r="DO272" s="289">
        <v>0</v>
      </c>
      <c r="DP272" s="289">
        <v>1517692.5</v>
      </c>
      <c r="DQ272" s="289">
        <v>0</v>
      </c>
      <c r="DR272" s="289">
        <v>0</v>
      </c>
      <c r="DS272" s="289">
        <v>0</v>
      </c>
      <c r="DT272" s="289">
        <v>0</v>
      </c>
      <c r="DU272" s="289">
        <v>0</v>
      </c>
      <c r="DV272" s="289">
        <v>494225.29000000004</v>
      </c>
      <c r="DW272" s="289">
        <v>12.870000000000001</v>
      </c>
      <c r="DX272" s="289">
        <v>590290.55000000005</v>
      </c>
      <c r="DY272" s="289">
        <v>326253.99</v>
      </c>
      <c r="DZ272" s="289">
        <v>508726.08</v>
      </c>
      <c r="EA272" s="289">
        <v>222339.08000000002</v>
      </c>
      <c r="EB272" s="289">
        <v>550423.56000000006</v>
      </c>
      <c r="EC272" s="289">
        <v>0</v>
      </c>
      <c r="ED272" s="289">
        <v>1315831.02</v>
      </c>
      <c r="EE272" s="289">
        <v>720766.03</v>
      </c>
      <c r="EF272" s="289">
        <v>4849397.66</v>
      </c>
      <c r="EG272" s="289">
        <v>4223162.6500000004</v>
      </c>
      <c r="EH272" s="289">
        <v>0</v>
      </c>
      <c r="EI272" s="289">
        <v>0</v>
      </c>
      <c r="EJ272" s="289">
        <v>0</v>
      </c>
      <c r="EK272" s="289">
        <v>1221300</v>
      </c>
      <c r="EL272" s="289">
        <v>0</v>
      </c>
      <c r="EM272" s="289">
        <v>45988461.5</v>
      </c>
      <c r="EN272" s="289">
        <v>12566855.939999999</v>
      </c>
      <c r="EO272" s="289">
        <v>5286864.53</v>
      </c>
      <c r="EP272" s="289">
        <v>30090.090000000004</v>
      </c>
      <c r="EQ272" s="289">
        <v>3070</v>
      </c>
      <c r="ER272" s="289">
        <v>7307011.5</v>
      </c>
      <c r="ES272" s="289">
        <v>0</v>
      </c>
      <c r="ET272" s="289">
        <v>0</v>
      </c>
      <c r="EU272" s="289">
        <v>0</v>
      </c>
      <c r="EV272" s="289">
        <v>0</v>
      </c>
      <c r="EW272" s="289">
        <v>3435068.4</v>
      </c>
      <c r="EX272" s="289">
        <v>3435068.4</v>
      </c>
      <c r="EY272" s="289">
        <v>0</v>
      </c>
      <c r="EZ272" s="289">
        <v>33751.75</v>
      </c>
      <c r="FA272" s="289">
        <v>120776.75</v>
      </c>
      <c r="FB272" s="289">
        <v>1773489.35</v>
      </c>
      <c r="FC272" s="289">
        <v>973137.45000000007</v>
      </c>
      <c r="FD272" s="289">
        <v>713326.9</v>
      </c>
      <c r="FE272" s="289">
        <v>0</v>
      </c>
      <c r="FF272" s="289">
        <v>0</v>
      </c>
      <c r="FG272" s="289">
        <v>0</v>
      </c>
      <c r="FH272" s="289">
        <v>131844.37</v>
      </c>
      <c r="FI272" s="289">
        <v>58395.72</v>
      </c>
      <c r="FJ272" s="289">
        <v>73448.650000000009</v>
      </c>
      <c r="FK272" s="289">
        <v>0</v>
      </c>
    </row>
    <row r="273" spans="1:167" x14ac:dyDescent="0.15">
      <c r="A273" s="287">
        <v>4186</v>
      </c>
      <c r="B273" s="287" t="s">
        <v>732</v>
      </c>
      <c r="C273" s="289">
        <v>0</v>
      </c>
      <c r="D273" s="289">
        <v>2842442.08</v>
      </c>
      <c r="E273" s="289">
        <v>2827.91</v>
      </c>
      <c r="F273" s="289">
        <v>7584.81</v>
      </c>
      <c r="G273" s="289">
        <v>40422.57</v>
      </c>
      <c r="H273" s="289">
        <v>1666.96</v>
      </c>
      <c r="I273" s="289">
        <v>98584.17</v>
      </c>
      <c r="J273" s="289">
        <v>5096.37</v>
      </c>
      <c r="K273" s="289">
        <v>339773.63</v>
      </c>
      <c r="L273" s="289">
        <v>0</v>
      </c>
      <c r="M273" s="289">
        <v>0</v>
      </c>
      <c r="N273" s="289">
        <v>0</v>
      </c>
      <c r="O273" s="289">
        <v>0</v>
      </c>
      <c r="P273" s="289">
        <v>50046.35</v>
      </c>
      <c r="Q273" s="289">
        <v>0</v>
      </c>
      <c r="R273" s="289">
        <v>0</v>
      </c>
      <c r="S273" s="289">
        <v>35379.730000000003</v>
      </c>
      <c r="T273" s="289">
        <v>0</v>
      </c>
      <c r="U273" s="289">
        <v>237859.69</v>
      </c>
      <c r="V273" s="289">
        <v>6253724</v>
      </c>
      <c r="W273" s="289">
        <v>22341.38</v>
      </c>
      <c r="X273" s="289">
        <v>0</v>
      </c>
      <c r="Y273" s="289">
        <v>186764.09</v>
      </c>
      <c r="Z273" s="289">
        <v>11613.33</v>
      </c>
      <c r="AA273" s="289">
        <v>15525</v>
      </c>
      <c r="AB273" s="289">
        <v>0</v>
      </c>
      <c r="AC273" s="289">
        <v>0</v>
      </c>
      <c r="AD273" s="289">
        <v>50006.55</v>
      </c>
      <c r="AE273" s="289">
        <v>195723.79</v>
      </c>
      <c r="AF273" s="289">
        <v>0</v>
      </c>
      <c r="AG273" s="289">
        <v>0</v>
      </c>
      <c r="AH273" s="289">
        <v>0</v>
      </c>
      <c r="AI273" s="289">
        <v>0</v>
      </c>
      <c r="AJ273" s="289">
        <v>0</v>
      </c>
      <c r="AK273" s="289">
        <v>600</v>
      </c>
      <c r="AL273" s="289">
        <v>0</v>
      </c>
      <c r="AM273" s="289">
        <v>3196.39</v>
      </c>
      <c r="AN273" s="289">
        <v>22697.37</v>
      </c>
      <c r="AO273" s="289">
        <v>0</v>
      </c>
      <c r="AP273" s="289">
        <v>4555.96</v>
      </c>
      <c r="AQ273" s="289">
        <v>1925704.7</v>
      </c>
      <c r="AR273" s="289">
        <v>2004697.79</v>
      </c>
      <c r="AS273" s="289">
        <v>296907.44</v>
      </c>
      <c r="AT273" s="289">
        <v>341429.7</v>
      </c>
      <c r="AU273" s="289">
        <v>188464</v>
      </c>
      <c r="AV273" s="289">
        <v>79863.64</v>
      </c>
      <c r="AW273" s="289">
        <v>274220.56</v>
      </c>
      <c r="AX273" s="289">
        <v>381805.16000000003</v>
      </c>
      <c r="AY273" s="289">
        <v>248065.42</v>
      </c>
      <c r="AZ273" s="289">
        <v>419089.22000000003</v>
      </c>
      <c r="BA273" s="289">
        <v>2064210.76</v>
      </c>
      <c r="BB273" s="289">
        <v>423903.79000000004</v>
      </c>
      <c r="BC273" s="289">
        <v>113226.17</v>
      </c>
      <c r="BD273" s="289">
        <v>7887.62</v>
      </c>
      <c r="BE273" s="289">
        <v>188683.41</v>
      </c>
      <c r="BF273" s="289">
        <v>850863.61</v>
      </c>
      <c r="BG273" s="289">
        <v>570084.65</v>
      </c>
      <c r="BH273" s="289">
        <v>0</v>
      </c>
      <c r="BI273" s="289">
        <v>103676.67</v>
      </c>
      <c r="BJ273" s="289">
        <v>100401</v>
      </c>
      <c r="BK273" s="289">
        <v>0</v>
      </c>
      <c r="BL273" s="289">
        <v>0</v>
      </c>
      <c r="BM273" s="289">
        <v>0</v>
      </c>
      <c r="BN273" s="289">
        <v>0</v>
      </c>
      <c r="BO273" s="289">
        <v>0</v>
      </c>
      <c r="BP273" s="289">
        <v>0</v>
      </c>
      <c r="BQ273" s="289">
        <v>1201781.1299999999</v>
      </c>
      <c r="BR273" s="289">
        <v>1254381.29</v>
      </c>
      <c r="BS273" s="289">
        <v>1305457.8</v>
      </c>
      <c r="BT273" s="289">
        <v>1354782.29</v>
      </c>
      <c r="BU273" s="289">
        <v>0</v>
      </c>
      <c r="BV273" s="289">
        <v>0</v>
      </c>
      <c r="BW273" s="289">
        <v>800863.61</v>
      </c>
      <c r="BX273" s="289">
        <v>0</v>
      </c>
      <c r="BY273" s="289">
        <v>0</v>
      </c>
      <c r="BZ273" s="289">
        <v>0</v>
      </c>
      <c r="CA273" s="289">
        <v>0</v>
      </c>
      <c r="CB273" s="289">
        <v>5186.6400000000003</v>
      </c>
      <c r="CC273" s="289">
        <v>2607.17</v>
      </c>
      <c r="CD273" s="289">
        <v>0</v>
      </c>
      <c r="CE273" s="289">
        <v>0</v>
      </c>
      <c r="CF273" s="289">
        <v>0</v>
      </c>
      <c r="CG273" s="289">
        <v>0</v>
      </c>
      <c r="CH273" s="289">
        <v>44229.93</v>
      </c>
      <c r="CI273" s="289">
        <v>0</v>
      </c>
      <c r="CJ273" s="289">
        <v>0</v>
      </c>
      <c r="CK273" s="289">
        <v>42238.82</v>
      </c>
      <c r="CL273" s="289">
        <v>0</v>
      </c>
      <c r="CM273" s="289">
        <v>233234</v>
      </c>
      <c r="CN273" s="289">
        <v>9748</v>
      </c>
      <c r="CO273" s="289">
        <v>0</v>
      </c>
      <c r="CP273" s="289">
        <v>0</v>
      </c>
      <c r="CQ273" s="289">
        <v>0</v>
      </c>
      <c r="CR273" s="289">
        <v>0</v>
      </c>
      <c r="CS273" s="289">
        <v>6630</v>
      </c>
      <c r="CT273" s="289">
        <v>183819.61000000002</v>
      </c>
      <c r="CU273" s="289">
        <v>0</v>
      </c>
      <c r="CV273" s="289">
        <v>0</v>
      </c>
      <c r="CW273" s="289">
        <v>0</v>
      </c>
      <c r="CX273" s="289">
        <v>0</v>
      </c>
      <c r="CY273" s="289">
        <v>0</v>
      </c>
      <c r="CZ273" s="289">
        <v>0</v>
      </c>
      <c r="DA273" s="289">
        <v>0</v>
      </c>
      <c r="DB273" s="289">
        <v>0</v>
      </c>
      <c r="DC273" s="289">
        <v>0</v>
      </c>
      <c r="DD273" s="289">
        <v>0</v>
      </c>
      <c r="DE273" s="289">
        <v>0</v>
      </c>
      <c r="DF273" s="289">
        <v>0</v>
      </c>
      <c r="DG273" s="289">
        <v>0</v>
      </c>
      <c r="DH273" s="289">
        <v>0</v>
      </c>
      <c r="DI273" s="289">
        <v>1026640.77</v>
      </c>
      <c r="DJ273" s="289">
        <v>0</v>
      </c>
      <c r="DK273" s="289">
        <v>0</v>
      </c>
      <c r="DL273" s="289">
        <v>178359.11000000002</v>
      </c>
      <c r="DM273" s="289">
        <v>51558</v>
      </c>
      <c r="DN273" s="289">
        <v>0</v>
      </c>
      <c r="DO273" s="289">
        <v>0</v>
      </c>
      <c r="DP273" s="289">
        <v>0</v>
      </c>
      <c r="DQ273" s="289">
        <v>0</v>
      </c>
      <c r="DR273" s="289">
        <v>0</v>
      </c>
      <c r="DS273" s="289">
        <v>0</v>
      </c>
      <c r="DT273" s="289">
        <v>2217.0700000000002</v>
      </c>
      <c r="DU273" s="289">
        <v>0</v>
      </c>
      <c r="DV273" s="289">
        <v>64213</v>
      </c>
      <c r="DW273" s="289">
        <v>5569.83</v>
      </c>
      <c r="DX273" s="289">
        <v>35381.31</v>
      </c>
      <c r="DY273" s="289">
        <v>44731.31</v>
      </c>
      <c r="DZ273" s="289">
        <v>17000</v>
      </c>
      <c r="EA273" s="289">
        <v>0</v>
      </c>
      <c r="EB273" s="289">
        <v>7650</v>
      </c>
      <c r="EC273" s="289">
        <v>0</v>
      </c>
      <c r="ED273" s="289">
        <v>214826.94</v>
      </c>
      <c r="EE273" s="289">
        <v>255313.47</v>
      </c>
      <c r="EF273" s="289">
        <v>1844162.8800000001</v>
      </c>
      <c r="EG273" s="289">
        <v>1687875.35</v>
      </c>
      <c r="EH273" s="289">
        <v>0</v>
      </c>
      <c r="EI273" s="289">
        <v>0</v>
      </c>
      <c r="EJ273" s="289">
        <v>0</v>
      </c>
      <c r="EK273" s="289">
        <v>115801</v>
      </c>
      <c r="EL273" s="289">
        <v>0</v>
      </c>
      <c r="EM273" s="289">
        <v>10645000</v>
      </c>
      <c r="EN273" s="289">
        <v>5260395.2200000007</v>
      </c>
      <c r="EO273" s="289">
        <v>2415125</v>
      </c>
      <c r="EP273" s="289">
        <v>93993.84</v>
      </c>
      <c r="EQ273" s="289">
        <v>0</v>
      </c>
      <c r="ER273" s="289">
        <v>2836407.06</v>
      </c>
      <c r="ES273" s="289">
        <v>0</v>
      </c>
      <c r="ET273" s="289">
        <v>102857</v>
      </c>
      <c r="EU273" s="289">
        <v>85392.900000000009</v>
      </c>
      <c r="EV273" s="289">
        <v>128509.02</v>
      </c>
      <c r="EW273" s="289">
        <v>435462.23</v>
      </c>
      <c r="EX273" s="289">
        <v>392346.11</v>
      </c>
      <c r="EY273" s="289">
        <v>0</v>
      </c>
      <c r="EZ273" s="289">
        <v>4489.09</v>
      </c>
      <c r="FA273" s="289">
        <v>1975.3700000000001</v>
      </c>
      <c r="FB273" s="289">
        <v>93903</v>
      </c>
      <c r="FC273" s="289">
        <v>20860.350000000002</v>
      </c>
      <c r="FD273" s="289">
        <v>75556.37</v>
      </c>
      <c r="FE273" s="289">
        <v>0</v>
      </c>
      <c r="FF273" s="289">
        <v>0</v>
      </c>
      <c r="FG273" s="289">
        <v>0</v>
      </c>
      <c r="FH273" s="289">
        <v>0</v>
      </c>
      <c r="FI273" s="289">
        <v>0</v>
      </c>
      <c r="FJ273" s="289">
        <v>0</v>
      </c>
      <c r="FK273" s="289">
        <v>0</v>
      </c>
    </row>
    <row r="274" spans="1:167" x14ac:dyDescent="0.15">
      <c r="A274" s="287">
        <v>4207</v>
      </c>
      <c r="B274" s="287" t="s">
        <v>733</v>
      </c>
      <c r="C274" s="289">
        <v>4443</v>
      </c>
      <c r="D274" s="289">
        <v>1745775.92</v>
      </c>
      <c r="E274" s="289">
        <v>0</v>
      </c>
      <c r="F274" s="289">
        <v>6546.85</v>
      </c>
      <c r="G274" s="289">
        <v>20525.580000000002</v>
      </c>
      <c r="H274" s="289">
        <v>413.18</v>
      </c>
      <c r="I274" s="289">
        <v>25012.880000000001</v>
      </c>
      <c r="J274" s="289">
        <v>0</v>
      </c>
      <c r="K274" s="289">
        <v>258581.33000000002</v>
      </c>
      <c r="L274" s="289">
        <v>0</v>
      </c>
      <c r="M274" s="289">
        <v>317.94</v>
      </c>
      <c r="N274" s="289">
        <v>0</v>
      </c>
      <c r="O274" s="289">
        <v>0</v>
      </c>
      <c r="P274" s="289">
        <v>44906.98</v>
      </c>
      <c r="Q274" s="289">
        <v>0</v>
      </c>
      <c r="R274" s="289">
        <v>0</v>
      </c>
      <c r="S274" s="289">
        <v>14475.970000000001</v>
      </c>
      <c r="T274" s="289">
        <v>0</v>
      </c>
      <c r="U274" s="289">
        <v>173025.95</v>
      </c>
      <c r="V274" s="289">
        <v>3259469</v>
      </c>
      <c r="W274" s="289">
        <v>5002.58</v>
      </c>
      <c r="X274" s="289">
        <v>0</v>
      </c>
      <c r="Y274" s="289">
        <v>188935.77</v>
      </c>
      <c r="Z274" s="289">
        <v>0</v>
      </c>
      <c r="AA274" s="289">
        <v>156358</v>
      </c>
      <c r="AB274" s="289">
        <v>0</v>
      </c>
      <c r="AC274" s="289">
        <v>0</v>
      </c>
      <c r="AD274" s="289">
        <v>0</v>
      </c>
      <c r="AE274" s="289">
        <v>231980.43</v>
      </c>
      <c r="AF274" s="289">
        <v>0</v>
      </c>
      <c r="AG274" s="289">
        <v>0</v>
      </c>
      <c r="AH274" s="289">
        <v>0</v>
      </c>
      <c r="AI274" s="289">
        <v>19671.900000000001</v>
      </c>
      <c r="AJ274" s="289">
        <v>0</v>
      </c>
      <c r="AK274" s="289">
        <v>12909.89</v>
      </c>
      <c r="AL274" s="289">
        <v>0</v>
      </c>
      <c r="AM274" s="289">
        <v>0</v>
      </c>
      <c r="AN274" s="289">
        <v>10996.130000000001</v>
      </c>
      <c r="AO274" s="289">
        <v>0</v>
      </c>
      <c r="AP274" s="289">
        <v>0</v>
      </c>
      <c r="AQ274" s="289">
        <v>1411597.55</v>
      </c>
      <c r="AR274" s="289">
        <v>1211792.67</v>
      </c>
      <c r="AS274" s="289">
        <v>212368.89</v>
      </c>
      <c r="AT274" s="289">
        <v>159141.12</v>
      </c>
      <c r="AU274" s="289">
        <v>137887.41</v>
      </c>
      <c r="AV274" s="289">
        <v>0</v>
      </c>
      <c r="AW274" s="289">
        <v>138951.9</v>
      </c>
      <c r="AX274" s="289">
        <v>467187.53</v>
      </c>
      <c r="AY274" s="289">
        <v>176357.5</v>
      </c>
      <c r="AZ274" s="289">
        <v>391500.06</v>
      </c>
      <c r="BA274" s="289">
        <v>1146482.44</v>
      </c>
      <c r="BB274" s="289">
        <v>83982.07</v>
      </c>
      <c r="BC274" s="289">
        <v>64951.37</v>
      </c>
      <c r="BD274" s="289">
        <v>1281.06</v>
      </c>
      <c r="BE274" s="289">
        <v>52600.270000000004</v>
      </c>
      <c r="BF274" s="289">
        <v>370948.58</v>
      </c>
      <c r="BG274" s="289">
        <v>236809.73</v>
      </c>
      <c r="BH274" s="289">
        <v>1305.53</v>
      </c>
      <c r="BI274" s="289">
        <v>3264.94</v>
      </c>
      <c r="BJ274" s="289">
        <v>8201.57</v>
      </c>
      <c r="BK274" s="289">
        <v>0</v>
      </c>
      <c r="BL274" s="289">
        <v>0</v>
      </c>
      <c r="BM274" s="289">
        <v>0</v>
      </c>
      <c r="BN274" s="289">
        <v>0</v>
      </c>
      <c r="BO274" s="289">
        <v>0</v>
      </c>
      <c r="BP274" s="289">
        <v>0</v>
      </c>
      <c r="BQ274" s="289">
        <v>1113027.4099999999</v>
      </c>
      <c r="BR274" s="289">
        <v>1022294.38</v>
      </c>
      <c r="BS274" s="289">
        <v>1116292.3500000001</v>
      </c>
      <c r="BT274" s="289">
        <v>1030495.95</v>
      </c>
      <c r="BU274" s="289">
        <v>0</v>
      </c>
      <c r="BV274" s="289">
        <v>0</v>
      </c>
      <c r="BW274" s="289">
        <v>356420.84</v>
      </c>
      <c r="BX274" s="289">
        <v>0</v>
      </c>
      <c r="BY274" s="289">
        <v>0</v>
      </c>
      <c r="BZ274" s="289">
        <v>0</v>
      </c>
      <c r="CA274" s="289">
        <v>0</v>
      </c>
      <c r="CB274" s="289">
        <v>0</v>
      </c>
      <c r="CC274" s="289">
        <v>0</v>
      </c>
      <c r="CD274" s="289">
        <v>0</v>
      </c>
      <c r="CE274" s="289">
        <v>0</v>
      </c>
      <c r="CF274" s="289">
        <v>0</v>
      </c>
      <c r="CG274" s="289">
        <v>0</v>
      </c>
      <c r="CH274" s="289">
        <v>23580</v>
      </c>
      <c r="CI274" s="289">
        <v>0</v>
      </c>
      <c r="CJ274" s="289">
        <v>0</v>
      </c>
      <c r="CK274" s="289">
        <v>15078.1</v>
      </c>
      <c r="CL274" s="289">
        <v>0</v>
      </c>
      <c r="CM274" s="289">
        <v>118914</v>
      </c>
      <c r="CN274" s="289">
        <v>0</v>
      </c>
      <c r="CO274" s="289">
        <v>0</v>
      </c>
      <c r="CP274" s="289">
        <v>0</v>
      </c>
      <c r="CQ274" s="289">
        <v>0</v>
      </c>
      <c r="CR274" s="289">
        <v>0</v>
      </c>
      <c r="CS274" s="289">
        <v>0</v>
      </c>
      <c r="CT274" s="289">
        <v>127518</v>
      </c>
      <c r="CU274" s="289">
        <v>0</v>
      </c>
      <c r="CV274" s="289">
        <v>0</v>
      </c>
      <c r="CW274" s="289">
        <v>0</v>
      </c>
      <c r="CX274" s="289">
        <v>0</v>
      </c>
      <c r="CY274" s="289">
        <v>0</v>
      </c>
      <c r="CZ274" s="289">
        <v>0</v>
      </c>
      <c r="DA274" s="289">
        <v>0</v>
      </c>
      <c r="DB274" s="289">
        <v>0</v>
      </c>
      <c r="DC274" s="289">
        <v>0</v>
      </c>
      <c r="DD274" s="289">
        <v>0</v>
      </c>
      <c r="DE274" s="289">
        <v>0</v>
      </c>
      <c r="DF274" s="289">
        <v>0</v>
      </c>
      <c r="DG274" s="289">
        <v>0</v>
      </c>
      <c r="DH274" s="289">
        <v>0</v>
      </c>
      <c r="DI274" s="289">
        <v>449153.13</v>
      </c>
      <c r="DJ274" s="289">
        <v>0</v>
      </c>
      <c r="DK274" s="289">
        <v>0</v>
      </c>
      <c r="DL274" s="289">
        <v>96061.040000000008</v>
      </c>
      <c r="DM274" s="289">
        <v>2490</v>
      </c>
      <c r="DN274" s="289">
        <v>0</v>
      </c>
      <c r="DO274" s="289">
        <v>0</v>
      </c>
      <c r="DP274" s="289">
        <v>19036.11</v>
      </c>
      <c r="DQ274" s="289">
        <v>0</v>
      </c>
      <c r="DR274" s="289">
        <v>0</v>
      </c>
      <c r="DS274" s="289">
        <v>0</v>
      </c>
      <c r="DT274" s="289">
        <v>0</v>
      </c>
      <c r="DU274" s="289">
        <v>0</v>
      </c>
      <c r="DV274" s="289">
        <v>74174.37</v>
      </c>
      <c r="DW274" s="289">
        <v>596.29</v>
      </c>
      <c r="DX274" s="289">
        <v>12975.2</v>
      </c>
      <c r="DY274" s="289">
        <v>3631.2000000000003</v>
      </c>
      <c r="DZ274" s="289">
        <v>11974.01</v>
      </c>
      <c r="EA274" s="289">
        <v>15391.39</v>
      </c>
      <c r="EB274" s="289">
        <v>5926.62</v>
      </c>
      <c r="EC274" s="289">
        <v>0</v>
      </c>
      <c r="ED274" s="289">
        <v>32848.639999999999</v>
      </c>
      <c r="EE274" s="289">
        <v>31709.39</v>
      </c>
      <c r="EF274" s="289">
        <v>855633.72</v>
      </c>
      <c r="EG274" s="289">
        <v>0</v>
      </c>
      <c r="EH274" s="289">
        <v>753633.72</v>
      </c>
      <c r="EI274" s="289">
        <v>0</v>
      </c>
      <c r="EJ274" s="289">
        <v>0</v>
      </c>
      <c r="EK274" s="289">
        <v>103139.25</v>
      </c>
      <c r="EL274" s="289">
        <v>0</v>
      </c>
      <c r="EM274" s="289">
        <v>900000</v>
      </c>
      <c r="EN274" s="289">
        <v>0</v>
      </c>
      <c r="EO274" s="289">
        <v>122431.55</v>
      </c>
      <c r="EP274" s="289">
        <v>169128.98</v>
      </c>
      <c r="EQ274" s="289">
        <v>0</v>
      </c>
      <c r="ER274" s="289">
        <v>46697.43</v>
      </c>
      <c r="ES274" s="289">
        <v>0</v>
      </c>
      <c r="ET274" s="289">
        <v>0</v>
      </c>
      <c r="EU274" s="289">
        <v>4810.2</v>
      </c>
      <c r="EV274" s="289">
        <v>0</v>
      </c>
      <c r="EW274" s="289">
        <v>328683.26</v>
      </c>
      <c r="EX274" s="289">
        <v>333493.46000000002</v>
      </c>
      <c r="EY274" s="289">
        <v>0</v>
      </c>
      <c r="EZ274" s="289">
        <v>27904.97</v>
      </c>
      <c r="FA274" s="289">
        <v>18727.59</v>
      </c>
      <c r="FB274" s="289">
        <v>5000</v>
      </c>
      <c r="FC274" s="289">
        <v>1163.5</v>
      </c>
      <c r="FD274" s="289">
        <v>13013.880000000001</v>
      </c>
      <c r="FE274" s="289">
        <v>0</v>
      </c>
      <c r="FF274" s="289">
        <v>0</v>
      </c>
      <c r="FG274" s="289">
        <v>0</v>
      </c>
      <c r="FH274" s="289">
        <v>18188</v>
      </c>
      <c r="FI274" s="289">
        <v>0</v>
      </c>
      <c r="FJ274" s="289">
        <v>13745</v>
      </c>
      <c r="FK274" s="289">
        <v>4443</v>
      </c>
    </row>
    <row r="275" spans="1:167" x14ac:dyDescent="0.15">
      <c r="A275" s="287">
        <v>4221</v>
      </c>
      <c r="B275" s="287" t="s">
        <v>734</v>
      </c>
      <c r="C275" s="289">
        <v>0</v>
      </c>
      <c r="D275" s="289">
        <v>6904800.6399999997</v>
      </c>
      <c r="E275" s="289">
        <v>1800</v>
      </c>
      <c r="F275" s="289">
        <v>3430.7400000000002</v>
      </c>
      <c r="G275" s="289">
        <v>14356.2</v>
      </c>
      <c r="H275" s="289">
        <v>6673.51</v>
      </c>
      <c r="I275" s="289">
        <v>78739.97</v>
      </c>
      <c r="J275" s="289">
        <v>4485.47</v>
      </c>
      <c r="K275" s="289">
        <v>286500.08</v>
      </c>
      <c r="L275" s="289">
        <v>0</v>
      </c>
      <c r="M275" s="289">
        <v>0</v>
      </c>
      <c r="N275" s="289">
        <v>7014.33</v>
      </c>
      <c r="O275" s="289">
        <v>0</v>
      </c>
      <c r="P275" s="289">
        <v>0</v>
      </c>
      <c r="Q275" s="289">
        <v>0</v>
      </c>
      <c r="R275" s="289">
        <v>0</v>
      </c>
      <c r="S275" s="289">
        <v>0</v>
      </c>
      <c r="T275" s="289">
        <v>0</v>
      </c>
      <c r="U275" s="289">
        <v>248727.89</v>
      </c>
      <c r="V275" s="289">
        <v>4945248</v>
      </c>
      <c r="W275" s="289">
        <v>12415.5</v>
      </c>
      <c r="X275" s="289">
        <v>0</v>
      </c>
      <c r="Y275" s="289">
        <v>0</v>
      </c>
      <c r="Z275" s="289">
        <v>77515.7</v>
      </c>
      <c r="AA275" s="289">
        <v>23808.2</v>
      </c>
      <c r="AB275" s="289">
        <v>0</v>
      </c>
      <c r="AC275" s="289">
        <v>0</v>
      </c>
      <c r="AD275" s="289">
        <v>39844.06</v>
      </c>
      <c r="AE275" s="289">
        <v>133681</v>
      </c>
      <c r="AF275" s="289">
        <v>0</v>
      </c>
      <c r="AG275" s="289">
        <v>0</v>
      </c>
      <c r="AH275" s="289">
        <v>0</v>
      </c>
      <c r="AI275" s="289">
        <v>0</v>
      </c>
      <c r="AJ275" s="289">
        <v>0</v>
      </c>
      <c r="AK275" s="289">
        <v>0</v>
      </c>
      <c r="AL275" s="289">
        <v>0</v>
      </c>
      <c r="AM275" s="289">
        <v>40039.69</v>
      </c>
      <c r="AN275" s="289">
        <v>32395.93</v>
      </c>
      <c r="AO275" s="289">
        <v>0</v>
      </c>
      <c r="AP275" s="289">
        <v>209</v>
      </c>
      <c r="AQ275" s="289">
        <v>1941097</v>
      </c>
      <c r="AR275" s="289">
        <v>1772247.26</v>
      </c>
      <c r="AS275" s="289">
        <v>338842.29</v>
      </c>
      <c r="AT275" s="289">
        <v>290057.71000000002</v>
      </c>
      <c r="AU275" s="289">
        <v>231980.35</v>
      </c>
      <c r="AV275" s="289">
        <v>770</v>
      </c>
      <c r="AW275" s="289">
        <v>140939.94</v>
      </c>
      <c r="AX275" s="289">
        <v>331577.74</v>
      </c>
      <c r="AY275" s="289">
        <v>281307.37</v>
      </c>
      <c r="AZ275" s="289">
        <v>770039.06</v>
      </c>
      <c r="BA275" s="289">
        <v>1897721.59</v>
      </c>
      <c r="BB275" s="289">
        <v>529696.04</v>
      </c>
      <c r="BC275" s="289">
        <v>160793.62</v>
      </c>
      <c r="BD275" s="289">
        <v>24005.040000000001</v>
      </c>
      <c r="BE275" s="289">
        <v>112060.11</v>
      </c>
      <c r="BF275" s="289">
        <v>1580411.3800000001</v>
      </c>
      <c r="BG275" s="289">
        <v>2221494.35</v>
      </c>
      <c r="BH275" s="289">
        <v>0</v>
      </c>
      <c r="BI275" s="289">
        <v>0</v>
      </c>
      <c r="BJ275" s="289">
        <v>0</v>
      </c>
      <c r="BK275" s="289">
        <v>0</v>
      </c>
      <c r="BL275" s="289">
        <v>0</v>
      </c>
      <c r="BM275" s="289">
        <v>63000</v>
      </c>
      <c r="BN275" s="289">
        <v>63000</v>
      </c>
      <c r="BO275" s="289">
        <v>2100000</v>
      </c>
      <c r="BP275" s="289">
        <v>2100000</v>
      </c>
      <c r="BQ275" s="289">
        <v>719474.47</v>
      </c>
      <c r="BR275" s="289">
        <v>956119.53</v>
      </c>
      <c r="BS275" s="289">
        <v>2882474.47</v>
      </c>
      <c r="BT275" s="289">
        <v>3119119.53</v>
      </c>
      <c r="BU275" s="289">
        <v>0</v>
      </c>
      <c r="BV275" s="289">
        <v>0</v>
      </c>
      <c r="BW275" s="289">
        <v>1283328.48</v>
      </c>
      <c r="BX275" s="289">
        <v>0</v>
      </c>
      <c r="BY275" s="289">
        <v>0</v>
      </c>
      <c r="BZ275" s="289">
        <v>0</v>
      </c>
      <c r="CA275" s="289">
        <v>0</v>
      </c>
      <c r="CB275" s="289">
        <v>0</v>
      </c>
      <c r="CC275" s="289">
        <v>0</v>
      </c>
      <c r="CD275" s="289">
        <v>0</v>
      </c>
      <c r="CE275" s="289">
        <v>0</v>
      </c>
      <c r="CF275" s="289">
        <v>0</v>
      </c>
      <c r="CG275" s="289">
        <v>0</v>
      </c>
      <c r="CH275" s="289">
        <v>1500</v>
      </c>
      <c r="CI275" s="289">
        <v>0</v>
      </c>
      <c r="CJ275" s="289">
        <v>0</v>
      </c>
      <c r="CK275" s="289">
        <v>0</v>
      </c>
      <c r="CL275" s="289">
        <v>0</v>
      </c>
      <c r="CM275" s="289">
        <v>425478</v>
      </c>
      <c r="CN275" s="289">
        <v>0</v>
      </c>
      <c r="CO275" s="289">
        <v>0</v>
      </c>
      <c r="CP275" s="289">
        <v>0</v>
      </c>
      <c r="CQ275" s="289">
        <v>0</v>
      </c>
      <c r="CR275" s="289">
        <v>0</v>
      </c>
      <c r="CS275" s="289">
        <v>0</v>
      </c>
      <c r="CT275" s="289">
        <v>160606.72</v>
      </c>
      <c r="CU275" s="289">
        <v>0</v>
      </c>
      <c r="CV275" s="289">
        <v>0</v>
      </c>
      <c r="CW275" s="289">
        <v>0</v>
      </c>
      <c r="CX275" s="289">
        <v>38844.33</v>
      </c>
      <c r="CY275" s="289">
        <v>0</v>
      </c>
      <c r="CZ275" s="289">
        <v>0</v>
      </c>
      <c r="DA275" s="289">
        <v>0</v>
      </c>
      <c r="DB275" s="289">
        <v>0</v>
      </c>
      <c r="DC275" s="289">
        <v>0</v>
      </c>
      <c r="DD275" s="289">
        <v>0</v>
      </c>
      <c r="DE275" s="289">
        <v>0</v>
      </c>
      <c r="DF275" s="289">
        <v>0</v>
      </c>
      <c r="DG275" s="289">
        <v>0</v>
      </c>
      <c r="DH275" s="289">
        <v>0</v>
      </c>
      <c r="DI275" s="289">
        <v>1163092.6599999999</v>
      </c>
      <c r="DJ275" s="289">
        <v>0</v>
      </c>
      <c r="DK275" s="289">
        <v>0</v>
      </c>
      <c r="DL275" s="289">
        <v>172287.27</v>
      </c>
      <c r="DM275" s="289">
        <v>147514.19</v>
      </c>
      <c r="DN275" s="289">
        <v>0</v>
      </c>
      <c r="DO275" s="289">
        <v>0</v>
      </c>
      <c r="DP275" s="289">
        <v>281141.72000000003</v>
      </c>
      <c r="DQ275" s="289">
        <v>5050</v>
      </c>
      <c r="DR275" s="289">
        <v>0</v>
      </c>
      <c r="DS275" s="289">
        <v>0</v>
      </c>
      <c r="DT275" s="289">
        <v>24922.41</v>
      </c>
      <c r="DU275" s="289">
        <v>0</v>
      </c>
      <c r="DV275" s="289">
        <v>115749.28</v>
      </c>
      <c r="DW275" s="289">
        <v>0</v>
      </c>
      <c r="DX275" s="289">
        <v>3122.3</v>
      </c>
      <c r="DY275" s="289">
        <v>10533.84</v>
      </c>
      <c r="DZ275" s="289">
        <v>13305.78</v>
      </c>
      <c r="EA275" s="289">
        <v>4218.24</v>
      </c>
      <c r="EB275" s="289">
        <v>1676</v>
      </c>
      <c r="EC275" s="289">
        <v>0</v>
      </c>
      <c r="ED275" s="289">
        <v>408057.09</v>
      </c>
      <c r="EE275" s="289">
        <v>320690.74</v>
      </c>
      <c r="EF275" s="289">
        <v>1794233.1099999999</v>
      </c>
      <c r="EG275" s="289">
        <v>1766099.46</v>
      </c>
      <c r="EH275" s="289">
        <v>0</v>
      </c>
      <c r="EI275" s="289">
        <v>0</v>
      </c>
      <c r="EJ275" s="289">
        <v>0</v>
      </c>
      <c r="EK275" s="289">
        <v>115500</v>
      </c>
      <c r="EL275" s="289">
        <v>0</v>
      </c>
      <c r="EM275" s="289">
        <v>16767491.970000001</v>
      </c>
      <c r="EN275" s="289">
        <v>1024500.83</v>
      </c>
      <c r="EO275" s="289">
        <v>250675.25</v>
      </c>
      <c r="EP275" s="289">
        <v>0</v>
      </c>
      <c r="EQ275" s="289">
        <v>0</v>
      </c>
      <c r="ER275" s="289">
        <v>773825.58</v>
      </c>
      <c r="ES275" s="289">
        <v>0</v>
      </c>
      <c r="ET275" s="289">
        <v>0</v>
      </c>
      <c r="EU275" s="289">
        <v>0</v>
      </c>
      <c r="EV275" s="289">
        <v>5333.14</v>
      </c>
      <c r="EW275" s="289">
        <v>388272.61</v>
      </c>
      <c r="EX275" s="289">
        <v>382939.47000000003</v>
      </c>
      <c r="EY275" s="289">
        <v>0</v>
      </c>
      <c r="EZ275" s="289">
        <v>43351.06</v>
      </c>
      <c r="FA275" s="289">
        <v>14384.34</v>
      </c>
      <c r="FB275" s="289">
        <v>100048</v>
      </c>
      <c r="FC275" s="289">
        <v>85867.45</v>
      </c>
      <c r="FD275" s="289">
        <v>43147.270000000004</v>
      </c>
      <c r="FE275" s="289">
        <v>0</v>
      </c>
      <c r="FF275" s="289">
        <v>0</v>
      </c>
      <c r="FG275" s="289">
        <v>0</v>
      </c>
      <c r="FH275" s="289">
        <v>0</v>
      </c>
      <c r="FI275" s="289">
        <v>0</v>
      </c>
      <c r="FJ275" s="289">
        <v>0</v>
      </c>
      <c r="FK275" s="289">
        <v>0</v>
      </c>
    </row>
    <row r="276" spans="1:167" x14ac:dyDescent="0.15">
      <c r="A276" s="287">
        <v>4228</v>
      </c>
      <c r="B276" s="287" t="s">
        <v>735</v>
      </c>
      <c r="C276" s="289">
        <v>0</v>
      </c>
      <c r="D276" s="289">
        <v>4803935</v>
      </c>
      <c r="E276" s="289">
        <v>0</v>
      </c>
      <c r="F276" s="289">
        <v>6976.1500000000005</v>
      </c>
      <c r="G276" s="289">
        <v>18626.25</v>
      </c>
      <c r="H276" s="289">
        <v>4746.16</v>
      </c>
      <c r="I276" s="289">
        <v>17878.36</v>
      </c>
      <c r="J276" s="289">
        <v>0</v>
      </c>
      <c r="K276" s="289">
        <v>372365.09</v>
      </c>
      <c r="L276" s="289">
        <v>0</v>
      </c>
      <c r="M276" s="289">
        <v>0</v>
      </c>
      <c r="N276" s="289">
        <v>0</v>
      </c>
      <c r="O276" s="289">
        <v>0</v>
      </c>
      <c r="P276" s="289">
        <v>600</v>
      </c>
      <c r="Q276" s="289">
        <v>0</v>
      </c>
      <c r="R276" s="289">
        <v>0</v>
      </c>
      <c r="S276" s="289">
        <v>0</v>
      </c>
      <c r="T276" s="289">
        <v>5564.11</v>
      </c>
      <c r="U276" s="289">
        <v>225182.96</v>
      </c>
      <c r="V276" s="289">
        <v>4226623</v>
      </c>
      <c r="W276" s="289">
        <v>11474.93</v>
      </c>
      <c r="X276" s="289">
        <v>0</v>
      </c>
      <c r="Y276" s="289">
        <v>0</v>
      </c>
      <c r="Z276" s="289">
        <v>27044.959999999999</v>
      </c>
      <c r="AA276" s="289">
        <v>1381</v>
      </c>
      <c r="AB276" s="289">
        <v>0</v>
      </c>
      <c r="AC276" s="289">
        <v>0</v>
      </c>
      <c r="AD276" s="289">
        <v>14641.550000000001</v>
      </c>
      <c r="AE276" s="289">
        <v>162703.43</v>
      </c>
      <c r="AF276" s="289">
        <v>0</v>
      </c>
      <c r="AG276" s="289">
        <v>0</v>
      </c>
      <c r="AH276" s="289">
        <v>16288.130000000001</v>
      </c>
      <c r="AI276" s="289">
        <v>0</v>
      </c>
      <c r="AJ276" s="289">
        <v>0</v>
      </c>
      <c r="AK276" s="289">
        <v>0</v>
      </c>
      <c r="AL276" s="289">
        <v>0</v>
      </c>
      <c r="AM276" s="289">
        <v>5513</v>
      </c>
      <c r="AN276" s="289">
        <v>562.99</v>
      </c>
      <c r="AO276" s="289">
        <v>0</v>
      </c>
      <c r="AP276" s="289">
        <v>6324.02</v>
      </c>
      <c r="AQ276" s="289">
        <v>2753812.45</v>
      </c>
      <c r="AR276" s="289">
        <v>2087602.49</v>
      </c>
      <c r="AS276" s="289">
        <v>290772</v>
      </c>
      <c r="AT276" s="289">
        <v>306186.23</v>
      </c>
      <c r="AU276" s="289">
        <v>222364.58000000002</v>
      </c>
      <c r="AV276" s="289">
        <v>63079.85</v>
      </c>
      <c r="AW276" s="289">
        <v>201425.59</v>
      </c>
      <c r="AX276" s="289">
        <v>174363.2</v>
      </c>
      <c r="AY276" s="289">
        <v>358522.93</v>
      </c>
      <c r="AZ276" s="289">
        <v>504524.62</v>
      </c>
      <c r="BA276" s="289">
        <v>1458350.41</v>
      </c>
      <c r="BB276" s="289">
        <v>0</v>
      </c>
      <c r="BC276" s="289">
        <v>92863.76</v>
      </c>
      <c r="BD276" s="289">
        <v>8211.33</v>
      </c>
      <c r="BE276" s="289">
        <v>0</v>
      </c>
      <c r="BF276" s="289">
        <v>781963.62</v>
      </c>
      <c r="BG276" s="289">
        <v>889243.67</v>
      </c>
      <c r="BH276" s="289">
        <v>0</v>
      </c>
      <c r="BI276" s="289">
        <v>0</v>
      </c>
      <c r="BJ276" s="289">
        <v>0</v>
      </c>
      <c r="BK276" s="289">
        <v>0</v>
      </c>
      <c r="BL276" s="289">
        <v>0</v>
      </c>
      <c r="BM276" s="289">
        <v>0</v>
      </c>
      <c r="BN276" s="289">
        <v>0</v>
      </c>
      <c r="BO276" s="289">
        <v>1711905.23</v>
      </c>
      <c r="BP276" s="289">
        <v>1447049.59</v>
      </c>
      <c r="BQ276" s="289">
        <v>0</v>
      </c>
      <c r="BR276" s="289">
        <v>0</v>
      </c>
      <c r="BS276" s="289">
        <v>1711905.23</v>
      </c>
      <c r="BT276" s="289">
        <v>1447049.59</v>
      </c>
      <c r="BU276" s="289">
        <v>0</v>
      </c>
      <c r="BV276" s="289">
        <v>0</v>
      </c>
      <c r="BW276" s="289">
        <v>781963.62</v>
      </c>
      <c r="BX276" s="289">
        <v>0</v>
      </c>
      <c r="BY276" s="289">
        <v>0</v>
      </c>
      <c r="BZ276" s="289">
        <v>0</v>
      </c>
      <c r="CA276" s="289">
        <v>0</v>
      </c>
      <c r="CB276" s="289">
        <v>21161.54</v>
      </c>
      <c r="CC276" s="289">
        <v>8235</v>
      </c>
      <c r="CD276" s="289">
        <v>0</v>
      </c>
      <c r="CE276" s="289">
        <v>0</v>
      </c>
      <c r="CF276" s="289">
        <v>0</v>
      </c>
      <c r="CG276" s="289">
        <v>0</v>
      </c>
      <c r="CH276" s="289">
        <v>123858.18000000001</v>
      </c>
      <c r="CI276" s="289">
        <v>0</v>
      </c>
      <c r="CJ276" s="289">
        <v>4010.84</v>
      </c>
      <c r="CK276" s="289">
        <v>0</v>
      </c>
      <c r="CL276" s="289">
        <v>0</v>
      </c>
      <c r="CM276" s="289">
        <v>142970</v>
      </c>
      <c r="CN276" s="289">
        <v>8566</v>
      </c>
      <c r="CO276" s="289">
        <v>0</v>
      </c>
      <c r="CP276" s="289">
        <v>0</v>
      </c>
      <c r="CQ276" s="289">
        <v>0</v>
      </c>
      <c r="CR276" s="289">
        <v>0</v>
      </c>
      <c r="CS276" s="289">
        <v>5826</v>
      </c>
      <c r="CT276" s="289">
        <v>134557.86000000002</v>
      </c>
      <c r="CU276" s="289">
        <v>0</v>
      </c>
      <c r="CV276" s="289">
        <v>0</v>
      </c>
      <c r="CW276" s="289">
        <v>0</v>
      </c>
      <c r="CX276" s="289">
        <v>45200.3</v>
      </c>
      <c r="CY276" s="289">
        <v>0</v>
      </c>
      <c r="CZ276" s="289">
        <v>0</v>
      </c>
      <c r="DA276" s="289">
        <v>0</v>
      </c>
      <c r="DB276" s="289">
        <v>0</v>
      </c>
      <c r="DC276" s="289">
        <v>18539.61</v>
      </c>
      <c r="DD276" s="289">
        <v>0</v>
      </c>
      <c r="DE276" s="289">
        <v>0</v>
      </c>
      <c r="DF276" s="289">
        <v>0</v>
      </c>
      <c r="DG276" s="289">
        <v>0</v>
      </c>
      <c r="DH276" s="289">
        <v>0</v>
      </c>
      <c r="DI276" s="289">
        <v>972532.09</v>
      </c>
      <c r="DJ276" s="289">
        <v>0</v>
      </c>
      <c r="DK276" s="289">
        <v>0</v>
      </c>
      <c r="DL276" s="289">
        <v>150602.55000000002</v>
      </c>
      <c r="DM276" s="289">
        <v>82160.86</v>
      </c>
      <c r="DN276" s="289">
        <v>0</v>
      </c>
      <c r="DO276" s="289">
        <v>0</v>
      </c>
      <c r="DP276" s="289">
        <v>39969.090000000004</v>
      </c>
      <c r="DQ276" s="289">
        <v>10957.36</v>
      </c>
      <c r="DR276" s="289">
        <v>0</v>
      </c>
      <c r="DS276" s="289">
        <v>0</v>
      </c>
      <c r="DT276" s="289">
        <v>0</v>
      </c>
      <c r="DU276" s="289">
        <v>0</v>
      </c>
      <c r="DV276" s="289">
        <v>38667</v>
      </c>
      <c r="DW276" s="289">
        <v>0</v>
      </c>
      <c r="DX276" s="289">
        <v>38771.590000000004</v>
      </c>
      <c r="DY276" s="289">
        <v>35771.590000000004</v>
      </c>
      <c r="DZ276" s="289">
        <v>0</v>
      </c>
      <c r="EA276" s="289">
        <v>0</v>
      </c>
      <c r="EB276" s="289">
        <v>3000</v>
      </c>
      <c r="EC276" s="289">
        <v>0</v>
      </c>
      <c r="ED276" s="289">
        <v>88599.37</v>
      </c>
      <c r="EE276" s="289">
        <v>85764.85</v>
      </c>
      <c r="EF276" s="289">
        <v>360215.48</v>
      </c>
      <c r="EG276" s="289">
        <v>363050</v>
      </c>
      <c r="EH276" s="289">
        <v>0</v>
      </c>
      <c r="EI276" s="289">
        <v>0</v>
      </c>
      <c r="EJ276" s="289">
        <v>0</v>
      </c>
      <c r="EK276" s="289">
        <v>0</v>
      </c>
      <c r="EL276" s="289">
        <v>0</v>
      </c>
      <c r="EM276" s="289">
        <v>2435000</v>
      </c>
      <c r="EN276" s="289">
        <v>259365.47</v>
      </c>
      <c r="EO276" s="289">
        <v>199814.68</v>
      </c>
      <c r="EP276" s="289">
        <v>25407.920000000002</v>
      </c>
      <c r="EQ276" s="289">
        <v>0</v>
      </c>
      <c r="ER276" s="289">
        <v>84958.71</v>
      </c>
      <c r="ES276" s="289">
        <v>0</v>
      </c>
      <c r="ET276" s="289">
        <v>0</v>
      </c>
      <c r="EU276" s="289">
        <v>23947.32</v>
      </c>
      <c r="EV276" s="289">
        <v>51813.01</v>
      </c>
      <c r="EW276" s="289">
        <v>390754.02</v>
      </c>
      <c r="EX276" s="289">
        <v>362888.33</v>
      </c>
      <c r="EY276" s="289">
        <v>0</v>
      </c>
      <c r="EZ276" s="289">
        <v>830.31000000000006</v>
      </c>
      <c r="FA276" s="289">
        <v>830.31000000000006</v>
      </c>
      <c r="FB276" s="289">
        <v>0</v>
      </c>
      <c r="FC276" s="289">
        <v>0</v>
      </c>
      <c r="FD276" s="289">
        <v>0</v>
      </c>
      <c r="FE276" s="289">
        <v>0</v>
      </c>
      <c r="FF276" s="289">
        <v>0</v>
      </c>
      <c r="FG276" s="289">
        <v>0</v>
      </c>
      <c r="FH276" s="289">
        <v>0</v>
      </c>
      <c r="FI276" s="289">
        <v>0</v>
      </c>
      <c r="FJ276" s="289">
        <v>0</v>
      </c>
      <c r="FK276" s="289">
        <v>0</v>
      </c>
    </row>
    <row r="277" spans="1:167" x14ac:dyDescent="0.15">
      <c r="A277" s="287">
        <v>4235</v>
      </c>
      <c r="B277" s="287" t="s">
        <v>736</v>
      </c>
      <c r="C277" s="289">
        <v>20420.52</v>
      </c>
      <c r="D277" s="289">
        <v>1636909</v>
      </c>
      <c r="E277" s="289">
        <v>0</v>
      </c>
      <c r="F277" s="289">
        <v>850</v>
      </c>
      <c r="G277" s="289">
        <v>0</v>
      </c>
      <c r="H277" s="289">
        <v>1016.62</v>
      </c>
      <c r="I277" s="289">
        <v>62843.19</v>
      </c>
      <c r="J277" s="289">
        <v>0</v>
      </c>
      <c r="K277" s="289">
        <v>882975</v>
      </c>
      <c r="L277" s="289">
        <v>0</v>
      </c>
      <c r="M277" s="289">
        <v>0</v>
      </c>
      <c r="N277" s="289">
        <v>0</v>
      </c>
      <c r="O277" s="289">
        <v>0</v>
      </c>
      <c r="P277" s="289">
        <v>0</v>
      </c>
      <c r="Q277" s="289">
        <v>0</v>
      </c>
      <c r="R277" s="289">
        <v>0</v>
      </c>
      <c r="S277" s="289">
        <v>0</v>
      </c>
      <c r="T277" s="289">
        <v>0</v>
      </c>
      <c r="U277" s="289">
        <v>40675.31</v>
      </c>
      <c r="V277" s="289">
        <v>181357</v>
      </c>
      <c r="W277" s="289">
        <v>1440</v>
      </c>
      <c r="X277" s="289">
        <v>0</v>
      </c>
      <c r="Y277" s="289">
        <v>0</v>
      </c>
      <c r="Z277" s="289">
        <v>0</v>
      </c>
      <c r="AA277" s="289">
        <v>52437</v>
      </c>
      <c r="AB277" s="289">
        <v>0</v>
      </c>
      <c r="AC277" s="289">
        <v>0</v>
      </c>
      <c r="AD277" s="289">
        <v>5932</v>
      </c>
      <c r="AE277" s="289">
        <v>36655</v>
      </c>
      <c r="AF277" s="289">
        <v>0</v>
      </c>
      <c r="AG277" s="289">
        <v>0</v>
      </c>
      <c r="AH277" s="289">
        <v>0</v>
      </c>
      <c r="AI277" s="289">
        <v>9063.34</v>
      </c>
      <c r="AJ277" s="289">
        <v>0</v>
      </c>
      <c r="AK277" s="289">
        <v>0</v>
      </c>
      <c r="AL277" s="289">
        <v>0</v>
      </c>
      <c r="AM277" s="289">
        <v>4203.41</v>
      </c>
      <c r="AN277" s="289">
        <v>27985</v>
      </c>
      <c r="AO277" s="289">
        <v>0</v>
      </c>
      <c r="AP277" s="289">
        <v>6808.6900000000005</v>
      </c>
      <c r="AQ277" s="289">
        <v>1127020.01</v>
      </c>
      <c r="AR277" s="289">
        <v>72046.8</v>
      </c>
      <c r="AS277" s="289">
        <v>0</v>
      </c>
      <c r="AT277" s="289">
        <v>116333.96</v>
      </c>
      <c r="AU277" s="289">
        <v>15223.68</v>
      </c>
      <c r="AV277" s="289">
        <v>0</v>
      </c>
      <c r="AW277" s="289">
        <v>21164.78</v>
      </c>
      <c r="AX277" s="289">
        <v>184461.17</v>
      </c>
      <c r="AY277" s="289">
        <v>5382.5</v>
      </c>
      <c r="AZ277" s="289">
        <v>239646.24</v>
      </c>
      <c r="BA277" s="289">
        <v>573015.55000000005</v>
      </c>
      <c r="BB277" s="289">
        <v>16540.240000000002</v>
      </c>
      <c r="BC277" s="289">
        <v>26553</v>
      </c>
      <c r="BD277" s="289">
        <v>0</v>
      </c>
      <c r="BE277" s="289">
        <v>37318.720000000001</v>
      </c>
      <c r="BF277" s="289">
        <v>243565.96</v>
      </c>
      <c r="BG277" s="289">
        <v>59751</v>
      </c>
      <c r="BH277" s="289">
        <v>0</v>
      </c>
      <c r="BI277" s="289">
        <v>0</v>
      </c>
      <c r="BJ277" s="289">
        <v>0</v>
      </c>
      <c r="BK277" s="289">
        <v>0</v>
      </c>
      <c r="BL277" s="289">
        <v>0</v>
      </c>
      <c r="BM277" s="289">
        <v>0</v>
      </c>
      <c r="BN277" s="289">
        <v>0</v>
      </c>
      <c r="BO277" s="289">
        <v>0</v>
      </c>
      <c r="BP277" s="289">
        <v>0</v>
      </c>
      <c r="BQ277" s="289">
        <v>1011443.56</v>
      </c>
      <c r="BR277" s="289">
        <v>1244991.03</v>
      </c>
      <c r="BS277" s="289">
        <v>1011443.56</v>
      </c>
      <c r="BT277" s="289">
        <v>1244991.03</v>
      </c>
      <c r="BU277" s="289">
        <v>0</v>
      </c>
      <c r="BV277" s="289">
        <v>0</v>
      </c>
      <c r="BW277" s="289">
        <v>243565.96</v>
      </c>
      <c r="BX277" s="289">
        <v>0</v>
      </c>
      <c r="BY277" s="289">
        <v>0</v>
      </c>
      <c r="BZ277" s="289">
        <v>0</v>
      </c>
      <c r="CA277" s="289">
        <v>0</v>
      </c>
      <c r="CB277" s="289">
        <v>0</v>
      </c>
      <c r="CC277" s="289">
        <v>0</v>
      </c>
      <c r="CD277" s="289">
        <v>0</v>
      </c>
      <c r="CE277" s="289">
        <v>0</v>
      </c>
      <c r="CF277" s="289">
        <v>0</v>
      </c>
      <c r="CG277" s="289">
        <v>0</v>
      </c>
      <c r="CH277" s="289">
        <v>8430.9699999999993</v>
      </c>
      <c r="CI277" s="289">
        <v>0</v>
      </c>
      <c r="CJ277" s="289">
        <v>0</v>
      </c>
      <c r="CK277" s="289">
        <v>0</v>
      </c>
      <c r="CL277" s="289">
        <v>0</v>
      </c>
      <c r="CM277" s="289">
        <v>54912</v>
      </c>
      <c r="CN277" s="289">
        <v>4735</v>
      </c>
      <c r="CO277" s="289">
        <v>0</v>
      </c>
      <c r="CP277" s="289">
        <v>0</v>
      </c>
      <c r="CQ277" s="289">
        <v>0</v>
      </c>
      <c r="CR277" s="289">
        <v>0</v>
      </c>
      <c r="CS277" s="289">
        <v>3220</v>
      </c>
      <c r="CT277" s="289">
        <v>45840.91</v>
      </c>
      <c r="CU277" s="289">
        <v>0</v>
      </c>
      <c r="CV277" s="289">
        <v>0</v>
      </c>
      <c r="CW277" s="289">
        <v>0</v>
      </c>
      <c r="CX277" s="289">
        <v>0</v>
      </c>
      <c r="CY277" s="289">
        <v>0</v>
      </c>
      <c r="CZ277" s="289">
        <v>0</v>
      </c>
      <c r="DA277" s="289">
        <v>0</v>
      </c>
      <c r="DB277" s="289">
        <v>0</v>
      </c>
      <c r="DC277" s="289">
        <v>183.45000000000002</v>
      </c>
      <c r="DD277" s="289">
        <v>0</v>
      </c>
      <c r="DE277" s="289">
        <v>0</v>
      </c>
      <c r="DF277" s="289">
        <v>0</v>
      </c>
      <c r="DG277" s="289">
        <v>0</v>
      </c>
      <c r="DH277" s="289">
        <v>0</v>
      </c>
      <c r="DI277" s="289">
        <v>222708.66</v>
      </c>
      <c r="DJ277" s="289">
        <v>0</v>
      </c>
      <c r="DK277" s="289">
        <v>0</v>
      </c>
      <c r="DL277" s="289">
        <v>38450.21</v>
      </c>
      <c r="DM277" s="289">
        <v>26212.880000000001</v>
      </c>
      <c r="DN277" s="289">
        <v>0</v>
      </c>
      <c r="DO277" s="289">
        <v>0</v>
      </c>
      <c r="DP277" s="289">
        <v>1140</v>
      </c>
      <c r="DQ277" s="289">
        <v>346.27</v>
      </c>
      <c r="DR277" s="289">
        <v>0</v>
      </c>
      <c r="DS277" s="289">
        <v>0</v>
      </c>
      <c r="DT277" s="289">
        <v>0</v>
      </c>
      <c r="DU277" s="289">
        <v>0</v>
      </c>
      <c r="DV277" s="289">
        <v>72030.27</v>
      </c>
      <c r="DW277" s="289">
        <v>0</v>
      </c>
      <c r="DX277" s="289">
        <v>0</v>
      </c>
      <c r="DY277" s="289">
        <v>0</v>
      </c>
      <c r="DZ277" s="289">
        <v>0</v>
      </c>
      <c r="EA277" s="289">
        <v>0</v>
      </c>
      <c r="EB277" s="289">
        <v>0</v>
      </c>
      <c r="EC277" s="289">
        <v>0</v>
      </c>
      <c r="ED277" s="289">
        <v>20420.52</v>
      </c>
      <c r="EE277" s="289">
        <v>0</v>
      </c>
      <c r="EF277" s="289">
        <v>0</v>
      </c>
      <c r="EG277" s="289">
        <v>0</v>
      </c>
      <c r="EH277" s="289">
        <v>0</v>
      </c>
      <c r="EI277" s="289">
        <v>0</v>
      </c>
      <c r="EJ277" s="289">
        <v>0</v>
      </c>
      <c r="EK277" s="289">
        <v>0</v>
      </c>
      <c r="EL277" s="289">
        <v>20420.52</v>
      </c>
      <c r="EM277" s="289">
        <v>0</v>
      </c>
      <c r="EN277" s="289">
        <v>119955.64</v>
      </c>
      <c r="EO277" s="289">
        <v>270130.77</v>
      </c>
      <c r="EP277" s="289">
        <v>150175.13</v>
      </c>
      <c r="EQ277" s="289">
        <v>0</v>
      </c>
      <c r="ER277" s="289">
        <v>0</v>
      </c>
      <c r="ES277" s="289">
        <v>0</v>
      </c>
      <c r="ET277" s="289">
        <v>0</v>
      </c>
      <c r="EU277" s="289">
        <v>30571.940000000002</v>
      </c>
      <c r="EV277" s="289">
        <v>25624.37</v>
      </c>
      <c r="EW277" s="289">
        <v>95677.180000000008</v>
      </c>
      <c r="EX277" s="289">
        <v>100624.75</v>
      </c>
      <c r="EY277" s="289">
        <v>0</v>
      </c>
      <c r="EZ277" s="289">
        <v>27469.39</v>
      </c>
      <c r="FA277" s="289">
        <v>27469.39</v>
      </c>
      <c r="FB277" s="289">
        <v>0</v>
      </c>
      <c r="FC277" s="289">
        <v>0</v>
      </c>
      <c r="FD277" s="289">
        <v>0</v>
      </c>
      <c r="FE277" s="289">
        <v>0</v>
      </c>
      <c r="FF277" s="289">
        <v>0</v>
      </c>
      <c r="FG277" s="289">
        <v>0</v>
      </c>
      <c r="FH277" s="289">
        <v>0</v>
      </c>
      <c r="FI277" s="289">
        <v>0</v>
      </c>
      <c r="FJ277" s="289">
        <v>0</v>
      </c>
      <c r="FK277" s="289">
        <v>0</v>
      </c>
    </row>
    <row r="278" spans="1:167" x14ac:dyDescent="0.15">
      <c r="A278" s="287">
        <v>4151</v>
      </c>
      <c r="B278" s="287" t="s">
        <v>729</v>
      </c>
      <c r="C278" s="289">
        <v>9188.14</v>
      </c>
      <c r="D278" s="289">
        <v>3913124</v>
      </c>
      <c r="E278" s="289">
        <v>8088.5</v>
      </c>
      <c r="F278" s="289">
        <v>3317.59</v>
      </c>
      <c r="G278" s="289">
        <v>23721.74</v>
      </c>
      <c r="H278" s="289">
        <v>2394.7200000000003</v>
      </c>
      <c r="I278" s="289">
        <v>70226.5</v>
      </c>
      <c r="J278" s="289">
        <v>4592</v>
      </c>
      <c r="K278" s="289">
        <v>225210</v>
      </c>
      <c r="L278" s="289">
        <v>0</v>
      </c>
      <c r="M278" s="289">
        <v>0</v>
      </c>
      <c r="N278" s="289">
        <v>0</v>
      </c>
      <c r="O278" s="289">
        <v>0</v>
      </c>
      <c r="P278" s="289">
        <v>400.24</v>
      </c>
      <c r="Q278" s="289">
        <v>0</v>
      </c>
      <c r="R278" s="289">
        <v>0</v>
      </c>
      <c r="S278" s="289">
        <v>0</v>
      </c>
      <c r="T278" s="289">
        <v>7500</v>
      </c>
      <c r="U278" s="289">
        <v>217742.85</v>
      </c>
      <c r="V278" s="289">
        <v>5481004</v>
      </c>
      <c r="W278" s="289">
        <v>14105.83</v>
      </c>
      <c r="X278" s="289">
        <v>0</v>
      </c>
      <c r="Y278" s="289">
        <v>0</v>
      </c>
      <c r="Z278" s="289">
        <v>3005.61</v>
      </c>
      <c r="AA278" s="289">
        <v>1984</v>
      </c>
      <c r="AB278" s="289">
        <v>0</v>
      </c>
      <c r="AC278" s="289">
        <v>0</v>
      </c>
      <c r="AD278" s="289">
        <v>49638.85</v>
      </c>
      <c r="AE278" s="289">
        <v>123413.89</v>
      </c>
      <c r="AF278" s="289">
        <v>0</v>
      </c>
      <c r="AG278" s="289">
        <v>0</v>
      </c>
      <c r="AH278" s="289">
        <v>75686.77</v>
      </c>
      <c r="AI278" s="289">
        <v>0</v>
      </c>
      <c r="AJ278" s="289">
        <v>0</v>
      </c>
      <c r="AK278" s="289">
        <v>268090.48</v>
      </c>
      <c r="AL278" s="289">
        <v>133741.4</v>
      </c>
      <c r="AM278" s="289">
        <v>5664.1</v>
      </c>
      <c r="AN278" s="289">
        <v>26776</v>
      </c>
      <c r="AO278" s="289">
        <v>0</v>
      </c>
      <c r="AP278" s="289">
        <v>11413.11</v>
      </c>
      <c r="AQ278" s="289">
        <v>1745499.29</v>
      </c>
      <c r="AR278" s="289">
        <v>1945934.45</v>
      </c>
      <c r="AS278" s="289">
        <v>305722.17</v>
      </c>
      <c r="AT278" s="289">
        <v>239261.15</v>
      </c>
      <c r="AU278" s="289">
        <v>256111.54</v>
      </c>
      <c r="AV278" s="289">
        <v>6606.9800000000005</v>
      </c>
      <c r="AW278" s="289">
        <v>219382.47</v>
      </c>
      <c r="AX278" s="289">
        <v>288920.28999999998</v>
      </c>
      <c r="AY278" s="289">
        <v>249209.54</v>
      </c>
      <c r="AZ278" s="289">
        <v>394663.99</v>
      </c>
      <c r="BA278" s="289">
        <v>1667312.67</v>
      </c>
      <c r="BB278" s="289">
        <v>432456.05</v>
      </c>
      <c r="BC278" s="289">
        <v>130073.29000000001</v>
      </c>
      <c r="BD278" s="289">
        <v>275935.64</v>
      </c>
      <c r="BE278" s="289">
        <v>170526.29</v>
      </c>
      <c r="BF278" s="289">
        <v>923688.4</v>
      </c>
      <c r="BG278" s="289">
        <v>969846.92</v>
      </c>
      <c r="BH278" s="289">
        <v>0</v>
      </c>
      <c r="BI278" s="289">
        <v>0</v>
      </c>
      <c r="BJ278" s="289">
        <v>0</v>
      </c>
      <c r="BK278" s="289">
        <v>0</v>
      </c>
      <c r="BL278" s="289">
        <v>0</v>
      </c>
      <c r="BM278" s="289">
        <v>0</v>
      </c>
      <c r="BN278" s="289">
        <v>0</v>
      </c>
      <c r="BO278" s="289">
        <v>0</v>
      </c>
      <c r="BP278" s="289">
        <v>0</v>
      </c>
      <c r="BQ278" s="289">
        <v>2415936.6800000002</v>
      </c>
      <c r="BR278" s="289">
        <v>2874815.87</v>
      </c>
      <c r="BS278" s="289">
        <v>2415936.6800000002</v>
      </c>
      <c r="BT278" s="289">
        <v>2874815.87</v>
      </c>
      <c r="BU278" s="289">
        <v>0</v>
      </c>
      <c r="BV278" s="289">
        <v>0</v>
      </c>
      <c r="BW278" s="289">
        <v>923588.4</v>
      </c>
      <c r="BX278" s="289">
        <v>0</v>
      </c>
      <c r="BY278" s="289">
        <v>0</v>
      </c>
      <c r="BZ278" s="289">
        <v>0</v>
      </c>
      <c r="CA278" s="289">
        <v>0</v>
      </c>
      <c r="CB278" s="289">
        <v>0</v>
      </c>
      <c r="CC278" s="289">
        <v>0</v>
      </c>
      <c r="CD278" s="289">
        <v>0</v>
      </c>
      <c r="CE278" s="289">
        <v>0</v>
      </c>
      <c r="CF278" s="289">
        <v>0</v>
      </c>
      <c r="CG278" s="289">
        <v>0</v>
      </c>
      <c r="CH278" s="289">
        <v>391.45</v>
      </c>
      <c r="CI278" s="289">
        <v>0</v>
      </c>
      <c r="CJ278" s="289">
        <v>0</v>
      </c>
      <c r="CK278" s="289">
        <v>0</v>
      </c>
      <c r="CL278" s="289">
        <v>0</v>
      </c>
      <c r="CM278" s="289">
        <v>366651</v>
      </c>
      <c r="CN278" s="289">
        <v>0</v>
      </c>
      <c r="CO278" s="289">
        <v>0</v>
      </c>
      <c r="CP278" s="289">
        <v>0</v>
      </c>
      <c r="CQ278" s="289">
        <v>0</v>
      </c>
      <c r="CR278" s="289">
        <v>0</v>
      </c>
      <c r="CS278" s="289">
        <v>0</v>
      </c>
      <c r="CT278" s="289">
        <v>189831.2</v>
      </c>
      <c r="CU278" s="289">
        <v>0</v>
      </c>
      <c r="CV278" s="289">
        <v>0</v>
      </c>
      <c r="CW278" s="289">
        <v>0</v>
      </c>
      <c r="CX278" s="289">
        <v>14394.02</v>
      </c>
      <c r="CY278" s="289">
        <v>0</v>
      </c>
      <c r="CZ278" s="289">
        <v>2575</v>
      </c>
      <c r="DA278" s="289">
        <v>0</v>
      </c>
      <c r="DB278" s="289">
        <v>0</v>
      </c>
      <c r="DC278" s="289">
        <v>0</v>
      </c>
      <c r="DD278" s="289">
        <v>130</v>
      </c>
      <c r="DE278" s="289">
        <v>0</v>
      </c>
      <c r="DF278" s="289">
        <v>0</v>
      </c>
      <c r="DG278" s="289">
        <v>0</v>
      </c>
      <c r="DH278" s="289">
        <v>0</v>
      </c>
      <c r="DI278" s="289">
        <v>953912.55</v>
      </c>
      <c r="DJ278" s="289">
        <v>0</v>
      </c>
      <c r="DK278" s="289">
        <v>0</v>
      </c>
      <c r="DL278" s="289">
        <v>208089.07</v>
      </c>
      <c r="DM278" s="289">
        <v>83570.03</v>
      </c>
      <c r="DN278" s="289">
        <v>0</v>
      </c>
      <c r="DO278" s="289">
        <v>0</v>
      </c>
      <c r="DP278" s="289">
        <v>114554.52</v>
      </c>
      <c r="DQ278" s="289">
        <v>0</v>
      </c>
      <c r="DR278" s="289">
        <v>7140.13</v>
      </c>
      <c r="DS278" s="289">
        <v>18646.38</v>
      </c>
      <c r="DT278" s="289">
        <v>0</v>
      </c>
      <c r="DU278" s="289">
        <v>0</v>
      </c>
      <c r="DV278" s="289">
        <v>102460.25</v>
      </c>
      <c r="DW278" s="289">
        <v>0</v>
      </c>
      <c r="DX278" s="289">
        <v>49883.200000000004</v>
      </c>
      <c r="DY278" s="289">
        <v>17770.830000000002</v>
      </c>
      <c r="DZ278" s="289">
        <v>20423.939999999999</v>
      </c>
      <c r="EA278" s="289">
        <v>38891.33</v>
      </c>
      <c r="EB278" s="289">
        <v>13644.98</v>
      </c>
      <c r="EC278" s="289">
        <v>0</v>
      </c>
      <c r="ED278" s="289">
        <v>327859.71000000002</v>
      </c>
      <c r="EE278" s="289">
        <v>317488.32</v>
      </c>
      <c r="EF278" s="289">
        <v>1407036.23</v>
      </c>
      <c r="EG278" s="289">
        <v>1219692.5</v>
      </c>
      <c r="EH278" s="289">
        <v>0</v>
      </c>
      <c r="EI278" s="289">
        <v>0</v>
      </c>
      <c r="EJ278" s="289">
        <v>0</v>
      </c>
      <c r="EK278" s="289">
        <v>197715.12</v>
      </c>
      <c r="EL278" s="289">
        <v>0</v>
      </c>
      <c r="EM278" s="289">
        <v>18668378.390000001</v>
      </c>
      <c r="EN278" s="289">
        <v>6371451.5099999998</v>
      </c>
      <c r="EO278" s="289">
        <v>16503.579999999998</v>
      </c>
      <c r="EP278" s="289">
        <v>20977.7</v>
      </c>
      <c r="EQ278" s="289">
        <v>0</v>
      </c>
      <c r="ER278" s="289">
        <v>6375925.6299999999</v>
      </c>
      <c r="ES278" s="289">
        <v>0</v>
      </c>
      <c r="ET278" s="289">
        <v>0</v>
      </c>
      <c r="EU278" s="289">
        <v>5078.74</v>
      </c>
      <c r="EV278" s="289">
        <v>22339.170000000002</v>
      </c>
      <c r="EW278" s="289">
        <v>342267.53</v>
      </c>
      <c r="EX278" s="289">
        <v>325007.10000000003</v>
      </c>
      <c r="EY278" s="289">
        <v>0</v>
      </c>
      <c r="EZ278" s="289">
        <v>8506.66</v>
      </c>
      <c r="FA278" s="289">
        <v>17018.88</v>
      </c>
      <c r="FB278" s="289">
        <v>39987</v>
      </c>
      <c r="FC278" s="289">
        <v>597.12</v>
      </c>
      <c r="FD278" s="289">
        <v>30877.66</v>
      </c>
      <c r="FE278" s="289">
        <v>0</v>
      </c>
      <c r="FF278" s="289">
        <v>0</v>
      </c>
      <c r="FG278" s="289">
        <v>0</v>
      </c>
      <c r="FH278" s="289">
        <v>0</v>
      </c>
      <c r="FI278" s="289">
        <v>0</v>
      </c>
      <c r="FJ278" s="289">
        <v>0</v>
      </c>
      <c r="FK278" s="289">
        <v>0</v>
      </c>
    </row>
    <row r="279" spans="1:167" x14ac:dyDescent="0.15">
      <c r="A279" s="287">
        <v>490</v>
      </c>
      <c r="B279" s="287" t="s">
        <v>495</v>
      </c>
      <c r="C279" s="289">
        <v>0</v>
      </c>
      <c r="D279" s="289">
        <v>2384058</v>
      </c>
      <c r="E279" s="289">
        <v>0</v>
      </c>
      <c r="F279" s="289">
        <v>0</v>
      </c>
      <c r="G279" s="289">
        <v>26514.260000000002</v>
      </c>
      <c r="H279" s="289">
        <v>1424.3700000000001</v>
      </c>
      <c r="I279" s="289">
        <v>57366.5</v>
      </c>
      <c r="J279" s="289">
        <v>0</v>
      </c>
      <c r="K279" s="289">
        <v>166050.16</v>
      </c>
      <c r="L279" s="289">
        <v>0</v>
      </c>
      <c r="M279" s="289">
        <v>0</v>
      </c>
      <c r="N279" s="289">
        <v>0</v>
      </c>
      <c r="O279" s="289">
        <v>0</v>
      </c>
      <c r="P279" s="289">
        <v>10302.98</v>
      </c>
      <c r="Q279" s="289">
        <v>0</v>
      </c>
      <c r="R279" s="289">
        <v>0</v>
      </c>
      <c r="S279" s="289">
        <v>0</v>
      </c>
      <c r="T279" s="289">
        <v>0</v>
      </c>
      <c r="U279" s="289">
        <v>142234.67000000001</v>
      </c>
      <c r="V279" s="289">
        <v>2535397</v>
      </c>
      <c r="W279" s="289">
        <v>1950.16</v>
      </c>
      <c r="X279" s="289">
        <v>0</v>
      </c>
      <c r="Y279" s="289">
        <v>91210.37</v>
      </c>
      <c r="Z279" s="289">
        <v>4813.38</v>
      </c>
      <c r="AA279" s="289">
        <v>136804</v>
      </c>
      <c r="AB279" s="289">
        <v>0</v>
      </c>
      <c r="AC279" s="289">
        <v>0</v>
      </c>
      <c r="AD279" s="289">
        <v>13488</v>
      </c>
      <c r="AE279" s="289">
        <v>52124</v>
      </c>
      <c r="AF279" s="289">
        <v>0</v>
      </c>
      <c r="AG279" s="289">
        <v>0</v>
      </c>
      <c r="AH279" s="289">
        <v>38919.370000000003</v>
      </c>
      <c r="AI279" s="289">
        <v>28626</v>
      </c>
      <c r="AJ279" s="289">
        <v>0</v>
      </c>
      <c r="AK279" s="289">
        <v>0</v>
      </c>
      <c r="AL279" s="289">
        <v>0</v>
      </c>
      <c r="AM279" s="289">
        <v>3757.41</v>
      </c>
      <c r="AN279" s="289">
        <v>7075.59</v>
      </c>
      <c r="AO279" s="289">
        <v>0</v>
      </c>
      <c r="AP279" s="289">
        <v>4624.8900000000003</v>
      </c>
      <c r="AQ279" s="289">
        <v>1068282.3899999999</v>
      </c>
      <c r="AR279" s="289">
        <v>1249761.95</v>
      </c>
      <c r="AS279" s="289">
        <v>158514.34</v>
      </c>
      <c r="AT279" s="289">
        <v>143897.73000000001</v>
      </c>
      <c r="AU279" s="289">
        <v>151816.03</v>
      </c>
      <c r="AV279" s="289">
        <v>833.99</v>
      </c>
      <c r="AW279" s="289">
        <v>144406.14000000001</v>
      </c>
      <c r="AX279" s="289">
        <v>201737.29</v>
      </c>
      <c r="AY279" s="289">
        <v>245346.28</v>
      </c>
      <c r="AZ279" s="289">
        <v>251220.75</v>
      </c>
      <c r="BA279" s="289">
        <v>957618.83000000007</v>
      </c>
      <c r="BB279" s="289">
        <v>116485.6</v>
      </c>
      <c r="BC279" s="289">
        <v>76151.45</v>
      </c>
      <c r="BD279" s="289">
        <v>12483.77</v>
      </c>
      <c r="BE279" s="289">
        <v>0</v>
      </c>
      <c r="BF279" s="289">
        <v>558296.14</v>
      </c>
      <c r="BG279" s="289">
        <v>360089.68</v>
      </c>
      <c r="BH279" s="289">
        <v>0</v>
      </c>
      <c r="BI279" s="289">
        <v>0</v>
      </c>
      <c r="BJ279" s="289">
        <v>0</v>
      </c>
      <c r="BK279" s="289">
        <v>0</v>
      </c>
      <c r="BL279" s="289">
        <v>0</v>
      </c>
      <c r="BM279" s="289">
        <v>0</v>
      </c>
      <c r="BN279" s="289">
        <v>0</v>
      </c>
      <c r="BO279" s="289">
        <v>0</v>
      </c>
      <c r="BP279" s="289">
        <v>0</v>
      </c>
      <c r="BQ279" s="289">
        <v>1073538.1499999999</v>
      </c>
      <c r="BR279" s="289">
        <v>1083336.8999999999</v>
      </c>
      <c r="BS279" s="289">
        <v>1073538.1499999999</v>
      </c>
      <c r="BT279" s="289">
        <v>1083336.8999999999</v>
      </c>
      <c r="BU279" s="289">
        <v>0</v>
      </c>
      <c r="BV279" s="289">
        <v>0</v>
      </c>
      <c r="BW279" s="289">
        <v>550229.41</v>
      </c>
      <c r="BX279" s="289">
        <v>0</v>
      </c>
      <c r="BY279" s="289">
        <v>0</v>
      </c>
      <c r="BZ279" s="289">
        <v>0</v>
      </c>
      <c r="CA279" s="289">
        <v>0</v>
      </c>
      <c r="CB279" s="289">
        <v>0</v>
      </c>
      <c r="CC279" s="289">
        <v>0</v>
      </c>
      <c r="CD279" s="289">
        <v>0</v>
      </c>
      <c r="CE279" s="289">
        <v>0</v>
      </c>
      <c r="CF279" s="289">
        <v>0</v>
      </c>
      <c r="CG279" s="289">
        <v>0</v>
      </c>
      <c r="CH279" s="289">
        <v>1573.31</v>
      </c>
      <c r="CI279" s="289">
        <v>0</v>
      </c>
      <c r="CJ279" s="289">
        <v>0</v>
      </c>
      <c r="CK279" s="289">
        <v>0</v>
      </c>
      <c r="CL279" s="289">
        <v>0</v>
      </c>
      <c r="CM279" s="289">
        <v>189749</v>
      </c>
      <c r="CN279" s="289">
        <v>0</v>
      </c>
      <c r="CO279" s="289">
        <v>0</v>
      </c>
      <c r="CP279" s="289">
        <v>0</v>
      </c>
      <c r="CQ279" s="289">
        <v>0</v>
      </c>
      <c r="CR279" s="289">
        <v>0</v>
      </c>
      <c r="CS279" s="289">
        <v>0</v>
      </c>
      <c r="CT279" s="289">
        <v>70054.95</v>
      </c>
      <c r="CU279" s="289">
        <v>0</v>
      </c>
      <c r="CV279" s="289">
        <v>0</v>
      </c>
      <c r="CW279" s="289">
        <v>0</v>
      </c>
      <c r="CX279" s="289">
        <v>16661.14</v>
      </c>
      <c r="CY279" s="289">
        <v>0</v>
      </c>
      <c r="CZ279" s="289">
        <v>0</v>
      </c>
      <c r="DA279" s="289">
        <v>0</v>
      </c>
      <c r="DB279" s="289">
        <v>0</v>
      </c>
      <c r="DC279" s="289">
        <v>0</v>
      </c>
      <c r="DD279" s="289">
        <v>0</v>
      </c>
      <c r="DE279" s="289">
        <v>0</v>
      </c>
      <c r="DF279" s="289">
        <v>0</v>
      </c>
      <c r="DG279" s="289">
        <v>0</v>
      </c>
      <c r="DH279" s="289">
        <v>0</v>
      </c>
      <c r="DI279" s="289">
        <v>593635.57999999996</v>
      </c>
      <c r="DJ279" s="289">
        <v>0</v>
      </c>
      <c r="DK279" s="289">
        <v>0</v>
      </c>
      <c r="DL279" s="289">
        <v>43279.450000000004</v>
      </c>
      <c r="DM279" s="289">
        <v>128225.43000000001</v>
      </c>
      <c r="DN279" s="289">
        <v>0</v>
      </c>
      <c r="DO279" s="289">
        <v>0</v>
      </c>
      <c r="DP279" s="289">
        <v>4132.18</v>
      </c>
      <c r="DQ279" s="289">
        <v>0</v>
      </c>
      <c r="DR279" s="289">
        <v>0</v>
      </c>
      <c r="DS279" s="289">
        <v>0</v>
      </c>
      <c r="DT279" s="289">
        <v>0</v>
      </c>
      <c r="DU279" s="289">
        <v>0</v>
      </c>
      <c r="DV279" s="289">
        <v>58995.17</v>
      </c>
      <c r="DW279" s="289">
        <v>0</v>
      </c>
      <c r="DX279" s="289">
        <v>26924.55</v>
      </c>
      <c r="DY279" s="289">
        <v>37798.76</v>
      </c>
      <c r="DZ279" s="289">
        <v>42026.69</v>
      </c>
      <c r="EA279" s="289">
        <v>31152.48</v>
      </c>
      <c r="EB279" s="289">
        <v>0</v>
      </c>
      <c r="EC279" s="289">
        <v>0</v>
      </c>
      <c r="ED279" s="289">
        <v>0</v>
      </c>
      <c r="EE279" s="289">
        <v>0</v>
      </c>
      <c r="EF279" s="289">
        <v>214753</v>
      </c>
      <c r="EG279" s="289">
        <v>91727.180000000008</v>
      </c>
      <c r="EH279" s="289">
        <v>0</v>
      </c>
      <c r="EI279" s="289">
        <v>0</v>
      </c>
      <c r="EJ279" s="289">
        <v>0</v>
      </c>
      <c r="EK279" s="289">
        <v>123025.68000000001</v>
      </c>
      <c r="EL279" s="289">
        <v>0.14000000000000001</v>
      </c>
      <c r="EM279" s="289">
        <v>615937.75</v>
      </c>
      <c r="EN279" s="289">
        <v>0</v>
      </c>
      <c r="EO279" s="289">
        <v>0</v>
      </c>
      <c r="EP279" s="289">
        <v>0</v>
      </c>
      <c r="EQ279" s="289">
        <v>0</v>
      </c>
      <c r="ER279" s="289">
        <v>0</v>
      </c>
      <c r="ES279" s="289">
        <v>0</v>
      </c>
      <c r="ET279" s="289">
        <v>0</v>
      </c>
      <c r="EU279" s="289">
        <v>0</v>
      </c>
      <c r="EV279" s="289">
        <v>0</v>
      </c>
      <c r="EW279" s="289">
        <v>229380.45</v>
      </c>
      <c r="EX279" s="289">
        <v>229380.45</v>
      </c>
      <c r="EY279" s="289">
        <v>0</v>
      </c>
      <c r="EZ279" s="289">
        <v>0</v>
      </c>
      <c r="FA279" s="289">
        <v>0</v>
      </c>
      <c r="FB279" s="289">
        <v>0</v>
      </c>
      <c r="FC279" s="289">
        <v>0</v>
      </c>
      <c r="FD279" s="289">
        <v>0</v>
      </c>
      <c r="FE279" s="289">
        <v>0</v>
      </c>
      <c r="FF279" s="289">
        <v>0</v>
      </c>
      <c r="FG279" s="289">
        <v>0</v>
      </c>
      <c r="FH279" s="289">
        <v>0</v>
      </c>
      <c r="FI279" s="289">
        <v>0</v>
      </c>
      <c r="FJ279" s="289">
        <v>0</v>
      </c>
      <c r="FK279" s="289">
        <v>0</v>
      </c>
    </row>
    <row r="280" spans="1:167" x14ac:dyDescent="0.15">
      <c r="A280" s="287">
        <v>4270</v>
      </c>
      <c r="B280" s="287" t="s">
        <v>738</v>
      </c>
      <c r="C280" s="289">
        <v>0</v>
      </c>
      <c r="D280" s="289">
        <v>3056926.22</v>
      </c>
      <c r="E280" s="289">
        <v>0</v>
      </c>
      <c r="F280" s="289">
        <v>500</v>
      </c>
      <c r="G280" s="289">
        <v>8127.75</v>
      </c>
      <c r="H280" s="289">
        <v>1585.04</v>
      </c>
      <c r="I280" s="289">
        <v>9794</v>
      </c>
      <c r="J280" s="289">
        <v>0</v>
      </c>
      <c r="K280" s="289">
        <v>19917</v>
      </c>
      <c r="L280" s="289">
        <v>0</v>
      </c>
      <c r="M280" s="289">
        <v>0</v>
      </c>
      <c r="N280" s="289">
        <v>0</v>
      </c>
      <c r="O280" s="289">
        <v>0</v>
      </c>
      <c r="P280" s="289">
        <v>1617.6000000000001</v>
      </c>
      <c r="Q280" s="289">
        <v>0</v>
      </c>
      <c r="R280" s="289">
        <v>0</v>
      </c>
      <c r="S280" s="289">
        <v>870.13</v>
      </c>
      <c r="T280" s="289">
        <v>0</v>
      </c>
      <c r="U280" s="289">
        <v>58698.92</v>
      </c>
      <c r="V280" s="289">
        <v>335588</v>
      </c>
      <c r="W280" s="289">
        <v>2480</v>
      </c>
      <c r="X280" s="289">
        <v>0</v>
      </c>
      <c r="Y280" s="289">
        <v>52120.21</v>
      </c>
      <c r="Z280" s="289">
        <v>5481.89</v>
      </c>
      <c r="AA280" s="289">
        <v>75615</v>
      </c>
      <c r="AB280" s="289">
        <v>16304</v>
      </c>
      <c r="AC280" s="289">
        <v>0</v>
      </c>
      <c r="AD280" s="289">
        <v>12744</v>
      </c>
      <c r="AE280" s="289">
        <v>41194.94</v>
      </c>
      <c r="AF280" s="289">
        <v>0</v>
      </c>
      <c r="AG280" s="289">
        <v>0</v>
      </c>
      <c r="AH280" s="289">
        <v>0</v>
      </c>
      <c r="AI280" s="289">
        <v>0</v>
      </c>
      <c r="AJ280" s="289">
        <v>0</v>
      </c>
      <c r="AK280" s="289">
        <v>2200</v>
      </c>
      <c r="AL280" s="289">
        <v>0</v>
      </c>
      <c r="AM280" s="289">
        <v>0</v>
      </c>
      <c r="AN280" s="289">
        <v>48122.13</v>
      </c>
      <c r="AO280" s="289">
        <v>0</v>
      </c>
      <c r="AP280" s="289">
        <v>2198.7600000000002</v>
      </c>
      <c r="AQ280" s="289">
        <v>766245.64</v>
      </c>
      <c r="AR280" s="289">
        <v>715239.89</v>
      </c>
      <c r="AS280" s="289">
        <v>96788.23</v>
      </c>
      <c r="AT280" s="289">
        <v>102115.92</v>
      </c>
      <c r="AU280" s="289">
        <v>63798.96</v>
      </c>
      <c r="AV280" s="289">
        <v>0</v>
      </c>
      <c r="AW280" s="289">
        <v>91578.900000000009</v>
      </c>
      <c r="AX280" s="289">
        <v>81875.680000000008</v>
      </c>
      <c r="AY280" s="289">
        <v>227994.22</v>
      </c>
      <c r="AZ280" s="289">
        <v>97767.150000000009</v>
      </c>
      <c r="BA280" s="289">
        <v>970702.66</v>
      </c>
      <c r="BB280" s="289">
        <v>34481.47</v>
      </c>
      <c r="BC280" s="289">
        <v>45566.12</v>
      </c>
      <c r="BD280" s="289">
        <v>0</v>
      </c>
      <c r="BE280" s="289">
        <v>22269.7</v>
      </c>
      <c r="BF280" s="289">
        <v>423126.4</v>
      </c>
      <c r="BG280" s="289">
        <v>173038.61000000002</v>
      </c>
      <c r="BH280" s="289">
        <v>0</v>
      </c>
      <c r="BI280" s="289">
        <v>0</v>
      </c>
      <c r="BJ280" s="289">
        <v>0</v>
      </c>
      <c r="BK280" s="289">
        <v>0</v>
      </c>
      <c r="BL280" s="289">
        <v>0</v>
      </c>
      <c r="BM280" s="289">
        <v>0</v>
      </c>
      <c r="BN280" s="289">
        <v>0</v>
      </c>
      <c r="BO280" s="289">
        <v>0</v>
      </c>
      <c r="BP280" s="289">
        <v>0</v>
      </c>
      <c r="BQ280" s="289">
        <v>1607751.93</v>
      </c>
      <c r="BR280" s="289">
        <v>1447247.97</v>
      </c>
      <c r="BS280" s="289">
        <v>1607751.93</v>
      </c>
      <c r="BT280" s="289">
        <v>1447247.97</v>
      </c>
      <c r="BU280" s="289">
        <v>0</v>
      </c>
      <c r="BV280" s="289">
        <v>0</v>
      </c>
      <c r="BW280" s="289">
        <v>344265.55</v>
      </c>
      <c r="BX280" s="289">
        <v>0</v>
      </c>
      <c r="BY280" s="289">
        <v>0</v>
      </c>
      <c r="BZ280" s="289">
        <v>0</v>
      </c>
      <c r="CA280" s="289">
        <v>0</v>
      </c>
      <c r="CB280" s="289">
        <v>38929.81</v>
      </c>
      <c r="CC280" s="289">
        <v>54040.44</v>
      </c>
      <c r="CD280" s="289">
        <v>0</v>
      </c>
      <c r="CE280" s="289">
        <v>0</v>
      </c>
      <c r="CF280" s="289">
        <v>0</v>
      </c>
      <c r="CG280" s="289">
        <v>0</v>
      </c>
      <c r="CH280" s="289">
        <v>0</v>
      </c>
      <c r="CI280" s="289">
        <v>0</v>
      </c>
      <c r="CJ280" s="289">
        <v>0</v>
      </c>
      <c r="CK280" s="289">
        <v>0</v>
      </c>
      <c r="CL280" s="289">
        <v>0</v>
      </c>
      <c r="CM280" s="289">
        <v>86687</v>
      </c>
      <c r="CN280" s="289">
        <v>0</v>
      </c>
      <c r="CO280" s="289">
        <v>0</v>
      </c>
      <c r="CP280" s="289">
        <v>0</v>
      </c>
      <c r="CQ280" s="289">
        <v>0</v>
      </c>
      <c r="CR280" s="289">
        <v>0</v>
      </c>
      <c r="CS280" s="289">
        <v>0</v>
      </c>
      <c r="CT280" s="289">
        <v>48324.13</v>
      </c>
      <c r="CU280" s="289">
        <v>0</v>
      </c>
      <c r="CV280" s="289">
        <v>0</v>
      </c>
      <c r="CW280" s="289">
        <v>0</v>
      </c>
      <c r="CX280" s="289">
        <v>0</v>
      </c>
      <c r="CY280" s="289">
        <v>0</v>
      </c>
      <c r="CZ280" s="289">
        <v>0</v>
      </c>
      <c r="DA280" s="289">
        <v>0</v>
      </c>
      <c r="DB280" s="289">
        <v>0</v>
      </c>
      <c r="DC280" s="289">
        <v>0</v>
      </c>
      <c r="DD280" s="289">
        <v>0</v>
      </c>
      <c r="DE280" s="289">
        <v>0</v>
      </c>
      <c r="DF280" s="289">
        <v>0</v>
      </c>
      <c r="DG280" s="289">
        <v>0</v>
      </c>
      <c r="DH280" s="289">
        <v>0</v>
      </c>
      <c r="DI280" s="289">
        <v>251307.16</v>
      </c>
      <c r="DJ280" s="289">
        <v>0</v>
      </c>
      <c r="DK280" s="289">
        <v>0</v>
      </c>
      <c r="DL280" s="289">
        <v>11912.44</v>
      </c>
      <c r="DM280" s="289">
        <v>101623.91</v>
      </c>
      <c r="DN280" s="289">
        <v>0</v>
      </c>
      <c r="DO280" s="289">
        <v>0</v>
      </c>
      <c r="DP280" s="289">
        <v>38059.74</v>
      </c>
      <c r="DQ280" s="289">
        <v>0</v>
      </c>
      <c r="DR280" s="289">
        <v>0</v>
      </c>
      <c r="DS280" s="289">
        <v>0</v>
      </c>
      <c r="DT280" s="289">
        <v>0</v>
      </c>
      <c r="DU280" s="289">
        <v>0</v>
      </c>
      <c r="DV280" s="289">
        <v>157641.01999999999</v>
      </c>
      <c r="DW280" s="289">
        <v>11702.66</v>
      </c>
      <c r="DX280" s="289">
        <v>43667.38</v>
      </c>
      <c r="DY280" s="289">
        <v>41970.16</v>
      </c>
      <c r="DZ280" s="289">
        <v>87782.77</v>
      </c>
      <c r="EA280" s="289">
        <v>55591.72</v>
      </c>
      <c r="EB280" s="289">
        <v>33888.270000000004</v>
      </c>
      <c r="EC280" s="289">
        <v>0</v>
      </c>
      <c r="ED280" s="289">
        <v>0</v>
      </c>
      <c r="EE280" s="289">
        <v>0</v>
      </c>
      <c r="EF280" s="289">
        <v>0</v>
      </c>
      <c r="EG280" s="289">
        <v>0</v>
      </c>
      <c r="EH280" s="289">
        <v>0</v>
      </c>
      <c r="EI280" s="289">
        <v>0</v>
      </c>
      <c r="EJ280" s="289">
        <v>0</v>
      </c>
      <c r="EK280" s="289">
        <v>0</v>
      </c>
      <c r="EL280" s="289">
        <v>0</v>
      </c>
      <c r="EM280" s="289">
        <v>0</v>
      </c>
      <c r="EN280" s="289">
        <v>150245.64000000001</v>
      </c>
      <c r="EO280" s="289">
        <v>150355.30000000002</v>
      </c>
      <c r="EP280" s="289">
        <v>109.66</v>
      </c>
      <c r="EQ280" s="289">
        <v>0</v>
      </c>
      <c r="ER280" s="289">
        <v>0</v>
      </c>
      <c r="ES280" s="289">
        <v>0</v>
      </c>
      <c r="ET280" s="289">
        <v>0</v>
      </c>
      <c r="EU280" s="289">
        <v>0</v>
      </c>
      <c r="EV280" s="289">
        <v>0</v>
      </c>
      <c r="EW280" s="289">
        <v>120444.98</v>
      </c>
      <c r="EX280" s="289">
        <v>120444.98</v>
      </c>
      <c r="EY280" s="289">
        <v>0</v>
      </c>
      <c r="EZ280" s="289">
        <v>22973.14</v>
      </c>
      <c r="FA280" s="289">
        <v>16625.22</v>
      </c>
      <c r="FB280" s="289">
        <v>19274.420000000002</v>
      </c>
      <c r="FC280" s="289">
        <v>0</v>
      </c>
      <c r="FD280" s="289">
        <v>25622.34</v>
      </c>
      <c r="FE280" s="289">
        <v>0</v>
      </c>
      <c r="FF280" s="289">
        <v>0</v>
      </c>
      <c r="FG280" s="289">
        <v>0</v>
      </c>
      <c r="FH280" s="289">
        <v>96590.38</v>
      </c>
      <c r="FI280" s="289">
        <v>96590.38</v>
      </c>
      <c r="FJ280" s="289">
        <v>0</v>
      </c>
      <c r="FK280" s="289">
        <v>0</v>
      </c>
    </row>
    <row r="281" spans="1:167" x14ac:dyDescent="0.15">
      <c r="A281" s="287">
        <v>4305</v>
      </c>
      <c r="B281" s="287" t="s">
        <v>739</v>
      </c>
      <c r="C281" s="289">
        <v>0</v>
      </c>
      <c r="D281" s="289">
        <v>2783491.97</v>
      </c>
      <c r="E281" s="289">
        <v>2651.16</v>
      </c>
      <c r="F281" s="289">
        <v>7278.51</v>
      </c>
      <c r="G281" s="289">
        <v>29846.95</v>
      </c>
      <c r="H281" s="289">
        <v>4162.17</v>
      </c>
      <c r="I281" s="289">
        <v>23909.09</v>
      </c>
      <c r="J281" s="289">
        <v>0</v>
      </c>
      <c r="K281" s="289">
        <v>1019078.48</v>
      </c>
      <c r="L281" s="289">
        <v>0</v>
      </c>
      <c r="M281" s="289">
        <v>0</v>
      </c>
      <c r="N281" s="289">
        <v>0</v>
      </c>
      <c r="O281" s="289">
        <v>0</v>
      </c>
      <c r="P281" s="289">
        <v>7817.1500000000005</v>
      </c>
      <c r="Q281" s="289">
        <v>0</v>
      </c>
      <c r="R281" s="289">
        <v>0</v>
      </c>
      <c r="S281" s="289">
        <v>0</v>
      </c>
      <c r="T281" s="289">
        <v>126</v>
      </c>
      <c r="U281" s="289">
        <v>248292.18</v>
      </c>
      <c r="V281" s="289">
        <v>8000835</v>
      </c>
      <c r="W281" s="289">
        <v>7840</v>
      </c>
      <c r="X281" s="289">
        <v>0</v>
      </c>
      <c r="Y281" s="289">
        <v>321407.97000000003</v>
      </c>
      <c r="Z281" s="289">
        <v>28581.02</v>
      </c>
      <c r="AA281" s="289">
        <v>2820</v>
      </c>
      <c r="AB281" s="289">
        <v>0</v>
      </c>
      <c r="AC281" s="289">
        <v>0</v>
      </c>
      <c r="AD281" s="289">
        <v>32356</v>
      </c>
      <c r="AE281" s="289">
        <v>146689</v>
      </c>
      <c r="AF281" s="289">
        <v>0</v>
      </c>
      <c r="AG281" s="289">
        <v>0</v>
      </c>
      <c r="AH281" s="289">
        <v>15852.720000000001</v>
      </c>
      <c r="AI281" s="289">
        <v>0</v>
      </c>
      <c r="AJ281" s="289">
        <v>0</v>
      </c>
      <c r="AK281" s="289">
        <v>7860.22</v>
      </c>
      <c r="AL281" s="289">
        <v>0</v>
      </c>
      <c r="AM281" s="289">
        <v>4144</v>
      </c>
      <c r="AN281" s="289">
        <v>48056.82</v>
      </c>
      <c r="AO281" s="289">
        <v>0</v>
      </c>
      <c r="AP281" s="289">
        <v>34003.919999999998</v>
      </c>
      <c r="AQ281" s="289">
        <v>3127380.95</v>
      </c>
      <c r="AR281" s="289">
        <v>2333414.86</v>
      </c>
      <c r="AS281" s="289">
        <v>326076.78999999998</v>
      </c>
      <c r="AT281" s="289">
        <v>355016.24</v>
      </c>
      <c r="AU281" s="289">
        <v>264883.84999999998</v>
      </c>
      <c r="AV281" s="289">
        <v>238.86</v>
      </c>
      <c r="AW281" s="289">
        <v>274066.65000000002</v>
      </c>
      <c r="AX281" s="289">
        <v>306198.89</v>
      </c>
      <c r="AY281" s="289">
        <v>439302.24</v>
      </c>
      <c r="AZ281" s="289">
        <v>753872.75</v>
      </c>
      <c r="BA281" s="289">
        <v>1693158.28</v>
      </c>
      <c r="BB281" s="289">
        <v>540234.46</v>
      </c>
      <c r="BC281" s="289">
        <v>88407.74</v>
      </c>
      <c r="BD281" s="289">
        <v>7147.4000000000005</v>
      </c>
      <c r="BE281" s="289">
        <v>453676</v>
      </c>
      <c r="BF281" s="289">
        <v>1444415.59</v>
      </c>
      <c r="BG281" s="289">
        <v>355783.15</v>
      </c>
      <c r="BH281" s="289">
        <v>11651.67</v>
      </c>
      <c r="BI281" s="289">
        <v>0</v>
      </c>
      <c r="BJ281" s="289">
        <v>0</v>
      </c>
      <c r="BK281" s="289">
        <v>0</v>
      </c>
      <c r="BL281" s="289">
        <v>0</v>
      </c>
      <c r="BM281" s="289">
        <v>0</v>
      </c>
      <c r="BN281" s="289">
        <v>0</v>
      </c>
      <c r="BO281" s="289">
        <v>0</v>
      </c>
      <c r="BP281" s="289">
        <v>0</v>
      </c>
      <c r="BQ281" s="289">
        <v>2989568.03</v>
      </c>
      <c r="BR281" s="289">
        <v>2991741.99</v>
      </c>
      <c r="BS281" s="289">
        <v>2989568.03</v>
      </c>
      <c r="BT281" s="289">
        <v>2991741.99</v>
      </c>
      <c r="BU281" s="289">
        <v>0</v>
      </c>
      <c r="BV281" s="289">
        <v>0</v>
      </c>
      <c r="BW281" s="289">
        <v>967588.59</v>
      </c>
      <c r="BX281" s="289">
        <v>0</v>
      </c>
      <c r="BY281" s="289">
        <v>0</v>
      </c>
      <c r="BZ281" s="289">
        <v>0</v>
      </c>
      <c r="CA281" s="289">
        <v>3603.54</v>
      </c>
      <c r="CB281" s="289">
        <v>0</v>
      </c>
      <c r="CC281" s="289">
        <v>0</v>
      </c>
      <c r="CD281" s="289">
        <v>0</v>
      </c>
      <c r="CE281" s="289">
        <v>0</v>
      </c>
      <c r="CF281" s="289">
        <v>0</v>
      </c>
      <c r="CG281" s="289">
        <v>0</v>
      </c>
      <c r="CH281" s="289">
        <v>40255.31</v>
      </c>
      <c r="CI281" s="289">
        <v>0</v>
      </c>
      <c r="CJ281" s="289">
        <v>0</v>
      </c>
      <c r="CK281" s="289">
        <v>0</v>
      </c>
      <c r="CL281" s="289">
        <v>0</v>
      </c>
      <c r="CM281" s="289">
        <v>353589</v>
      </c>
      <c r="CN281" s="289">
        <v>0</v>
      </c>
      <c r="CO281" s="289">
        <v>0</v>
      </c>
      <c r="CP281" s="289">
        <v>0</v>
      </c>
      <c r="CQ281" s="289">
        <v>0</v>
      </c>
      <c r="CR281" s="289">
        <v>0</v>
      </c>
      <c r="CS281" s="289">
        <v>0</v>
      </c>
      <c r="CT281" s="289">
        <v>329001.19</v>
      </c>
      <c r="CU281" s="289">
        <v>0</v>
      </c>
      <c r="CV281" s="289">
        <v>0</v>
      </c>
      <c r="CW281" s="289">
        <v>0</v>
      </c>
      <c r="CX281" s="289">
        <v>80720.72</v>
      </c>
      <c r="CY281" s="289">
        <v>0</v>
      </c>
      <c r="CZ281" s="289">
        <v>0</v>
      </c>
      <c r="DA281" s="289">
        <v>0</v>
      </c>
      <c r="DB281" s="289">
        <v>0</v>
      </c>
      <c r="DC281" s="289">
        <v>0</v>
      </c>
      <c r="DD281" s="289">
        <v>286</v>
      </c>
      <c r="DE281" s="289">
        <v>0</v>
      </c>
      <c r="DF281" s="289">
        <v>0</v>
      </c>
      <c r="DG281" s="289">
        <v>8490.33</v>
      </c>
      <c r="DH281" s="289">
        <v>0</v>
      </c>
      <c r="DI281" s="289">
        <v>1113947.54</v>
      </c>
      <c r="DJ281" s="289">
        <v>0</v>
      </c>
      <c r="DK281" s="289">
        <v>0</v>
      </c>
      <c r="DL281" s="289">
        <v>302409.49</v>
      </c>
      <c r="DM281" s="289">
        <v>191974.33000000002</v>
      </c>
      <c r="DN281" s="289">
        <v>0</v>
      </c>
      <c r="DO281" s="289">
        <v>0</v>
      </c>
      <c r="DP281" s="289">
        <v>70457.78</v>
      </c>
      <c r="DQ281" s="289">
        <v>5943.97</v>
      </c>
      <c r="DR281" s="289">
        <v>0</v>
      </c>
      <c r="DS281" s="289">
        <v>0</v>
      </c>
      <c r="DT281" s="289">
        <v>0</v>
      </c>
      <c r="DU281" s="289">
        <v>0</v>
      </c>
      <c r="DV281" s="289">
        <v>81820.91</v>
      </c>
      <c r="DW281" s="289">
        <v>0</v>
      </c>
      <c r="DX281" s="289">
        <v>7869.1</v>
      </c>
      <c r="DY281" s="289">
        <v>9316.73</v>
      </c>
      <c r="DZ281" s="289">
        <v>4430</v>
      </c>
      <c r="EA281" s="289">
        <v>2356.37</v>
      </c>
      <c r="EB281" s="289">
        <v>626</v>
      </c>
      <c r="EC281" s="289">
        <v>0</v>
      </c>
      <c r="ED281" s="289">
        <v>112901.46</v>
      </c>
      <c r="EE281" s="289">
        <v>109931.48</v>
      </c>
      <c r="EF281" s="289">
        <v>404980.02</v>
      </c>
      <c r="EG281" s="289">
        <v>407950</v>
      </c>
      <c r="EH281" s="289">
        <v>0</v>
      </c>
      <c r="EI281" s="289">
        <v>0</v>
      </c>
      <c r="EJ281" s="289">
        <v>0</v>
      </c>
      <c r="EK281" s="289">
        <v>0</v>
      </c>
      <c r="EL281" s="289">
        <v>0</v>
      </c>
      <c r="EM281" s="289">
        <v>3245000</v>
      </c>
      <c r="EN281" s="289">
        <v>250.05</v>
      </c>
      <c r="EO281" s="289">
        <v>477077.43</v>
      </c>
      <c r="EP281" s="289">
        <v>476827.38</v>
      </c>
      <c r="EQ281" s="289">
        <v>0</v>
      </c>
      <c r="ER281" s="289">
        <v>0</v>
      </c>
      <c r="ES281" s="289">
        <v>0</v>
      </c>
      <c r="ET281" s="289">
        <v>0</v>
      </c>
      <c r="EU281" s="289">
        <v>17920.75</v>
      </c>
      <c r="EV281" s="289">
        <v>27937.119999999999</v>
      </c>
      <c r="EW281" s="289">
        <v>489417.79000000004</v>
      </c>
      <c r="EX281" s="289">
        <v>479401.42</v>
      </c>
      <c r="EY281" s="289">
        <v>0</v>
      </c>
      <c r="EZ281" s="289">
        <v>0</v>
      </c>
      <c r="FA281" s="289">
        <v>0</v>
      </c>
      <c r="FB281" s="289">
        <v>0</v>
      </c>
      <c r="FC281" s="289">
        <v>0</v>
      </c>
      <c r="FD281" s="289">
        <v>0</v>
      </c>
      <c r="FE281" s="289">
        <v>0</v>
      </c>
      <c r="FF281" s="289">
        <v>0</v>
      </c>
      <c r="FG281" s="289">
        <v>0</v>
      </c>
      <c r="FH281" s="289">
        <v>0</v>
      </c>
      <c r="FI281" s="289">
        <v>0</v>
      </c>
      <c r="FJ281" s="289">
        <v>0</v>
      </c>
      <c r="FK281" s="289">
        <v>0</v>
      </c>
    </row>
    <row r="282" spans="1:167" x14ac:dyDescent="0.15">
      <c r="A282" s="287">
        <v>4312</v>
      </c>
      <c r="B282" s="287" t="s">
        <v>740</v>
      </c>
      <c r="C282" s="289">
        <v>0</v>
      </c>
      <c r="D282" s="289">
        <v>23064325.780000001</v>
      </c>
      <c r="E282" s="289">
        <v>0</v>
      </c>
      <c r="F282" s="289">
        <v>0</v>
      </c>
      <c r="G282" s="289">
        <v>69183.62</v>
      </c>
      <c r="H282" s="289">
        <v>9104.4600000000009</v>
      </c>
      <c r="I282" s="289">
        <v>334818.03999999998</v>
      </c>
      <c r="J282" s="289">
        <v>0</v>
      </c>
      <c r="K282" s="289">
        <v>1459190.8800000001</v>
      </c>
      <c r="L282" s="289">
        <v>0</v>
      </c>
      <c r="M282" s="289">
        <v>0</v>
      </c>
      <c r="N282" s="289">
        <v>0</v>
      </c>
      <c r="O282" s="289">
        <v>0</v>
      </c>
      <c r="P282" s="289">
        <v>8883.9699999999993</v>
      </c>
      <c r="Q282" s="289">
        <v>0</v>
      </c>
      <c r="R282" s="289">
        <v>0</v>
      </c>
      <c r="S282" s="289">
        <v>0</v>
      </c>
      <c r="T282" s="289">
        <v>0</v>
      </c>
      <c r="U282" s="289">
        <v>592491.61</v>
      </c>
      <c r="V282" s="289">
        <v>3661151</v>
      </c>
      <c r="W282" s="289">
        <v>17157.689999999999</v>
      </c>
      <c r="X282" s="289">
        <v>0</v>
      </c>
      <c r="Y282" s="289">
        <v>0</v>
      </c>
      <c r="Z282" s="289">
        <v>0</v>
      </c>
      <c r="AA282" s="289">
        <v>92770</v>
      </c>
      <c r="AB282" s="289">
        <v>0</v>
      </c>
      <c r="AC282" s="289">
        <v>0</v>
      </c>
      <c r="AD282" s="289">
        <v>25670.78</v>
      </c>
      <c r="AE282" s="289">
        <v>127257.51000000001</v>
      </c>
      <c r="AF282" s="289">
        <v>0</v>
      </c>
      <c r="AG282" s="289">
        <v>0</v>
      </c>
      <c r="AH282" s="289">
        <v>93110.6</v>
      </c>
      <c r="AI282" s="289">
        <v>8827.75</v>
      </c>
      <c r="AJ282" s="289">
        <v>0</v>
      </c>
      <c r="AK282" s="289">
        <v>0</v>
      </c>
      <c r="AL282" s="289">
        <v>380063.43</v>
      </c>
      <c r="AM282" s="289">
        <v>0</v>
      </c>
      <c r="AN282" s="289">
        <v>21845.79</v>
      </c>
      <c r="AO282" s="289">
        <v>0</v>
      </c>
      <c r="AP282" s="289">
        <v>73780</v>
      </c>
      <c r="AQ282" s="289">
        <v>6657897.3399999999</v>
      </c>
      <c r="AR282" s="289">
        <v>5420075.5499999998</v>
      </c>
      <c r="AS282" s="289">
        <v>1075411.82</v>
      </c>
      <c r="AT282" s="289">
        <v>583317.94000000006</v>
      </c>
      <c r="AU282" s="289">
        <v>666453.93000000005</v>
      </c>
      <c r="AV282" s="289">
        <v>127405.36</v>
      </c>
      <c r="AW282" s="289">
        <v>725617.79</v>
      </c>
      <c r="AX282" s="289">
        <v>1718636.76</v>
      </c>
      <c r="AY282" s="289">
        <v>597630.20000000007</v>
      </c>
      <c r="AZ282" s="289">
        <v>1607585.73</v>
      </c>
      <c r="BA282" s="289">
        <v>4528930.91</v>
      </c>
      <c r="BB282" s="289">
        <v>1511871.58</v>
      </c>
      <c r="BC282" s="289">
        <v>273476.34000000003</v>
      </c>
      <c r="BD282" s="289">
        <v>446469.74</v>
      </c>
      <c r="BE282" s="289">
        <v>112828.84</v>
      </c>
      <c r="BF282" s="289">
        <v>2756835.75</v>
      </c>
      <c r="BG282" s="289">
        <v>699064.74</v>
      </c>
      <c r="BH282" s="289">
        <v>2101</v>
      </c>
      <c r="BI282" s="289">
        <v>395710.18</v>
      </c>
      <c r="BJ282" s="289">
        <v>299146.85000000003</v>
      </c>
      <c r="BK282" s="289">
        <v>0</v>
      </c>
      <c r="BL282" s="289">
        <v>0</v>
      </c>
      <c r="BM282" s="289">
        <v>0</v>
      </c>
      <c r="BN282" s="289">
        <v>0</v>
      </c>
      <c r="BO282" s="289">
        <v>0</v>
      </c>
      <c r="BP282" s="289">
        <v>0</v>
      </c>
      <c r="BQ282" s="289">
        <v>5355915.6500000004</v>
      </c>
      <c r="BR282" s="289">
        <v>5980500.5700000003</v>
      </c>
      <c r="BS282" s="289">
        <v>5751625.8300000001</v>
      </c>
      <c r="BT282" s="289">
        <v>6279647.4199999999</v>
      </c>
      <c r="BU282" s="289">
        <v>0</v>
      </c>
      <c r="BV282" s="289">
        <v>0</v>
      </c>
      <c r="BW282" s="289">
        <v>2356636.15</v>
      </c>
      <c r="BX282" s="289">
        <v>0</v>
      </c>
      <c r="BY282" s="289">
        <v>0</v>
      </c>
      <c r="BZ282" s="289">
        <v>0</v>
      </c>
      <c r="CA282" s="289">
        <v>0</v>
      </c>
      <c r="CB282" s="289">
        <v>36126.239999999998</v>
      </c>
      <c r="CC282" s="289">
        <v>0</v>
      </c>
      <c r="CD282" s="289">
        <v>0</v>
      </c>
      <c r="CE282" s="289">
        <v>0</v>
      </c>
      <c r="CF282" s="289">
        <v>0</v>
      </c>
      <c r="CG282" s="289">
        <v>0</v>
      </c>
      <c r="CH282" s="289">
        <v>0</v>
      </c>
      <c r="CI282" s="289">
        <v>0</v>
      </c>
      <c r="CJ282" s="289">
        <v>0</v>
      </c>
      <c r="CK282" s="289">
        <v>0</v>
      </c>
      <c r="CL282" s="289">
        <v>0</v>
      </c>
      <c r="CM282" s="289">
        <v>809939</v>
      </c>
      <c r="CN282" s="289">
        <v>0</v>
      </c>
      <c r="CO282" s="289">
        <v>0</v>
      </c>
      <c r="CP282" s="289">
        <v>0</v>
      </c>
      <c r="CQ282" s="289">
        <v>0</v>
      </c>
      <c r="CR282" s="289">
        <v>0</v>
      </c>
      <c r="CS282" s="289">
        <v>0</v>
      </c>
      <c r="CT282" s="289">
        <v>489954.52</v>
      </c>
      <c r="CU282" s="289">
        <v>0</v>
      </c>
      <c r="CV282" s="289">
        <v>0</v>
      </c>
      <c r="CW282" s="289">
        <v>0</v>
      </c>
      <c r="CX282" s="289">
        <v>93812.26</v>
      </c>
      <c r="CY282" s="289">
        <v>0</v>
      </c>
      <c r="CZ282" s="289">
        <v>0</v>
      </c>
      <c r="DA282" s="289">
        <v>0</v>
      </c>
      <c r="DB282" s="289">
        <v>0</v>
      </c>
      <c r="DC282" s="289">
        <v>0</v>
      </c>
      <c r="DD282" s="289">
        <v>0</v>
      </c>
      <c r="DE282" s="289">
        <v>0</v>
      </c>
      <c r="DF282" s="289">
        <v>0</v>
      </c>
      <c r="DG282" s="289">
        <v>887.19</v>
      </c>
      <c r="DH282" s="289">
        <v>0</v>
      </c>
      <c r="DI282" s="289">
        <v>2519646.71</v>
      </c>
      <c r="DJ282" s="289">
        <v>0</v>
      </c>
      <c r="DK282" s="289">
        <v>0</v>
      </c>
      <c r="DL282" s="289">
        <v>377951.77</v>
      </c>
      <c r="DM282" s="289">
        <v>276788.28000000003</v>
      </c>
      <c r="DN282" s="289">
        <v>0</v>
      </c>
      <c r="DO282" s="289">
        <v>0</v>
      </c>
      <c r="DP282" s="289">
        <v>236155.64</v>
      </c>
      <c r="DQ282" s="289">
        <v>0</v>
      </c>
      <c r="DR282" s="289">
        <v>0</v>
      </c>
      <c r="DS282" s="289">
        <v>0</v>
      </c>
      <c r="DT282" s="289">
        <v>0</v>
      </c>
      <c r="DU282" s="289">
        <v>0</v>
      </c>
      <c r="DV282" s="289">
        <v>375038.58</v>
      </c>
      <c r="DW282" s="289">
        <v>0</v>
      </c>
      <c r="DX282" s="289">
        <v>91143.61</v>
      </c>
      <c r="DY282" s="289">
        <v>120270.86</v>
      </c>
      <c r="DZ282" s="289">
        <v>31493.71</v>
      </c>
      <c r="EA282" s="289">
        <v>2366.46</v>
      </c>
      <c r="EB282" s="289">
        <v>0</v>
      </c>
      <c r="EC282" s="289">
        <v>0</v>
      </c>
      <c r="ED282" s="289">
        <v>801480.07</v>
      </c>
      <c r="EE282" s="289">
        <v>780926.1</v>
      </c>
      <c r="EF282" s="289">
        <v>3540751.03</v>
      </c>
      <c r="EG282" s="289">
        <v>3561305</v>
      </c>
      <c r="EH282" s="289">
        <v>0</v>
      </c>
      <c r="EI282" s="289">
        <v>0</v>
      </c>
      <c r="EJ282" s="289">
        <v>0</v>
      </c>
      <c r="EK282" s="289">
        <v>0</v>
      </c>
      <c r="EL282" s="289">
        <v>0</v>
      </c>
      <c r="EM282" s="289">
        <v>24547985.41</v>
      </c>
      <c r="EN282" s="289">
        <v>2317548.9300000002</v>
      </c>
      <c r="EO282" s="289">
        <v>697005.1</v>
      </c>
      <c r="EP282" s="289">
        <v>348994.72000000003</v>
      </c>
      <c r="EQ282" s="289">
        <v>0</v>
      </c>
      <c r="ER282" s="289">
        <v>1969538.55</v>
      </c>
      <c r="ES282" s="289">
        <v>0</v>
      </c>
      <c r="ET282" s="289">
        <v>0</v>
      </c>
      <c r="EU282" s="289">
        <v>204937.15</v>
      </c>
      <c r="EV282" s="289">
        <v>198922.48</v>
      </c>
      <c r="EW282" s="289">
        <v>970355.55</v>
      </c>
      <c r="EX282" s="289">
        <v>976370.22</v>
      </c>
      <c r="EY282" s="289">
        <v>0</v>
      </c>
      <c r="EZ282" s="289">
        <v>0</v>
      </c>
      <c r="FA282" s="289">
        <v>0</v>
      </c>
      <c r="FB282" s="289">
        <v>0</v>
      </c>
      <c r="FC282" s="289">
        <v>0</v>
      </c>
      <c r="FD282" s="289">
        <v>0</v>
      </c>
      <c r="FE282" s="289">
        <v>0</v>
      </c>
      <c r="FF282" s="289">
        <v>0</v>
      </c>
      <c r="FG282" s="289">
        <v>0</v>
      </c>
      <c r="FH282" s="289">
        <v>1996</v>
      </c>
      <c r="FI282" s="289">
        <v>0</v>
      </c>
      <c r="FJ282" s="289">
        <v>1996</v>
      </c>
      <c r="FK282" s="289">
        <v>0</v>
      </c>
    </row>
    <row r="283" spans="1:167" x14ac:dyDescent="0.15">
      <c r="A283" s="287">
        <v>4330</v>
      </c>
      <c r="B283" s="287" t="s">
        <v>741</v>
      </c>
      <c r="C283" s="289">
        <v>4767.74</v>
      </c>
      <c r="D283" s="289">
        <v>2790774.55</v>
      </c>
      <c r="E283" s="289">
        <v>0</v>
      </c>
      <c r="F283" s="289">
        <v>650</v>
      </c>
      <c r="G283" s="289">
        <v>3974.92</v>
      </c>
      <c r="H283" s="289">
        <v>3338.51</v>
      </c>
      <c r="I283" s="289">
        <v>4650</v>
      </c>
      <c r="J283" s="289">
        <v>0</v>
      </c>
      <c r="K283" s="289">
        <v>126864.51000000001</v>
      </c>
      <c r="L283" s="289">
        <v>0</v>
      </c>
      <c r="M283" s="289">
        <v>0</v>
      </c>
      <c r="N283" s="289">
        <v>0</v>
      </c>
      <c r="O283" s="289">
        <v>0</v>
      </c>
      <c r="P283" s="289">
        <v>0</v>
      </c>
      <c r="Q283" s="289">
        <v>0</v>
      </c>
      <c r="R283" s="289">
        <v>0</v>
      </c>
      <c r="S283" s="289">
        <v>4535</v>
      </c>
      <c r="T283" s="289">
        <v>700</v>
      </c>
      <c r="U283" s="289">
        <v>64201.450000000004</v>
      </c>
      <c r="V283" s="289">
        <v>16434</v>
      </c>
      <c r="W283" s="289">
        <v>1680</v>
      </c>
      <c r="X283" s="289">
        <v>0</v>
      </c>
      <c r="Y283" s="289">
        <v>45605.19</v>
      </c>
      <c r="Z283" s="289">
        <v>37741.340000000004</v>
      </c>
      <c r="AA283" s="289">
        <v>43066</v>
      </c>
      <c r="AB283" s="289">
        <v>0</v>
      </c>
      <c r="AC283" s="289">
        <v>0</v>
      </c>
      <c r="AD283" s="289">
        <v>9630</v>
      </c>
      <c r="AE283" s="289">
        <v>38008</v>
      </c>
      <c r="AF283" s="289">
        <v>0</v>
      </c>
      <c r="AG283" s="289">
        <v>0</v>
      </c>
      <c r="AH283" s="289">
        <v>0</v>
      </c>
      <c r="AI283" s="289">
        <v>20145.16</v>
      </c>
      <c r="AJ283" s="289">
        <v>0</v>
      </c>
      <c r="AK283" s="289">
        <v>0</v>
      </c>
      <c r="AL283" s="289">
        <v>0</v>
      </c>
      <c r="AM283" s="289">
        <v>0</v>
      </c>
      <c r="AN283" s="289">
        <v>33048.46</v>
      </c>
      <c r="AO283" s="289">
        <v>0</v>
      </c>
      <c r="AP283" s="289">
        <v>15720.99</v>
      </c>
      <c r="AQ283" s="289">
        <v>489691.05</v>
      </c>
      <c r="AR283" s="289">
        <v>578294.74</v>
      </c>
      <c r="AS283" s="289">
        <v>103472.27</v>
      </c>
      <c r="AT283" s="289">
        <v>38283.660000000003</v>
      </c>
      <c r="AU283" s="289">
        <v>68455.02</v>
      </c>
      <c r="AV283" s="289">
        <v>0</v>
      </c>
      <c r="AW283" s="289">
        <v>83791.759999999995</v>
      </c>
      <c r="AX283" s="289">
        <v>56700.880000000005</v>
      </c>
      <c r="AY283" s="289">
        <v>256596.59</v>
      </c>
      <c r="AZ283" s="289">
        <v>11181.1</v>
      </c>
      <c r="BA283" s="289">
        <v>741687.89</v>
      </c>
      <c r="BB283" s="289">
        <v>222997.09</v>
      </c>
      <c r="BC283" s="289">
        <v>47647.66</v>
      </c>
      <c r="BD283" s="289">
        <v>0</v>
      </c>
      <c r="BE283" s="289">
        <v>29959.65</v>
      </c>
      <c r="BF283" s="289">
        <v>347591.27</v>
      </c>
      <c r="BG283" s="289">
        <v>258862.04</v>
      </c>
      <c r="BH283" s="289">
        <v>0</v>
      </c>
      <c r="BI283" s="289">
        <v>0</v>
      </c>
      <c r="BJ283" s="289">
        <v>0</v>
      </c>
      <c r="BK283" s="289">
        <v>0</v>
      </c>
      <c r="BL283" s="289">
        <v>0</v>
      </c>
      <c r="BM283" s="289">
        <v>0</v>
      </c>
      <c r="BN283" s="289">
        <v>0</v>
      </c>
      <c r="BO283" s="289">
        <v>1785473.98</v>
      </c>
      <c r="BP283" s="289">
        <v>1715797.1300000001</v>
      </c>
      <c r="BQ283" s="289">
        <v>0</v>
      </c>
      <c r="BR283" s="289">
        <v>0</v>
      </c>
      <c r="BS283" s="289">
        <v>1785473.98</v>
      </c>
      <c r="BT283" s="289">
        <v>1715797.1300000001</v>
      </c>
      <c r="BU283" s="289">
        <v>0</v>
      </c>
      <c r="BV283" s="289">
        <v>0</v>
      </c>
      <c r="BW283" s="289">
        <v>189771.57</v>
      </c>
      <c r="BX283" s="289">
        <v>0</v>
      </c>
      <c r="BY283" s="289">
        <v>0</v>
      </c>
      <c r="BZ283" s="289">
        <v>0</v>
      </c>
      <c r="CA283" s="289">
        <v>0</v>
      </c>
      <c r="CB283" s="289">
        <v>241.27</v>
      </c>
      <c r="CC283" s="289">
        <v>14244.54</v>
      </c>
      <c r="CD283" s="289">
        <v>0</v>
      </c>
      <c r="CE283" s="289">
        <v>0</v>
      </c>
      <c r="CF283" s="289">
        <v>0</v>
      </c>
      <c r="CG283" s="289">
        <v>0</v>
      </c>
      <c r="CH283" s="289">
        <v>4891.1500000000005</v>
      </c>
      <c r="CI283" s="289">
        <v>0</v>
      </c>
      <c r="CJ283" s="289">
        <v>0</v>
      </c>
      <c r="CK283" s="289">
        <v>1787.1000000000001</v>
      </c>
      <c r="CL283" s="289">
        <v>0</v>
      </c>
      <c r="CM283" s="289">
        <v>16538</v>
      </c>
      <c r="CN283" s="289">
        <v>0</v>
      </c>
      <c r="CO283" s="289">
        <v>0</v>
      </c>
      <c r="CP283" s="289">
        <v>0</v>
      </c>
      <c r="CQ283" s="289">
        <v>0</v>
      </c>
      <c r="CR283" s="289">
        <v>0</v>
      </c>
      <c r="CS283" s="289">
        <v>0</v>
      </c>
      <c r="CT283" s="289">
        <v>31018.95</v>
      </c>
      <c r="CU283" s="289">
        <v>0</v>
      </c>
      <c r="CV283" s="289">
        <v>0</v>
      </c>
      <c r="CW283" s="289">
        <v>0</v>
      </c>
      <c r="CX283" s="289">
        <v>0</v>
      </c>
      <c r="CY283" s="289">
        <v>0</v>
      </c>
      <c r="CZ283" s="289">
        <v>0</v>
      </c>
      <c r="DA283" s="289">
        <v>0</v>
      </c>
      <c r="DB283" s="289">
        <v>0</v>
      </c>
      <c r="DC283" s="289">
        <v>0</v>
      </c>
      <c r="DD283" s="289">
        <v>0</v>
      </c>
      <c r="DE283" s="289">
        <v>0</v>
      </c>
      <c r="DF283" s="289">
        <v>0</v>
      </c>
      <c r="DG283" s="289">
        <v>0</v>
      </c>
      <c r="DH283" s="289">
        <v>0</v>
      </c>
      <c r="DI283" s="289">
        <v>191852.83000000002</v>
      </c>
      <c r="DJ283" s="289">
        <v>0</v>
      </c>
      <c r="DK283" s="289">
        <v>0</v>
      </c>
      <c r="DL283" s="289">
        <v>5038.5</v>
      </c>
      <c r="DM283" s="289">
        <v>37016.25</v>
      </c>
      <c r="DN283" s="289">
        <v>0</v>
      </c>
      <c r="DO283" s="289">
        <v>0</v>
      </c>
      <c r="DP283" s="289">
        <v>0</v>
      </c>
      <c r="DQ283" s="289">
        <v>0</v>
      </c>
      <c r="DR283" s="289">
        <v>0</v>
      </c>
      <c r="DS283" s="289">
        <v>0</v>
      </c>
      <c r="DT283" s="289">
        <v>0</v>
      </c>
      <c r="DU283" s="289">
        <v>0</v>
      </c>
      <c r="DV283" s="289">
        <v>24585</v>
      </c>
      <c r="DW283" s="289">
        <v>0</v>
      </c>
      <c r="DX283" s="289">
        <v>10044.370000000001</v>
      </c>
      <c r="DY283" s="289">
        <v>12573.7</v>
      </c>
      <c r="DZ283" s="289">
        <v>5046.5</v>
      </c>
      <c r="EA283" s="289">
        <v>2358.89</v>
      </c>
      <c r="EB283" s="289">
        <v>158.28</v>
      </c>
      <c r="EC283" s="289">
        <v>0</v>
      </c>
      <c r="ED283" s="289">
        <v>4767.74</v>
      </c>
      <c r="EE283" s="289">
        <v>0</v>
      </c>
      <c r="EF283" s="289">
        <v>133358.76</v>
      </c>
      <c r="EG283" s="289">
        <v>2742</v>
      </c>
      <c r="EH283" s="289">
        <v>0</v>
      </c>
      <c r="EI283" s="289">
        <v>0</v>
      </c>
      <c r="EJ283" s="289">
        <v>0</v>
      </c>
      <c r="EK283" s="289">
        <v>130616.76000000001</v>
      </c>
      <c r="EL283" s="289">
        <v>4767.74</v>
      </c>
      <c r="EM283" s="289">
        <v>2154.0300000000002</v>
      </c>
      <c r="EN283" s="289">
        <v>0</v>
      </c>
      <c r="EO283" s="289">
        <v>0</v>
      </c>
      <c r="EP283" s="289">
        <v>0</v>
      </c>
      <c r="EQ283" s="289">
        <v>0</v>
      </c>
      <c r="ER283" s="289">
        <v>0</v>
      </c>
      <c r="ES283" s="289">
        <v>0</v>
      </c>
      <c r="ET283" s="289">
        <v>0</v>
      </c>
      <c r="EU283" s="289">
        <v>0</v>
      </c>
      <c r="EV283" s="289">
        <v>0</v>
      </c>
      <c r="EW283" s="289">
        <v>133291.83000000002</v>
      </c>
      <c r="EX283" s="289">
        <v>133291.83000000002</v>
      </c>
      <c r="EY283" s="289">
        <v>0</v>
      </c>
      <c r="EZ283" s="289">
        <v>8034.58</v>
      </c>
      <c r="FA283" s="289">
        <v>6222.49</v>
      </c>
      <c r="FB283" s="289">
        <v>58140.840000000004</v>
      </c>
      <c r="FC283" s="289">
        <v>0</v>
      </c>
      <c r="FD283" s="289">
        <v>59952.93</v>
      </c>
      <c r="FE283" s="289">
        <v>0</v>
      </c>
      <c r="FF283" s="289">
        <v>0</v>
      </c>
      <c r="FG283" s="289">
        <v>0</v>
      </c>
      <c r="FH283" s="289">
        <v>0</v>
      </c>
      <c r="FI283" s="289">
        <v>0</v>
      </c>
      <c r="FJ283" s="289">
        <v>0</v>
      </c>
      <c r="FK283" s="289">
        <v>0</v>
      </c>
    </row>
    <row r="284" spans="1:167" x14ac:dyDescent="0.15">
      <c r="A284" s="287">
        <v>4347</v>
      </c>
      <c r="B284" s="287" t="s">
        <v>742</v>
      </c>
      <c r="C284" s="289">
        <v>0</v>
      </c>
      <c r="D284" s="289">
        <v>5158044.97</v>
      </c>
      <c r="E284" s="289">
        <v>7932.03</v>
      </c>
      <c r="F284" s="289">
        <v>2273.4</v>
      </c>
      <c r="G284" s="289">
        <v>29169.47</v>
      </c>
      <c r="H284" s="289">
        <v>8207.93</v>
      </c>
      <c r="I284" s="289">
        <v>35066.99</v>
      </c>
      <c r="J284" s="289">
        <v>0</v>
      </c>
      <c r="K284" s="289">
        <v>148712.4</v>
      </c>
      <c r="L284" s="289">
        <v>0</v>
      </c>
      <c r="M284" s="289">
        <v>0</v>
      </c>
      <c r="N284" s="289">
        <v>0</v>
      </c>
      <c r="O284" s="289">
        <v>0</v>
      </c>
      <c r="P284" s="289">
        <v>7724.09</v>
      </c>
      <c r="Q284" s="289">
        <v>0</v>
      </c>
      <c r="R284" s="289">
        <v>0</v>
      </c>
      <c r="S284" s="289">
        <v>0</v>
      </c>
      <c r="T284" s="289">
        <v>0</v>
      </c>
      <c r="U284" s="289">
        <v>297971.13</v>
      </c>
      <c r="V284" s="289">
        <v>2514777</v>
      </c>
      <c r="W284" s="289">
        <v>8170.33</v>
      </c>
      <c r="X284" s="289">
        <v>0</v>
      </c>
      <c r="Y284" s="289">
        <v>210652.52000000002</v>
      </c>
      <c r="Z284" s="289">
        <v>2160.36</v>
      </c>
      <c r="AA284" s="289">
        <v>7486</v>
      </c>
      <c r="AB284" s="289">
        <v>0</v>
      </c>
      <c r="AC284" s="289">
        <v>0</v>
      </c>
      <c r="AD284" s="289">
        <v>137810.89000000001</v>
      </c>
      <c r="AE284" s="289">
        <v>186895.97</v>
      </c>
      <c r="AF284" s="289">
        <v>0</v>
      </c>
      <c r="AG284" s="289">
        <v>0</v>
      </c>
      <c r="AH284" s="289">
        <v>73476.09</v>
      </c>
      <c r="AI284" s="289">
        <v>0</v>
      </c>
      <c r="AJ284" s="289">
        <v>0</v>
      </c>
      <c r="AK284" s="289">
        <v>0</v>
      </c>
      <c r="AL284" s="289">
        <v>0</v>
      </c>
      <c r="AM284" s="289">
        <v>401.90000000000003</v>
      </c>
      <c r="AN284" s="289">
        <v>45926.720000000001</v>
      </c>
      <c r="AO284" s="289">
        <v>0</v>
      </c>
      <c r="AP284" s="289">
        <v>58472.35</v>
      </c>
      <c r="AQ284" s="289">
        <v>1632873.26</v>
      </c>
      <c r="AR284" s="289">
        <v>1546715.94</v>
      </c>
      <c r="AS284" s="289">
        <v>322074.55</v>
      </c>
      <c r="AT284" s="289">
        <v>150401.19</v>
      </c>
      <c r="AU284" s="289">
        <v>140886.45000000001</v>
      </c>
      <c r="AV284" s="289">
        <v>22276.959999999999</v>
      </c>
      <c r="AW284" s="289">
        <v>124987.38</v>
      </c>
      <c r="AX284" s="289">
        <v>189234.67</v>
      </c>
      <c r="AY284" s="289">
        <v>267613.46000000002</v>
      </c>
      <c r="AZ284" s="289">
        <v>456255.72000000003</v>
      </c>
      <c r="BA284" s="289">
        <v>1965104.32</v>
      </c>
      <c r="BB284" s="289">
        <v>344159.86</v>
      </c>
      <c r="BC284" s="289">
        <v>91166.180000000008</v>
      </c>
      <c r="BD284" s="289">
        <v>0</v>
      </c>
      <c r="BE284" s="289">
        <v>173969.45</v>
      </c>
      <c r="BF284" s="289">
        <v>793495.72</v>
      </c>
      <c r="BG284" s="289">
        <v>490242.94</v>
      </c>
      <c r="BH284" s="289">
        <v>3802.2400000000002</v>
      </c>
      <c r="BI284" s="289">
        <v>0</v>
      </c>
      <c r="BJ284" s="289">
        <v>0</v>
      </c>
      <c r="BK284" s="289">
        <v>0</v>
      </c>
      <c r="BL284" s="289">
        <v>0</v>
      </c>
      <c r="BM284" s="289">
        <v>0</v>
      </c>
      <c r="BN284" s="289">
        <v>0</v>
      </c>
      <c r="BO284" s="289">
        <v>12000</v>
      </c>
      <c r="BP284" s="289">
        <v>0</v>
      </c>
      <c r="BQ284" s="289">
        <v>3206383.99</v>
      </c>
      <c r="BR284" s="289">
        <v>3444456.24</v>
      </c>
      <c r="BS284" s="289">
        <v>3218383.99</v>
      </c>
      <c r="BT284" s="289">
        <v>3444456.24</v>
      </c>
      <c r="BU284" s="289">
        <v>0</v>
      </c>
      <c r="BV284" s="289">
        <v>0</v>
      </c>
      <c r="BW284" s="289">
        <v>793495.72</v>
      </c>
      <c r="BX284" s="289">
        <v>0</v>
      </c>
      <c r="BY284" s="289">
        <v>0</v>
      </c>
      <c r="BZ284" s="289">
        <v>0</v>
      </c>
      <c r="CA284" s="289">
        <v>0</v>
      </c>
      <c r="CB284" s="289">
        <v>0</v>
      </c>
      <c r="CC284" s="289">
        <v>20640.439999999999</v>
      </c>
      <c r="CD284" s="289">
        <v>0</v>
      </c>
      <c r="CE284" s="289">
        <v>0</v>
      </c>
      <c r="CF284" s="289">
        <v>0</v>
      </c>
      <c r="CG284" s="289">
        <v>0</v>
      </c>
      <c r="CH284" s="289">
        <v>3095.27</v>
      </c>
      <c r="CI284" s="289">
        <v>0</v>
      </c>
      <c r="CJ284" s="289">
        <v>0</v>
      </c>
      <c r="CK284" s="289">
        <v>0</v>
      </c>
      <c r="CL284" s="289">
        <v>0</v>
      </c>
      <c r="CM284" s="289">
        <v>260173</v>
      </c>
      <c r="CN284" s="289">
        <v>0</v>
      </c>
      <c r="CO284" s="289">
        <v>0</v>
      </c>
      <c r="CP284" s="289">
        <v>0</v>
      </c>
      <c r="CQ284" s="289">
        <v>0</v>
      </c>
      <c r="CR284" s="289">
        <v>0</v>
      </c>
      <c r="CS284" s="289">
        <v>0</v>
      </c>
      <c r="CT284" s="289">
        <v>186366</v>
      </c>
      <c r="CU284" s="289">
        <v>0</v>
      </c>
      <c r="CV284" s="289">
        <v>0</v>
      </c>
      <c r="CW284" s="289">
        <v>0</v>
      </c>
      <c r="CX284" s="289">
        <v>58442.11</v>
      </c>
      <c r="CY284" s="289">
        <v>0</v>
      </c>
      <c r="CZ284" s="289">
        <v>0</v>
      </c>
      <c r="DA284" s="289">
        <v>0</v>
      </c>
      <c r="DB284" s="289">
        <v>0</v>
      </c>
      <c r="DC284" s="289">
        <v>0</v>
      </c>
      <c r="DD284" s="289">
        <v>0</v>
      </c>
      <c r="DE284" s="289">
        <v>0</v>
      </c>
      <c r="DF284" s="289">
        <v>0</v>
      </c>
      <c r="DG284" s="289">
        <v>0</v>
      </c>
      <c r="DH284" s="289">
        <v>0</v>
      </c>
      <c r="DI284" s="289">
        <v>960077.84</v>
      </c>
      <c r="DJ284" s="289">
        <v>0</v>
      </c>
      <c r="DK284" s="289">
        <v>0</v>
      </c>
      <c r="DL284" s="289">
        <v>115795.91</v>
      </c>
      <c r="DM284" s="289">
        <v>134651.39000000001</v>
      </c>
      <c r="DN284" s="289">
        <v>0</v>
      </c>
      <c r="DO284" s="289">
        <v>0</v>
      </c>
      <c r="DP284" s="289">
        <v>58196.639999999999</v>
      </c>
      <c r="DQ284" s="289">
        <v>150</v>
      </c>
      <c r="DR284" s="289">
        <v>0</v>
      </c>
      <c r="DS284" s="289">
        <v>0</v>
      </c>
      <c r="DT284" s="289">
        <v>0</v>
      </c>
      <c r="DU284" s="289">
        <v>0</v>
      </c>
      <c r="DV284" s="289">
        <v>53340.76</v>
      </c>
      <c r="DW284" s="289">
        <v>0</v>
      </c>
      <c r="DX284" s="289">
        <v>63051.57</v>
      </c>
      <c r="DY284" s="289">
        <v>49449.82</v>
      </c>
      <c r="DZ284" s="289">
        <v>27833</v>
      </c>
      <c r="EA284" s="289">
        <v>18719.170000000002</v>
      </c>
      <c r="EB284" s="289">
        <v>22715.58</v>
      </c>
      <c r="EC284" s="289">
        <v>0</v>
      </c>
      <c r="ED284" s="289">
        <v>42677.26</v>
      </c>
      <c r="EE284" s="289">
        <v>41252.26</v>
      </c>
      <c r="EF284" s="289">
        <v>264466.47000000003</v>
      </c>
      <c r="EG284" s="289">
        <v>162002.26</v>
      </c>
      <c r="EH284" s="289">
        <v>0</v>
      </c>
      <c r="EI284" s="289">
        <v>0</v>
      </c>
      <c r="EJ284" s="289">
        <v>0</v>
      </c>
      <c r="EK284" s="289">
        <v>103889.21</v>
      </c>
      <c r="EL284" s="289">
        <v>0</v>
      </c>
      <c r="EM284" s="289">
        <v>2617453.27</v>
      </c>
      <c r="EN284" s="289">
        <v>34819.090000000004</v>
      </c>
      <c r="EO284" s="289">
        <v>0</v>
      </c>
      <c r="EP284" s="289">
        <v>75.55</v>
      </c>
      <c r="EQ284" s="289">
        <v>0</v>
      </c>
      <c r="ER284" s="289">
        <v>34894.639999999999</v>
      </c>
      <c r="ES284" s="289">
        <v>0</v>
      </c>
      <c r="ET284" s="289">
        <v>0</v>
      </c>
      <c r="EU284" s="289">
        <v>137455.89000000001</v>
      </c>
      <c r="EV284" s="289">
        <v>130463.91</v>
      </c>
      <c r="EW284" s="289">
        <v>406776.98</v>
      </c>
      <c r="EX284" s="289">
        <v>413768.96000000002</v>
      </c>
      <c r="EY284" s="289">
        <v>0</v>
      </c>
      <c r="EZ284" s="289">
        <v>199515.48</v>
      </c>
      <c r="FA284" s="289">
        <v>195748.94</v>
      </c>
      <c r="FB284" s="289">
        <v>428205.5</v>
      </c>
      <c r="FC284" s="289">
        <v>120833.52</v>
      </c>
      <c r="FD284" s="289">
        <v>311138.52</v>
      </c>
      <c r="FE284" s="289">
        <v>0</v>
      </c>
      <c r="FF284" s="289">
        <v>0</v>
      </c>
      <c r="FG284" s="289">
        <v>0</v>
      </c>
      <c r="FH284" s="289">
        <v>0</v>
      </c>
      <c r="FI284" s="289">
        <v>0</v>
      </c>
      <c r="FJ284" s="289">
        <v>0</v>
      </c>
      <c r="FK284" s="289">
        <v>0</v>
      </c>
    </row>
    <row r="285" spans="1:167" x14ac:dyDescent="0.15">
      <c r="A285" s="287">
        <v>4368</v>
      </c>
      <c r="B285" s="287" t="s">
        <v>743</v>
      </c>
      <c r="C285" s="289">
        <v>5315</v>
      </c>
      <c r="D285" s="289">
        <v>3056385.76</v>
      </c>
      <c r="E285" s="289">
        <v>0</v>
      </c>
      <c r="F285" s="289">
        <v>0</v>
      </c>
      <c r="G285" s="289">
        <v>24581.99</v>
      </c>
      <c r="H285" s="289">
        <v>617.28</v>
      </c>
      <c r="I285" s="289">
        <v>8298.1</v>
      </c>
      <c r="J285" s="289">
        <v>0</v>
      </c>
      <c r="K285" s="289">
        <v>304409</v>
      </c>
      <c r="L285" s="289">
        <v>0</v>
      </c>
      <c r="M285" s="289">
        <v>0</v>
      </c>
      <c r="N285" s="289">
        <v>0</v>
      </c>
      <c r="O285" s="289">
        <v>0</v>
      </c>
      <c r="P285" s="289">
        <v>12282.48</v>
      </c>
      <c r="Q285" s="289">
        <v>0</v>
      </c>
      <c r="R285" s="289">
        <v>0</v>
      </c>
      <c r="S285" s="289">
        <v>0</v>
      </c>
      <c r="T285" s="289">
        <v>11142.960000000001</v>
      </c>
      <c r="U285" s="289">
        <v>199168.61000000002</v>
      </c>
      <c r="V285" s="289">
        <v>3093928</v>
      </c>
      <c r="W285" s="289">
        <v>25937.91</v>
      </c>
      <c r="X285" s="289">
        <v>0</v>
      </c>
      <c r="Y285" s="289">
        <v>110755.45</v>
      </c>
      <c r="Z285" s="289">
        <v>6823.9400000000005</v>
      </c>
      <c r="AA285" s="289">
        <v>177722</v>
      </c>
      <c r="AB285" s="289">
        <v>0</v>
      </c>
      <c r="AC285" s="289">
        <v>0</v>
      </c>
      <c r="AD285" s="289">
        <v>24144.760000000002</v>
      </c>
      <c r="AE285" s="289">
        <v>72626</v>
      </c>
      <c r="AF285" s="289">
        <v>0</v>
      </c>
      <c r="AG285" s="289">
        <v>0</v>
      </c>
      <c r="AH285" s="289">
        <v>45173.760000000002</v>
      </c>
      <c r="AI285" s="289">
        <v>205408.03</v>
      </c>
      <c r="AJ285" s="289">
        <v>0</v>
      </c>
      <c r="AK285" s="289">
        <v>694</v>
      </c>
      <c r="AL285" s="289">
        <v>0</v>
      </c>
      <c r="AM285" s="289">
        <v>4916.9800000000005</v>
      </c>
      <c r="AN285" s="289">
        <v>92354.37</v>
      </c>
      <c r="AO285" s="289">
        <v>0</v>
      </c>
      <c r="AP285" s="289">
        <v>4953.68</v>
      </c>
      <c r="AQ285" s="289">
        <v>1734259.1</v>
      </c>
      <c r="AR285" s="289">
        <v>922231.52</v>
      </c>
      <c r="AS285" s="289">
        <v>280535.83</v>
      </c>
      <c r="AT285" s="289">
        <v>286926.55</v>
      </c>
      <c r="AU285" s="289">
        <v>214818.83000000002</v>
      </c>
      <c r="AV285" s="289">
        <v>105.68</v>
      </c>
      <c r="AW285" s="289">
        <v>165984.45000000001</v>
      </c>
      <c r="AX285" s="289">
        <v>167468.84</v>
      </c>
      <c r="AY285" s="289">
        <v>255199.08000000002</v>
      </c>
      <c r="AZ285" s="289">
        <v>354325.61</v>
      </c>
      <c r="BA285" s="289">
        <v>1603872.74</v>
      </c>
      <c r="BB285" s="289">
        <v>247552.72</v>
      </c>
      <c r="BC285" s="289">
        <v>123278</v>
      </c>
      <c r="BD285" s="289">
        <v>0</v>
      </c>
      <c r="BE285" s="289">
        <v>39871.270000000004</v>
      </c>
      <c r="BF285" s="289">
        <v>512395.44</v>
      </c>
      <c r="BG285" s="289">
        <v>421896.94</v>
      </c>
      <c r="BH285" s="289">
        <v>8566.42</v>
      </c>
      <c r="BI285" s="289">
        <v>0</v>
      </c>
      <c r="BJ285" s="289">
        <v>0</v>
      </c>
      <c r="BK285" s="289">
        <v>0</v>
      </c>
      <c r="BL285" s="289">
        <v>0</v>
      </c>
      <c r="BM285" s="289">
        <v>0</v>
      </c>
      <c r="BN285" s="289">
        <v>0</v>
      </c>
      <c r="BO285" s="289">
        <v>90000</v>
      </c>
      <c r="BP285" s="289">
        <v>237000</v>
      </c>
      <c r="BQ285" s="289">
        <v>1863538.56</v>
      </c>
      <c r="BR285" s="289">
        <v>1864889.6</v>
      </c>
      <c r="BS285" s="289">
        <v>1953538.56</v>
      </c>
      <c r="BT285" s="289">
        <v>2101889.6</v>
      </c>
      <c r="BU285" s="289">
        <v>0</v>
      </c>
      <c r="BV285" s="289">
        <v>0</v>
      </c>
      <c r="BW285" s="289">
        <v>467515.52</v>
      </c>
      <c r="BX285" s="289">
        <v>0</v>
      </c>
      <c r="BY285" s="289">
        <v>0</v>
      </c>
      <c r="BZ285" s="289">
        <v>0</v>
      </c>
      <c r="CA285" s="289">
        <v>0</v>
      </c>
      <c r="CB285" s="289">
        <v>12302.07</v>
      </c>
      <c r="CC285" s="289">
        <v>0</v>
      </c>
      <c r="CD285" s="289">
        <v>0</v>
      </c>
      <c r="CE285" s="289">
        <v>0</v>
      </c>
      <c r="CF285" s="289">
        <v>0</v>
      </c>
      <c r="CG285" s="289">
        <v>0</v>
      </c>
      <c r="CH285" s="289">
        <v>47064.97</v>
      </c>
      <c r="CI285" s="289">
        <v>0</v>
      </c>
      <c r="CJ285" s="289">
        <v>0</v>
      </c>
      <c r="CK285" s="289">
        <v>0</v>
      </c>
      <c r="CL285" s="289">
        <v>0</v>
      </c>
      <c r="CM285" s="289">
        <v>124394</v>
      </c>
      <c r="CN285" s="289">
        <v>0</v>
      </c>
      <c r="CO285" s="289">
        <v>0</v>
      </c>
      <c r="CP285" s="289">
        <v>0</v>
      </c>
      <c r="CQ285" s="289">
        <v>0</v>
      </c>
      <c r="CR285" s="289">
        <v>0</v>
      </c>
      <c r="CS285" s="289">
        <v>0</v>
      </c>
      <c r="CT285" s="289">
        <v>136245.21</v>
      </c>
      <c r="CU285" s="289">
        <v>0</v>
      </c>
      <c r="CV285" s="289">
        <v>0</v>
      </c>
      <c r="CW285" s="289">
        <v>0</v>
      </c>
      <c r="CX285" s="289">
        <v>46388.62</v>
      </c>
      <c r="CY285" s="289">
        <v>0</v>
      </c>
      <c r="CZ285" s="289">
        <v>0</v>
      </c>
      <c r="DA285" s="289">
        <v>0</v>
      </c>
      <c r="DB285" s="289">
        <v>0</v>
      </c>
      <c r="DC285" s="289">
        <v>5502.28</v>
      </c>
      <c r="DD285" s="289">
        <v>0</v>
      </c>
      <c r="DE285" s="289">
        <v>0</v>
      </c>
      <c r="DF285" s="289">
        <v>0</v>
      </c>
      <c r="DG285" s="289">
        <v>0</v>
      </c>
      <c r="DH285" s="289">
        <v>0</v>
      </c>
      <c r="DI285" s="289">
        <v>528977.57999999996</v>
      </c>
      <c r="DJ285" s="289">
        <v>0</v>
      </c>
      <c r="DK285" s="289">
        <v>0</v>
      </c>
      <c r="DL285" s="289">
        <v>106741.73</v>
      </c>
      <c r="DM285" s="289">
        <v>65115</v>
      </c>
      <c r="DN285" s="289">
        <v>0</v>
      </c>
      <c r="DO285" s="289">
        <v>0</v>
      </c>
      <c r="DP285" s="289">
        <v>53282.200000000004</v>
      </c>
      <c r="DQ285" s="289">
        <v>0</v>
      </c>
      <c r="DR285" s="289">
        <v>0</v>
      </c>
      <c r="DS285" s="289">
        <v>0</v>
      </c>
      <c r="DT285" s="289">
        <v>0</v>
      </c>
      <c r="DU285" s="289">
        <v>0</v>
      </c>
      <c r="DV285" s="289">
        <v>79981.16</v>
      </c>
      <c r="DW285" s="289">
        <v>0</v>
      </c>
      <c r="DX285" s="289">
        <v>73858.45</v>
      </c>
      <c r="DY285" s="289">
        <v>80810.06</v>
      </c>
      <c r="DZ285" s="289">
        <v>85222.19</v>
      </c>
      <c r="EA285" s="289">
        <v>78270.58</v>
      </c>
      <c r="EB285" s="289">
        <v>0</v>
      </c>
      <c r="EC285" s="289">
        <v>0</v>
      </c>
      <c r="ED285" s="289">
        <v>35652.14</v>
      </c>
      <c r="EE285" s="289">
        <v>5864.29</v>
      </c>
      <c r="EF285" s="289">
        <v>166624.65</v>
      </c>
      <c r="EG285" s="289">
        <v>194673.78</v>
      </c>
      <c r="EH285" s="289">
        <v>1738.72</v>
      </c>
      <c r="EI285" s="289">
        <v>0</v>
      </c>
      <c r="EJ285" s="289">
        <v>0</v>
      </c>
      <c r="EK285" s="289">
        <v>0</v>
      </c>
      <c r="EL285" s="289">
        <v>0</v>
      </c>
      <c r="EM285" s="289">
        <v>2285000</v>
      </c>
      <c r="EN285" s="289">
        <v>1080742</v>
      </c>
      <c r="EO285" s="289">
        <v>25000</v>
      </c>
      <c r="EP285" s="289">
        <v>25000</v>
      </c>
      <c r="EQ285" s="289">
        <v>0</v>
      </c>
      <c r="ER285" s="289">
        <v>1080742</v>
      </c>
      <c r="ES285" s="289">
        <v>0</v>
      </c>
      <c r="ET285" s="289">
        <v>0</v>
      </c>
      <c r="EU285" s="289">
        <v>10454.5</v>
      </c>
      <c r="EV285" s="289">
        <v>10454.5</v>
      </c>
      <c r="EW285" s="289">
        <v>276437.37</v>
      </c>
      <c r="EX285" s="289">
        <v>276437.37</v>
      </c>
      <c r="EY285" s="289">
        <v>0</v>
      </c>
      <c r="EZ285" s="289">
        <v>0</v>
      </c>
      <c r="FA285" s="289">
        <v>0</v>
      </c>
      <c r="FB285" s="289">
        <v>0</v>
      </c>
      <c r="FC285" s="289">
        <v>0</v>
      </c>
      <c r="FD285" s="289">
        <v>0</v>
      </c>
      <c r="FE285" s="289">
        <v>0</v>
      </c>
      <c r="FF285" s="289">
        <v>0</v>
      </c>
      <c r="FG285" s="289">
        <v>0</v>
      </c>
      <c r="FH285" s="289">
        <v>0</v>
      </c>
      <c r="FI285" s="289">
        <v>0</v>
      </c>
      <c r="FJ285" s="289">
        <v>0</v>
      </c>
      <c r="FK285" s="289">
        <v>0</v>
      </c>
    </row>
    <row r="286" spans="1:167" x14ac:dyDescent="0.15">
      <c r="A286" s="287">
        <v>4389</v>
      </c>
      <c r="B286" s="287" t="s">
        <v>745</v>
      </c>
      <c r="C286" s="289">
        <v>0</v>
      </c>
      <c r="D286" s="289">
        <v>7700208.8399999999</v>
      </c>
      <c r="E286" s="289">
        <v>0</v>
      </c>
      <c r="F286" s="289">
        <v>0</v>
      </c>
      <c r="G286" s="289">
        <v>39734.25</v>
      </c>
      <c r="H286" s="289">
        <v>13205.23</v>
      </c>
      <c r="I286" s="289">
        <v>114533.61</v>
      </c>
      <c r="J286" s="289">
        <v>0</v>
      </c>
      <c r="K286" s="289">
        <v>463501.22000000003</v>
      </c>
      <c r="L286" s="289">
        <v>0</v>
      </c>
      <c r="M286" s="289">
        <v>0</v>
      </c>
      <c r="N286" s="289">
        <v>0</v>
      </c>
      <c r="O286" s="289">
        <v>0</v>
      </c>
      <c r="P286" s="289">
        <v>13514</v>
      </c>
      <c r="Q286" s="289">
        <v>0</v>
      </c>
      <c r="R286" s="289">
        <v>0</v>
      </c>
      <c r="S286" s="289">
        <v>0</v>
      </c>
      <c r="T286" s="289">
        <v>18011.689999999999</v>
      </c>
      <c r="U286" s="289">
        <v>310175.17</v>
      </c>
      <c r="V286" s="289">
        <v>7431027</v>
      </c>
      <c r="W286" s="289">
        <v>16783.240000000002</v>
      </c>
      <c r="X286" s="289">
        <v>30733</v>
      </c>
      <c r="Y286" s="289">
        <v>0</v>
      </c>
      <c r="Z286" s="289">
        <v>376.2</v>
      </c>
      <c r="AA286" s="289">
        <v>14186</v>
      </c>
      <c r="AB286" s="289">
        <v>10948.27</v>
      </c>
      <c r="AC286" s="289">
        <v>0</v>
      </c>
      <c r="AD286" s="289">
        <v>46370.49</v>
      </c>
      <c r="AE286" s="289">
        <v>297958.08</v>
      </c>
      <c r="AF286" s="289">
        <v>0</v>
      </c>
      <c r="AG286" s="289">
        <v>0</v>
      </c>
      <c r="AH286" s="289">
        <v>70397.69</v>
      </c>
      <c r="AI286" s="289">
        <v>0</v>
      </c>
      <c r="AJ286" s="289">
        <v>0</v>
      </c>
      <c r="AK286" s="289">
        <v>0</v>
      </c>
      <c r="AL286" s="289">
        <v>0</v>
      </c>
      <c r="AM286" s="289">
        <v>0</v>
      </c>
      <c r="AN286" s="289">
        <v>60643.53</v>
      </c>
      <c r="AO286" s="289">
        <v>0</v>
      </c>
      <c r="AP286" s="289">
        <v>10961.050000000001</v>
      </c>
      <c r="AQ286" s="289">
        <v>3636228.53</v>
      </c>
      <c r="AR286" s="289">
        <v>3387064.2</v>
      </c>
      <c r="AS286" s="289">
        <v>480282.84</v>
      </c>
      <c r="AT286" s="289">
        <v>469702.16000000003</v>
      </c>
      <c r="AU286" s="289">
        <v>356214.83</v>
      </c>
      <c r="AV286" s="289">
        <v>2620.75</v>
      </c>
      <c r="AW286" s="289">
        <v>522384.98000000004</v>
      </c>
      <c r="AX286" s="289">
        <v>759001.86</v>
      </c>
      <c r="AY286" s="289">
        <v>279078.34999999998</v>
      </c>
      <c r="AZ286" s="289">
        <v>947219.41</v>
      </c>
      <c r="BA286" s="289">
        <v>3216917.31</v>
      </c>
      <c r="BB286" s="289">
        <v>411334.68</v>
      </c>
      <c r="BC286" s="289">
        <v>185413.93</v>
      </c>
      <c r="BD286" s="289">
        <v>0</v>
      </c>
      <c r="BE286" s="289">
        <v>650682.78</v>
      </c>
      <c r="BF286" s="289">
        <v>1643910.96</v>
      </c>
      <c r="BG286" s="289">
        <v>314517.72000000003</v>
      </c>
      <c r="BH286" s="289">
        <v>608.81000000000006</v>
      </c>
      <c r="BI286" s="289">
        <v>0</v>
      </c>
      <c r="BJ286" s="289">
        <v>0</v>
      </c>
      <c r="BK286" s="289">
        <v>37309.97</v>
      </c>
      <c r="BL286" s="289">
        <v>0</v>
      </c>
      <c r="BM286" s="289">
        <v>615634.73</v>
      </c>
      <c r="BN286" s="289">
        <v>0</v>
      </c>
      <c r="BO286" s="289">
        <v>2750000</v>
      </c>
      <c r="BP286" s="289">
        <v>0</v>
      </c>
      <c r="BQ286" s="289">
        <v>783618.57000000007</v>
      </c>
      <c r="BR286" s="289">
        <v>3586647.73</v>
      </c>
      <c r="BS286" s="289">
        <v>4186563.27</v>
      </c>
      <c r="BT286" s="289">
        <v>3586647.73</v>
      </c>
      <c r="BU286" s="289">
        <v>0</v>
      </c>
      <c r="BV286" s="289">
        <v>0</v>
      </c>
      <c r="BW286" s="289">
        <v>1499800.96</v>
      </c>
      <c r="BX286" s="289">
        <v>0</v>
      </c>
      <c r="BY286" s="289">
        <v>0</v>
      </c>
      <c r="BZ286" s="289">
        <v>0</v>
      </c>
      <c r="CA286" s="289">
        <v>0</v>
      </c>
      <c r="CB286" s="289">
        <v>0</v>
      </c>
      <c r="CC286" s="289">
        <v>5490</v>
      </c>
      <c r="CD286" s="289">
        <v>0</v>
      </c>
      <c r="CE286" s="289">
        <v>0</v>
      </c>
      <c r="CF286" s="289">
        <v>0</v>
      </c>
      <c r="CG286" s="289">
        <v>0</v>
      </c>
      <c r="CH286" s="289">
        <v>0</v>
      </c>
      <c r="CI286" s="289">
        <v>0</v>
      </c>
      <c r="CJ286" s="289">
        <v>0</v>
      </c>
      <c r="CK286" s="289">
        <v>0</v>
      </c>
      <c r="CL286" s="289">
        <v>0</v>
      </c>
      <c r="CM286" s="289">
        <v>516960</v>
      </c>
      <c r="CN286" s="289">
        <v>0</v>
      </c>
      <c r="CO286" s="289">
        <v>0</v>
      </c>
      <c r="CP286" s="289">
        <v>0</v>
      </c>
      <c r="CQ286" s="289">
        <v>0</v>
      </c>
      <c r="CR286" s="289">
        <v>0</v>
      </c>
      <c r="CS286" s="289">
        <v>0</v>
      </c>
      <c r="CT286" s="289">
        <v>367570.84</v>
      </c>
      <c r="CU286" s="289">
        <v>0</v>
      </c>
      <c r="CV286" s="289">
        <v>0</v>
      </c>
      <c r="CW286" s="289">
        <v>0</v>
      </c>
      <c r="CX286" s="289">
        <v>11332.82</v>
      </c>
      <c r="CY286" s="289">
        <v>0</v>
      </c>
      <c r="CZ286" s="289">
        <v>0</v>
      </c>
      <c r="DA286" s="289">
        <v>0</v>
      </c>
      <c r="DB286" s="289">
        <v>0</v>
      </c>
      <c r="DC286" s="289">
        <v>0</v>
      </c>
      <c r="DD286" s="289">
        <v>0</v>
      </c>
      <c r="DE286" s="289">
        <v>0</v>
      </c>
      <c r="DF286" s="289">
        <v>0</v>
      </c>
      <c r="DG286" s="289">
        <v>0</v>
      </c>
      <c r="DH286" s="289">
        <v>0</v>
      </c>
      <c r="DI286" s="289">
        <v>1734907.1300000001</v>
      </c>
      <c r="DJ286" s="289">
        <v>0</v>
      </c>
      <c r="DK286" s="289">
        <v>0</v>
      </c>
      <c r="DL286" s="289">
        <v>254049.26</v>
      </c>
      <c r="DM286" s="289">
        <v>196018.87</v>
      </c>
      <c r="DN286" s="289">
        <v>0</v>
      </c>
      <c r="DO286" s="289">
        <v>0</v>
      </c>
      <c r="DP286" s="289">
        <v>54495.880000000005</v>
      </c>
      <c r="DQ286" s="289">
        <v>0</v>
      </c>
      <c r="DR286" s="289">
        <v>0</v>
      </c>
      <c r="DS286" s="289">
        <v>0</v>
      </c>
      <c r="DT286" s="289">
        <v>65448.76</v>
      </c>
      <c r="DU286" s="289">
        <v>0</v>
      </c>
      <c r="DV286" s="289">
        <v>96234.72</v>
      </c>
      <c r="DW286" s="289">
        <v>0</v>
      </c>
      <c r="DX286" s="289">
        <v>879.7</v>
      </c>
      <c r="DY286" s="289">
        <v>1898.52</v>
      </c>
      <c r="DZ286" s="289">
        <v>42733.98</v>
      </c>
      <c r="EA286" s="289">
        <v>40128.18</v>
      </c>
      <c r="EB286" s="289">
        <v>1586.98</v>
      </c>
      <c r="EC286" s="289">
        <v>0</v>
      </c>
      <c r="ED286" s="289">
        <v>246813.79</v>
      </c>
      <c r="EE286" s="289">
        <v>431643.74</v>
      </c>
      <c r="EF286" s="289">
        <v>1790575.37</v>
      </c>
      <c r="EG286" s="289">
        <v>1461635.42</v>
      </c>
      <c r="EH286" s="289">
        <v>0</v>
      </c>
      <c r="EI286" s="289">
        <v>0</v>
      </c>
      <c r="EJ286" s="289">
        <v>0</v>
      </c>
      <c r="EK286" s="289">
        <v>144110</v>
      </c>
      <c r="EL286" s="289">
        <v>0</v>
      </c>
      <c r="EM286" s="289">
        <v>15645000</v>
      </c>
      <c r="EN286" s="289">
        <v>0</v>
      </c>
      <c r="EO286" s="289">
        <v>5758355.6799999997</v>
      </c>
      <c r="EP286" s="289">
        <v>15027442.310000001</v>
      </c>
      <c r="EQ286" s="289">
        <v>0</v>
      </c>
      <c r="ER286" s="289">
        <v>9269086.6300000008</v>
      </c>
      <c r="ES286" s="289">
        <v>0</v>
      </c>
      <c r="ET286" s="289">
        <v>0</v>
      </c>
      <c r="EU286" s="289">
        <v>79946.03</v>
      </c>
      <c r="EV286" s="289">
        <v>79580.88</v>
      </c>
      <c r="EW286" s="289">
        <v>773160.49</v>
      </c>
      <c r="EX286" s="289">
        <v>773525.64</v>
      </c>
      <c r="EY286" s="289">
        <v>0</v>
      </c>
      <c r="EZ286" s="289">
        <v>-12520.62</v>
      </c>
      <c r="FA286" s="289">
        <v>0.38</v>
      </c>
      <c r="FB286" s="289">
        <v>12521</v>
      </c>
      <c r="FC286" s="289">
        <v>0</v>
      </c>
      <c r="FD286" s="289">
        <v>0</v>
      </c>
      <c r="FE286" s="289">
        <v>0</v>
      </c>
      <c r="FF286" s="289">
        <v>0</v>
      </c>
      <c r="FG286" s="289">
        <v>0</v>
      </c>
      <c r="FH286" s="289">
        <v>0</v>
      </c>
      <c r="FI286" s="289">
        <v>0</v>
      </c>
      <c r="FJ286" s="289">
        <v>0</v>
      </c>
      <c r="FK286" s="289">
        <v>0</v>
      </c>
    </row>
    <row r="287" spans="1:167" x14ac:dyDescent="0.15">
      <c r="A287" s="287">
        <v>4459</v>
      </c>
      <c r="B287" s="287" t="s">
        <v>746</v>
      </c>
      <c r="C287" s="289">
        <v>0</v>
      </c>
      <c r="D287" s="289">
        <v>1202212.56</v>
      </c>
      <c r="E287" s="289">
        <v>0</v>
      </c>
      <c r="F287" s="289">
        <v>15</v>
      </c>
      <c r="G287" s="289">
        <v>12648.35</v>
      </c>
      <c r="H287" s="289">
        <v>2532.86</v>
      </c>
      <c r="I287" s="289">
        <v>13006.14</v>
      </c>
      <c r="J287" s="289">
        <v>0</v>
      </c>
      <c r="K287" s="289">
        <v>219692.79</v>
      </c>
      <c r="L287" s="289">
        <v>0</v>
      </c>
      <c r="M287" s="289">
        <v>0</v>
      </c>
      <c r="N287" s="289">
        <v>0</v>
      </c>
      <c r="O287" s="289">
        <v>0</v>
      </c>
      <c r="P287" s="289">
        <v>1531.45</v>
      </c>
      <c r="Q287" s="289">
        <v>0</v>
      </c>
      <c r="R287" s="289">
        <v>0</v>
      </c>
      <c r="S287" s="289">
        <v>52</v>
      </c>
      <c r="T287" s="289">
        <v>0</v>
      </c>
      <c r="U287" s="289">
        <v>89196.58</v>
      </c>
      <c r="V287" s="289">
        <v>1658722</v>
      </c>
      <c r="W287" s="289">
        <v>0</v>
      </c>
      <c r="X287" s="289">
        <v>0</v>
      </c>
      <c r="Y287" s="289">
        <v>0</v>
      </c>
      <c r="Z287" s="289">
        <v>1456.2</v>
      </c>
      <c r="AA287" s="289">
        <v>85450</v>
      </c>
      <c r="AB287" s="289">
        <v>0</v>
      </c>
      <c r="AC287" s="289">
        <v>0</v>
      </c>
      <c r="AD287" s="289">
        <v>18519.57</v>
      </c>
      <c r="AE287" s="289">
        <v>35204.86</v>
      </c>
      <c r="AF287" s="289">
        <v>0</v>
      </c>
      <c r="AG287" s="289">
        <v>0</v>
      </c>
      <c r="AH287" s="289">
        <v>0</v>
      </c>
      <c r="AI287" s="289">
        <v>15685</v>
      </c>
      <c r="AJ287" s="289">
        <v>0</v>
      </c>
      <c r="AK287" s="289">
        <v>731</v>
      </c>
      <c r="AL287" s="289">
        <v>0</v>
      </c>
      <c r="AM287" s="289">
        <v>2796</v>
      </c>
      <c r="AN287" s="289">
        <v>2113.4</v>
      </c>
      <c r="AO287" s="289">
        <v>0</v>
      </c>
      <c r="AP287" s="289">
        <v>71355.350000000006</v>
      </c>
      <c r="AQ287" s="289">
        <v>780845.07000000007</v>
      </c>
      <c r="AR287" s="289">
        <v>455900.99</v>
      </c>
      <c r="AS287" s="289">
        <v>135537.09</v>
      </c>
      <c r="AT287" s="289">
        <v>104812.01000000001</v>
      </c>
      <c r="AU287" s="289">
        <v>52119.73</v>
      </c>
      <c r="AV287" s="289">
        <v>0</v>
      </c>
      <c r="AW287" s="289">
        <v>58088.01</v>
      </c>
      <c r="AX287" s="289">
        <v>208372.99</v>
      </c>
      <c r="AY287" s="289">
        <v>116573.38</v>
      </c>
      <c r="AZ287" s="289">
        <v>192974.41</v>
      </c>
      <c r="BA287" s="289">
        <v>550520.72</v>
      </c>
      <c r="BB287" s="289">
        <v>42439.4</v>
      </c>
      <c r="BC287" s="289">
        <v>42643.71</v>
      </c>
      <c r="BD287" s="289">
        <v>25887.600000000002</v>
      </c>
      <c r="BE287" s="289">
        <v>30616.560000000001</v>
      </c>
      <c r="BF287" s="289">
        <v>240805.55000000002</v>
      </c>
      <c r="BG287" s="289">
        <v>248260.86000000002</v>
      </c>
      <c r="BH287" s="289">
        <v>314.60000000000002</v>
      </c>
      <c r="BI287" s="289">
        <v>0</v>
      </c>
      <c r="BJ287" s="289">
        <v>0</v>
      </c>
      <c r="BK287" s="289">
        <v>0</v>
      </c>
      <c r="BL287" s="289">
        <v>0</v>
      </c>
      <c r="BM287" s="289">
        <v>0</v>
      </c>
      <c r="BN287" s="289">
        <v>0</v>
      </c>
      <c r="BO287" s="289">
        <v>0</v>
      </c>
      <c r="BP287" s="289">
        <v>0</v>
      </c>
      <c r="BQ287" s="289">
        <v>1204525.08</v>
      </c>
      <c r="BR287" s="289">
        <v>1350733.51</v>
      </c>
      <c r="BS287" s="289">
        <v>1204525.08</v>
      </c>
      <c r="BT287" s="289">
        <v>1350733.51</v>
      </c>
      <c r="BU287" s="289">
        <v>0</v>
      </c>
      <c r="BV287" s="289">
        <v>0</v>
      </c>
      <c r="BW287" s="289">
        <v>240805.55000000002</v>
      </c>
      <c r="BX287" s="289">
        <v>0</v>
      </c>
      <c r="BY287" s="289">
        <v>0</v>
      </c>
      <c r="BZ287" s="289">
        <v>0</v>
      </c>
      <c r="CA287" s="289">
        <v>0</v>
      </c>
      <c r="CB287" s="289">
        <v>24093.58</v>
      </c>
      <c r="CC287" s="289">
        <v>24312.799999999999</v>
      </c>
      <c r="CD287" s="289">
        <v>0</v>
      </c>
      <c r="CE287" s="289">
        <v>0</v>
      </c>
      <c r="CF287" s="289">
        <v>0</v>
      </c>
      <c r="CG287" s="289">
        <v>0</v>
      </c>
      <c r="CH287" s="289">
        <v>0</v>
      </c>
      <c r="CI287" s="289">
        <v>0</v>
      </c>
      <c r="CJ287" s="289">
        <v>0</v>
      </c>
      <c r="CK287" s="289">
        <v>0</v>
      </c>
      <c r="CL287" s="289">
        <v>0</v>
      </c>
      <c r="CM287" s="289">
        <v>63460</v>
      </c>
      <c r="CN287" s="289">
        <v>0</v>
      </c>
      <c r="CO287" s="289">
        <v>0</v>
      </c>
      <c r="CP287" s="289">
        <v>0</v>
      </c>
      <c r="CQ287" s="289">
        <v>0</v>
      </c>
      <c r="CR287" s="289">
        <v>0</v>
      </c>
      <c r="CS287" s="289">
        <v>0</v>
      </c>
      <c r="CT287" s="289">
        <v>67153</v>
      </c>
      <c r="CU287" s="289">
        <v>0</v>
      </c>
      <c r="CV287" s="289">
        <v>0</v>
      </c>
      <c r="CW287" s="289">
        <v>0</v>
      </c>
      <c r="CX287" s="289">
        <v>0</v>
      </c>
      <c r="CY287" s="289">
        <v>0</v>
      </c>
      <c r="CZ287" s="289">
        <v>0</v>
      </c>
      <c r="DA287" s="289">
        <v>0</v>
      </c>
      <c r="DB287" s="289">
        <v>0</v>
      </c>
      <c r="DC287" s="289">
        <v>0</v>
      </c>
      <c r="DD287" s="289">
        <v>0</v>
      </c>
      <c r="DE287" s="289">
        <v>0</v>
      </c>
      <c r="DF287" s="289">
        <v>0</v>
      </c>
      <c r="DG287" s="289">
        <v>0</v>
      </c>
      <c r="DH287" s="289">
        <v>0</v>
      </c>
      <c r="DI287" s="289">
        <v>272450.84999999998</v>
      </c>
      <c r="DJ287" s="289">
        <v>0</v>
      </c>
      <c r="DK287" s="289">
        <v>0</v>
      </c>
      <c r="DL287" s="289">
        <v>17188.77</v>
      </c>
      <c r="DM287" s="289">
        <v>11577</v>
      </c>
      <c r="DN287" s="289">
        <v>0</v>
      </c>
      <c r="DO287" s="289">
        <v>0</v>
      </c>
      <c r="DP287" s="289">
        <v>24241.5</v>
      </c>
      <c r="DQ287" s="289">
        <v>6592.06</v>
      </c>
      <c r="DR287" s="289">
        <v>0</v>
      </c>
      <c r="DS287" s="289">
        <v>0</v>
      </c>
      <c r="DT287" s="289">
        <v>0</v>
      </c>
      <c r="DU287" s="289">
        <v>0</v>
      </c>
      <c r="DV287" s="289">
        <v>87774.75</v>
      </c>
      <c r="DW287" s="289">
        <v>0</v>
      </c>
      <c r="DX287" s="289">
        <v>0</v>
      </c>
      <c r="DY287" s="289">
        <v>0</v>
      </c>
      <c r="DZ287" s="289">
        <v>0</v>
      </c>
      <c r="EA287" s="289">
        <v>0</v>
      </c>
      <c r="EB287" s="289">
        <v>0</v>
      </c>
      <c r="EC287" s="289">
        <v>0</v>
      </c>
      <c r="ED287" s="289">
        <v>29642.21</v>
      </c>
      <c r="EE287" s="289">
        <v>27898.05</v>
      </c>
      <c r="EF287" s="289">
        <v>197355.84</v>
      </c>
      <c r="EG287" s="289">
        <v>199100</v>
      </c>
      <c r="EH287" s="289">
        <v>0</v>
      </c>
      <c r="EI287" s="289">
        <v>0</v>
      </c>
      <c r="EJ287" s="289">
        <v>0</v>
      </c>
      <c r="EK287" s="289">
        <v>0</v>
      </c>
      <c r="EL287" s="289">
        <v>0</v>
      </c>
      <c r="EM287" s="289">
        <v>775000</v>
      </c>
      <c r="EN287" s="289">
        <v>0</v>
      </c>
      <c r="EO287" s="289">
        <v>0</v>
      </c>
      <c r="EP287" s="289">
        <v>0</v>
      </c>
      <c r="EQ287" s="289">
        <v>0</v>
      </c>
      <c r="ER287" s="289">
        <v>0</v>
      </c>
      <c r="ES287" s="289">
        <v>0</v>
      </c>
      <c r="ET287" s="289">
        <v>0</v>
      </c>
      <c r="EU287" s="289">
        <v>5901.92</v>
      </c>
      <c r="EV287" s="289">
        <v>3931.6800000000003</v>
      </c>
      <c r="EW287" s="289">
        <v>140136.58000000002</v>
      </c>
      <c r="EX287" s="289">
        <v>142106.82</v>
      </c>
      <c r="EY287" s="289">
        <v>0</v>
      </c>
      <c r="EZ287" s="289">
        <v>0</v>
      </c>
      <c r="FA287" s="289">
        <v>0</v>
      </c>
      <c r="FB287" s="289">
        <v>0</v>
      </c>
      <c r="FC287" s="289">
        <v>0</v>
      </c>
      <c r="FD287" s="289">
        <v>0</v>
      </c>
      <c r="FE287" s="289">
        <v>0</v>
      </c>
      <c r="FF287" s="289">
        <v>0</v>
      </c>
      <c r="FG287" s="289">
        <v>0</v>
      </c>
      <c r="FH287" s="289">
        <v>0</v>
      </c>
      <c r="FI287" s="289">
        <v>0</v>
      </c>
      <c r="FJ287" s="289">
        <v>0</v>
      </c>
      <c r="FK287" s="289">
        <v>0</v>
      </c>
    </row>
    <row r="288" spans="1:167" x14ac:dyDescent="0.15">
      <c r="A288" s="287">
        <v>4473</v>
      </c>
      <c r="B288" s="287" t="s">
        <v>747</v>
      </c>
      <c r="C288" s="289">
        <v>0</v>
      </c>
      <c r="D288" s="289">
        <v>9656514</v>
      </c>
      <c r="E288" s="289">
        <v>0</v>
      </c>
      <c r="F288" s="289">
        <v>18339.43</v>
      </c>
      <c r="G288" s="289">
        <v>28796.100000000002</v>
      </c>
      <c r="H288" s="289">
        <v>4939.99</v>
      </c>
      <c r="I288" s="289">
        <v>235227.74</v>
      </c>
      <c r="J288" s="289">
        <v>0</v>
      </c>
      <c r="K288" s="289">
        <v>1086909.76</v>
      </c>
      <c r="L288" s="289">
        <v>0</v>
      </c>
      <c r="M288" s="289">
        <v>0</v>
      </c>
      <c r="N288" s="289">
        <v>0</v>
      </c>
      <c r="O288" s="289">
        <v>0</v>
      </c>
      <c r="P288" s="289">
        <v>0</v>
      </c>
      <c r="Q288" s="289">
        <v>0</v>
      </c>
      <c r="R288" s="289">
        <v>0</v>
      </c>
      <c r="S288" s="289">
        <v>0</v>
      </c>
      <c r="T288" s="289">
        <v>0</v>
      </c>
      <c r="U288" s="289">
        <v>494316.73</v>
      </c>
      <c r="V288" s="289">
        <v>10764703</v>
      </c>
      <c r="W288" s="289">
        <v>28483.9</v>
      </c>
      <c r="X288" s="289">
        <v>0</v>
      </c>
      <c r="Y288" s="289">
        <v>0</v>
      </c>
      <c r="Z288" s="289">
        <v>54483.51</v>
      </c>
      <c r="AA288" s="289">
        <v>150819</v>
      </c>
      <c r="AB288" s="289">
        <v>0</v>
      </c>
      <c r="AC288" s="289">
        <v>0</v>
      </c>
      <c r="AD288" s="289">
        <v>66882.7</v>
      </c>
      <c r="AE288" s="289">
        <v>260314.24000000002</v>
      </c>
      <c r="AF288" s="289">
        <v>0</v>
      </c>
      <c r="AG288" s="289">
        <v>0</v>
      </c>
      <c r="AH288" s="289">
        <v>15085.62</v>
      </c>
      <c r="AI288" s="289">
        <v>0</v>
      </c>
      <c r="AJ288" s="289">
        <v>0</v>
      </c>
      <c r="AK288" s="289">
        <v>11765.01</v>
      </c>
      <c r="AL288" s="289">
        <v>0</v>
      </c>
      <c r="AM288" s="289">
        <v>15382.68</v>
      </c>
      <c r="AN288" s="289">
        <v>33392.01</v>
      </c>
      <c r="AO288" s="289">
        <v>0</v>
      </c>
      <c r="AP288" s="289">
        <v>7936.17</v>
      </c>
      <c r="AQ288" s="289">
        <v>5129034.8099999996</v>
      </c>
      <c r="AR288" s="289">
        <v>3297784.26</v>
      </c>
      <c r="AS288" s="289">
        <v>980215.32000000007</v>
      </c>
      <c r="AT288" s="289">
        <v>621022.05000000005</v>
      </c>
      <c r="AU288" s="289">
        <v>383596.72000000003</v>
      </c>
      <c r="AV288" s="289">
        <v>232621.41</v>
      </c>
      <c r="AW288" s="289">
        <v>605068.88</v>
      </c>
      <c r="AX288" s="289">
        <v>959418.85</v>
      </c>
      <c r="AY288" s="289">
        <v>472622.42</v>
      </c>
      <c r="AZ288" s="289">
        <v>1254799.17</v>
      </c>
      <c r="BA288" s="289">
        <v>3684263.55</v>
      </c>
      <c r="BB288" s="289">
        <v>485085.67</v>
      </c>
      <c r="BC288" s="289">
        <v>176590.82</v>
      </c>
      <c r="BD288" s="289">
        <v>13169.49</v>
      </c>
      <c r="BE288" s="289">
        <v>514890.81</v>
      </c>
      <c r="BF288" s="289">
        <v>2468505.2000000002</v>
      </c>
      <c r="BG288" s="289">
        <v>1290462.95</v>
      </c>
      <c r="BH288" s="289">
        <v>85237.66</v>
      </c>
      <c r="BI288" s="289">
        <v>369980.65</v>
      </c>
      <c r="BJ288" s="289">
        <v>349902.52</v>
      </c>
      <c r="BK288" s="289">
        <v>0</v>
      </c>
      <c r="BL288" s="289">
        <v>0</v>
      </c>
      <c r="BM288" s="289">
        <v>0</v>
      </c>
      <c r="BN288" s="289">
        <v>0</v>
      </c>
      <c r="BO288" s="289">
        <v>98681.82</v>
      </c>
      <c r="BP288" s="289">
        <v>0</v>
      </c>
      <c r="BQ288" s="289">
        <v>4356863.04</v>
      </c>
      <c r="BR288" s="289">
        <v>4755524.54</v>
      </c>
      <c r="BS288" s="289">
        <v>4825525.51</v>
      </c>
      <c r="BT288" s="289">
        <v>5105427.0599999996</v>
      </c>
      <c r="BU288" s="289">
        <v>0</v>
      </c>
      <c r="BV288" s="289">
        <v>0</v>
      </c>
      <c r="BW288" s="289">
        <v>2466754.7999999998</v>
      </c>
      <c r="BX288" s="289">
        <v>0</v>
      </c>
      <c r="BY288" s="289">
        <v>0</v>
      </c>
      <c r="BZ288" s="289">
        <v>0</v>
      </c>
      <c r="CA288" s="289">
        <v>0</v>
      </c>
      <c r="CB288" s="289">
        <v>9526.4699999999993</v>
      </c>
      <c r="CC288" s="289">
        <v>137151.75</v>
      </c>
      <c r="CD288" s="289">
        <v>0</v>
      </c>
      <c r="CE288" s="289">
        <v>0</v>
      </c>
      <c r="CF288" s="289">
        <v>0</v>
      </c>
      <c r="CG288" s="289">
        <v>0</v>
      </c>
      <c r="CH288" s="289">
        <v>0</v>
      </c>
      <c r="CI288" s="289">
        <v>0</v>
      </c>
      <c r="CJ288" s="289">
        <v>0</v>
      </c>
      <c r="CK288" s="289">
        <v>0</v>
      </c>
      <c r="CL288" s="289">
        <v>0</v>
      </c>
      <c r="CM288" s="289">
        <v>979851</v>
      </c>
      <c r="CN288" s="289">
        <v>0</v>
      </c>
      <c r="CO288" s="289">
        <v>0</v>
      </c>
      <c r="CP288" s="289">
        <v>0</v>
      </c>
      <c r="CQ288" s="289">
        <v>0</v>
      </c>
      <c r="CR288" s="289">
        <v>0</v>
      </c>
      <c r="CS288" s="289">
        <v>0</v>
      </c>
      <c r="CT288" s="289">
        <v>398431.42</v>
      </c>
      <c r="CU288" s="289">
        <v>0</v>
      </c>
      <c r="CV288" s="289">
        <v>0</v>
      </c>
      <c r="CW288" s="289">
        <v>0</v>
      </c>
      <c r="CX288" s="289">
        <v>148575.58000000002</v>
      </c>
      <c r="CY288" s="289">
        <v>0</v>
      </c>
      <c r="CZ288" s="289">
        <v>0</v>
      </c>
      <c r="DA288" s="289">
        <v>0</v>
      </c>
      <c r="DB288" s="289">
        <v>0</v>
      </c>
      <c r="DC288" s="289">
        <v>0</v>
      </c>
      <c r="DD288" s="289">
        <v>0</v>
      </c>
      <c r="DE288" s="289">
        <v>0</v>
      </c>
      <c r="DF288" s="289">
        <v>0</v>
      </c>
      <c r="DG288" s="289">
        <v>0</v>
      </c>
      <c r="DH288" s="289">
        <v>0</v>
      </c>
      <c r="DI288" s="289">
        <v>3188660.93</v>
      </c>
      <c r="DJ288" s="289">
        <v>0</v>
      </c>
      <c r="DK288" s="289">
        <v>0</v>
      </c>
      <c r="DL288" s="289">
        <v>473065.22000000003</v>
      </c>
      <c r="DM288" s="289">
        <v>241048.03</v>
      </c>
      <c r="DN288" s="289">
        <v>0</v>
      </c>
      <c r="DO288" s="289">
        <v>0</v>
      </c>
      <c r="DP288" s="289">
        <v>152817.79</v>
      </c>
      <c r="DQ288" s="289">
        <v>0</v>
      </c>
      <c r="DR288" s="289">
        <v>0</v>
      </c>
      <c r="DS288" s="289">
        <v>0</v>
      </c>
      <c r="DT288" s="289">
        <v>0</v>
      </c>
      <c r="DU288" s="289">
        <v>0</v>
      </c>
      <c r="DV288" s="289">
        <v>62374.14</v>
      </c>
      <c r="DW288" s="289">
        <v>22324.91</v>
      </c>
      <c r="DX288" s="289">
        <v>58990.73</v>
      </c>
      <c r="DY288" s="289">
        <v>77718.38</v>
      </c>
      <c r="DZ288" s="289">
        <v>94854.39</v>
      </c>
      <c r="EA288" s="289">
        <v>43297.67</v>
      </c>
      <c r="EB288" s="289">
        <v>32829.07</v>
      </c>
      <c r="EC288" s="289">
        <v>0</v>
      </c>
      <c r="ED288" s="289">
        <v>311574.58</v>
      </c>
      <c r="EE288" s="289">
        <v>300522.55</v>
      </c>
      <c r="EF288" s="289">
        <v>1442945.4700000002</v>
      </c>
      <c r="EG288" s="289">
        <v>1285549.3999999999</v>
      </c>
      <c r="EH288" s="289">
        <v>2475.6</v>
      </c>
      <c r="EI288" s="289">
        <v>0</v>
      </c>
      <c r="EJ288" s="289">
        <v>0</v>
      </c>
      <c r="EK288" s="289">
        <v>165972.5</v>
      </c>
      <c r="EL288" s="289">
        <v>0</v>
      </c>
      <c r="EM288" s="289">
        <v>11324978.789999999</v>
      </c>
      <c r="EN288" s="289">
        <v>460.12</v>
      </c>
      <c r="EO288" s="289">
        <v>0</v>
      </c>
      <c r="EP288" s="289">
        <v>432241.16000000003</v>
      </c>
      <c r="EQ288" s="289">
        <v>0</v>
      </c>
      <c r="ER288" s="289">
        <v>432701.28</v>
      </c>
      <c r="ES288" s="289">
        <v>0</v>
      </c>
      <c r="ET288" s="289">
        <v>0</v>
      </c>
      <c r="EU288" s="289">
        <v>53372</v>
      </c>
      <c r="EV288" s="289">
        <v>80903.150000000009</v>
      </c>
      <c r="EW288" s="289">
        <v>843139.56</v>
      </c>
      <c r="EX288" s="289">
        <v>813921.76</v>
      </c>
      <c r="EY288" s="289">
        <v>1686.65</v>
      </c>
      <c r="EZ288" s="289">
        <v>394316.7</v>
      </c>
      <c r="FA288" s="289">
        <v>436758.53</v>
      </c>
      <c r="FB288" s="289">
        <v>835452.85</v>
      </c>
      <c r="FC288" s="289">
        <v>224125.31</v>
      </c>
      <c r="FD288" s="289">
        <v>568885.71</v>
      </c>
      <c r="FE288" s="289">
        <v>0</v>
      </c>
      <c r="FF288" s="289">
        <v>0</v>
      </c>
      <c r="FG288" s="289">
        <v>0</v>
      </c>
      <c r="FH288" s="289">
        <v>50767</v>
      </c>
      <c r="FI288" s="289">
        <v>20395.810000000001</v>
      </c>
      <c r="FJ288" s="289">
        <v>30371.190000000002</v>
      </c>
      <c r="FK288" s="289">
        <v>0</v>
      </c>
    </row>
    <row r="289" spans="1:167" x14ac:dyDescent="0.15">
      <c r="A289" s="287">
        <v>4508</v>
      </c>
      <c r="B289" s="287" t="s">
        <v>749</v>
      </c>
      <c r="C289" s="289">
        <v>0</v>
      </c>
      <c r="D289" s="289">
        <v>2024386.44</v>
      </c>
      <c r="E289" s="289">
        <v>0</v>
      </c>
      <c r="F289" s="289">
        <v>1083.42</v>
      </c>
      <c r="G289" s="289">
        <v>12418.9</v>
      </c>
      <c r="H289" s="289">
        <v>1333.58</v>
      </c>
      <c r="I289" s="289">
        <v>2830.82</v>
      </c>
      <c r="J289" s="289">
        <v>0</v>
      </c>
      <c r="K289" s="289">
        <v>547924.67000000004</v>
      </c>
      <c r="L289" s="289">
        <v>0</v>
      </c>
      <c r="M289" s="289">
        <v>0</v>
      </c>
      <c r="N289" s="289">
        <v>0</v>
      </c>
      <c r="O289" s="289">
        <v>0</v>
      </c>
      <c r="P289" s="289">
        <v>2999.64</v>
      </c>
      <c r="Q289" s="289">
        <v>0</v>
      </c>
      <c r="R289" s="289">
        <v>0</v>
      </c>
      <c r="S289" s="289">
        <v>0</v>
      </c>
      <c r="T289" s="289">
        <v>0</v>
      </c>
      <c r="U289" s="289">
        <v>83940.92</v>
      </c>
      <c r="V289" s="289">
        <v>2475296</v>
      </c>
      <c r="W289" s="289">
        <v>7242.99</v>
      </c>
      <c r="X289" s="289">
        <v>0</v>
      </c>
      <c r="Y289" s="289">
        <v>0</v>
      </c>
      <c r="Z289" s="289">
        <v>5824.2</v>
      </c>
      <c r="AA289" s="289">
        <v>114104</v>
      </c>
      <c r="AB289" s="289">
        <v>0</v>
      </c>
      <c r="AC289" s="289">
        <v>0</v>
      </c>
      <c r="AD289" s="289">
        <v>14450</v>
      </c>
      <c r="AE289" s="289">
        <v>75085.240000000005</v>
      </c>
      <c r="AF289" s="289">
        <v>0</v>
      </c>
      <c r="AG289" s="289">
        <v>0</v>
      </c>
      <c r="AH289" s="289">
        <v>10028.550000000001</v>
      </c>
      <c r="AI289" s="289">
        <v>26351</v>
      </c>
      <c r="AJ289" s="289">
        <v>0</v>
      </c>
      <c r="AK289" s="289">
        <v>0</v>
      </c>
      <c r="AL289" s="289">
        <v>0</v>
      </c>
      <c r="AM289" s="289">
        <v>143709.43</v>
      </c>
      <c r="AN289" s="289">
        <v>13584.24</v>
      </c>
      <c r="AO289" s="289">
        <v>0</v>
      </c>
      <c r="AP289" s="289">
        <v>0</v>
      </c>
      <c r="AQ289" s="289">
        <v>990544.77</v>
      </c>
      <c r="AR289" s="289">
        <v>760240.17</v>
      </c>
      <c r="AS289" s="289">
        <v>204138.39</v>
      </c>
      <c r="AT289" s="289">
        <v>121792.92</v>
      </c>
      <c r="AU289" s="289">
        <v>158909.76000000001</v>
      </c>
      <c r="AV289" s="289">
        <v>26193.38</v>
      </c>
      <c r="AW289" s="289">
        <v>170717.6</v>
      </c>
      <c r="AX289" s="289">
        <v>116476.85</v>
      </c>
      <c r="AY289" s="289">
        <v>127496.65000000001</v>
      </c>
      <c r="AZ289" s="289">
        <v>318162.47000000003</v>
      </c>
      <c r="BA289" s="289">
        <v>1188428.0900000001</v>
      </c>
      <c r="BB289" s="289">
        <v>124174.29000000001</v>
      </c>
      <c r="BC289" s="289">
        <v>70764.87</v>
      </c>
      <c r="BD289" s="289">
        <v>0</v>
      </c>
      <c r="BE289" s="289">
        <v>183400.15</v>
      </c>
      <c r="BF289" s="289">
        <v>346556.14</v>
      </c>
      <c r="BG289" s="289">
        <v>750984.66</v>
      </c>
      <c r="BH289" s="289">
        <v>0</v>
      </c>
      <c r="BI289" s="289">
        <v>0</v>
      </c>
      <c r="BJ289" s="289">
        <v>0</v>
      </c>
      <c r="BK289" s="289">
        <v>0</v>
      </c>
      <c r="BL289" s="289">
        <v>0</v>
      </c>
      <c r="BM289" s="289">
        <v>0</v>
      </c>
      <c r="BN289" s="289">
        <v>0</v>
      </c>
      <c r="BO289" s="289">
        <v>0</v>
      </c>
      <c r="BP289" s="289">
        <v>0</v>
      </c>
      <c r="BQ289" s="289">
        <v>1989917.54</v>
      </c>
      <c r="BR289" s="289">
        <v>1893530.42</v>
      </c>
      <c r="BS289" s="289">
        <v>1989917.54</v>
      </c>
      <c r="BT289" s="289">
        <v>1893530.42</v>
      </c>
      <c r="BU289" s="289">
        <v>0</v>
      </c>
      <c r="BV289" s="289">
        <v>0</v>
      </c>
      <c r="BW289" s="289">
        <v>319503.71000000002</v>
      </c>
      <c r="BX289" s="289">
        <v>0</v>
      </c>
      <c r="BY289" s="289">
        <v>0</v>
      </c>
      <c r="BZ289" s="289">
        <v>0</v>
      </c>
      <c r="CA289" s="289">
        <v>0</v>
      </c>
      <c r="CB289" s="289">
        <v>28612.639999999999</v>
      </c>
      <c r="CC289" s="289">
        <v>1976</v>
      </c>
      <c r="CD289" s="289">
        <v>0</v>
      </c>
      <c r="CE289" s="289">
        <v>0</v>
      </c>
      <c r="CF289" s="289">
        <v>0</v>
      </c>
      <c r="CG289" s="289">
        <v>0</v>
      </c>
      <c r="CH289" s="289">
        <v>22365.09</v>
      </c>
      <c r="CI289" s="289">
        <v>0</v>
      </c>
      <c r="CJ289" s="289">
        <v>0</v>
      </c>
      <c r="CK289" s="289">
        <v>0</v>
      </c>
      <c r="CL289" s="289">
        <v>0</v>
      </c>
      <c r="CM289" s="289">
        <v>66195</v>
      </c>
      <c r="CN289" s="289">
        <v>0</v>
      </c>
      <c r="CO289" s="289">
        <v>0</v>
      </c>
      <c r="CP289" s="289">
        <v>0</v>
      </c>
      <c r="CQ289" s="289">
        <v>0</v>
      </c>
      <c r="CR289" s="289">
        <v>0</v>
      </c>
      <c r="CS289" s="289">
        <v>0</v>
      </c>
      <c r="CT289" s="289">
        <v>73449</v>
      </c>
      <c r="CU289" s="289">
        <v>0</v>
      </c>
      <c r="CV289" s="289">
        <v>0</v>
      </c>
      <c r="CW289" s="289">
        <v>0</v>
      </c>
      <c r="CX289" s="289">
        <v>37068.22</v>
      </c>
      <c r="CY289" s="289">
        <v>0</v>
      </c>
      <c r="CZ289" s="289">
        <v>0</v>
      </c>
      <c r="DA289" s="289">
        <v>0</v>
      </c>
      <c r="DB289" s="289">
        <v>0</v>
      </c>
      <c r="DC289" s="289">
        <v>0</v>
      </c>
      <c r="DD289" s="289">
        <v>0</v>
      </c>
      <c r="DE289" s="289">
        <v>0</v>
      </c>
      <c r="DF289" s="289">
        <v>0</v>
      </c>
      <c r="DG289" s="289">
        <v>0</v>
      </c>
      <c r="DH289" s="289">
        <v>0</v>
      </c>
      <c r="DI289" s="289">
        <v>251265.47</v>
      </c>
      <c r="DJ289" s="289">
        <v>0</v>
      </c>
      <c r="DK289" s="289">
        <v>0</v>
      </c>
      <c r="DL289" s="289">
        <v>52104.37</v>
      </c>
      <c r="DM289" s="289">
        <v>23583.02</v>
      </c>
      <c r="DN289" s="289">
        <v>0</v>
      </c>
      <c r="DO289" s="289">
        <v>0</v>
      </c>
      <c r="DP289" s="289">
        <v>61538.450000000004</v>
      </c>
      <c r="DQ289" s="289">
        <v>0</v>
      </c>
      <c r="DR289" s="289">
        <v>0</v>
      </c>
      <c r="DS289" s="289">
        <v>0</v>
      </c>
      <c r="DT289" s="289">
        <v>0</v>
      </c>
      <c r="DU289" s="289">
        <v>0</v>
      </c>
      <c r="DV289" s="289">
        <v>160678.35</v>
      </c>
      <c r="DW289" s="289">
        <v>0</v>
      </c>
      <c r="DX289" s="289">
        <v>20852.79</v>
      </c>
      <c r="DY289" s="289">
        <v>44394.17</v>
      </c>
      <c r="DZ289" s="289">
        <v>38376.86</v>
      </c>
      <c r="EA289" s="289">
        <v>14835.48</v>
      </c>
      <c r="EB289" s="289">
        <v>0</v>
      </c>
      <c r="EC289" s="289">
        <v>0</v>
      </c>
      <c r="ED289" s="289">
        <v>0</v>
      </c>
      <c r="EE289" s="289">
        <v>0.57999999999999996</v>
      </c>
      <c r="EF289" s="289">
        <v>86080</v>
      </c>
      <c r="EG289" s="289">
        <v>44377.700000000004</v>
      </c>
      <c r="EH289" s="289">
        <v>0</v>
      </c>
      <c r="EI289" s="289">
        <v>0</v>
      </c>
      <c r="EJ289" s="289">
        <v>0</v>
      </c>
      <c r="EK289" s="289">
        <v>41701.72</v>
      </c>
      <c r="EL289" s="289">
        <v>0</v>
      </c>
      <c r="EM289" s="289">
        <v>745086.28</v>
      </c>
      <c r="EN289" s="289">
        <v>0</v>
      </c>
      <c r="EO289" s="289">
        <v>0</v>
      </c>
      <c r="EP289" s="289">
        <v>0</v>
      </c>
      <c r="EQ289" s="289">
        <v>0</v>
      </c>
      <c r="ER289" s="289">
        <v>0</v>
      </c>
      <c r="ES289" s="289">
        <v>0</v>
      </c>
      <c r="ET289" s="289">
        <v>0</v>
      </c>
      <c r="EU289" s="289">
        <v>0</v>
      </c>
      <c r="EV289" s="289">
        <v>0</v>
      </c>
      <c r="EW289" s="289">
        <v>184885.16</v>
      </c>
      <c r="EX289" s="289">
        <v>184885.16</v>
      </c>
      <c r="EY289" s="289">
        <v>0</v>
      </c>
      <c r="EZ289" s="289">
        <v>3539.39</v>
      </c>
      <c r="FA289" s="289">
        <v>39.39</v>
      </c>
      <c r="FB289" s="289">
        <v>1500</v>
      </c>
      <c r="FC289" s="289">
        <v>0</v>
      </c>
      <c r="FD289" s="289">
        <v>5000</v>
      </c>
      <c r="FE289" s="289">
        <v>0</v>
      </c>
      <c r="FF289" s="289">
        <v>0</v>
      </c>
      <c r="FG289" s="289">
        <v>0</v>
      </c>
      <c r="FH289" s="289">
        <v>0</v>
      </c>
      <c r="FI289" s="289">
        <v>0</v>
      </c>
      <c r="FJ289" s="289">
        <v>0</v>
      </c>
      <c r="FK289" s="289">
        <v>0</v>
      </c>
    </row>
    <row r="290" spans="1:167" x14ac:dyDescent="0.15">
      <c r="A290" s="287">
        <v>4515</v>
      </c>
      <c r="B290" s="287" t="s">
        <v>750</v>
      </c>
      <c r="C290" s="289">
        <v>1000</v>
      </c>
      <c r="D290" s="289">
        <v>14307884.140000001</v>
      </c>
      <c r="E290" s="289">
        <v>47047.41</v>
      </c>
      <c r="F290" s="289">
        <v>62035.700000000004</v>
      </c>
      <c r="G290" s="289">
        <v>292969.59000000003</v>
      </c>
      <c r="H290" s="289">
        <v>9984.9699999999993</v>
      </c>
      <c r="I290" s="289">
        <v>310072.8</v>
      </c>
      <c r="J290" s="289">
        <v>0</v>
      </c>
      <c r="K290" s="289">
        <v>992368.53</v>
      </c>
      <c r="L290" s="289">
        <v>0</v>
      </c>
      <c r="M290" s="289">
        <v>0</v>
      </c>
      <c r="N290" s="289">
        <v>0</v>
      </c>
      <c r="O290" s="289">
        <v>0</v>
      </c>
      <c r="P290" s="289">
        <v>14012</v>
      </c>
      <c r="Q290" s="289">
        <v>0</v>
      </c>
      <c r="R290" s="289">
        <v>0</v>
      </c>
      <c r="S290" s="289">
        <v>0</v>
      </c>
      <c r="T290" s="289">
        <v>0</v>
      </c>
      <c r="U290" s="289">
        <v>547412.77</v>
      </c>
      <c r="V290" s="289">
        <v>12458655</v>
      </c>
      <c r="W290" s="289">
        <v>19087.75</v>
      </c>
      <c r="X290" s="289">
        <v>30417</v>
      </c>
      <c r="Y290" s="289">
        <v>0</v>
      </c>
      <c r="Z290" s="289">
        <v>0</v>
      </c>
      <c r="AA290" s="289">
        <v>62031</v>
      </c>
      <c r="AB290" s="289">
        <v>0</v>
      </c>
      <c r="AC290" s="289">
        <v>0</v>
      </c>
      <c r="AD290" s="289">
        <v>84594.7</v>
      </c>
      <c r="AE290" s="289">
        <v>208750.76</v>
      </c>
      <c r="AF290" s="289">
        <v>0</v>
      </c>
      <c r="AG290" s="289">
        <v>0</v>
      </c>
      <c r="AH290" s="289">
        <v>60473.950000000004</v>
      </c>
      <c r="AI290" s="289">
        <v>0</v>
      </c>
      <c r="AJ290" s="289">
        <v>0</v>
      </c>
      <c r="AK290" s="289">
        <v>19580.46</v>
      </c>
      <c r="AL290" s="289">
        <v>0</v>
      </c>
      <c r="AM290" s="289">
        <v>0</v>
      </c>
      <c r="AN290" s="289">
        <v>73869.710000000006</v>
      </c>
      <c r="AO290" s="289">
        <v>0</v>
      </c>
      <c r="AP290" s="289">
        <v>16409.3</v>
      </c>
      <c r="AQ290" s="289">
        <v>6418994.7199999997</v>
      </c>
      <c r="AR290" s="289">
        <v>6650086.4699999997</v>
      </c>
      <c r="AS290" s="289">
        <v>800779.97</v>
      </c>
      <c r="AT290" s="289">
        <v>1010272.65</v>
      </c>
      <c r="AU290" s="289">
        <v>525444.80000000005</v>
      </c>
      <c r="AV290" s="289">
        <v>113251.15000000001</v>
      </c>
      <c r="AW290" s="289">
        <v>853716.08000000007</v>
      </c>
      <c r="AX290" s="289">
        <v>1062327.29</v>
      </c>
      <c r="AY290" s="289">
        <v>468955.49</v>
      </c>
      <c r="AZ290" s="289">
        <v>1582631.2</v>
      </c>
      <c r="BA290" s="289">
        <v>4204607.2300000004</v>
      </c>
      <c r="BB290" s="289">
        <v>684130.39</v>
      </c>
      <c r="BC290" s="289">
        <v>243371.04</v>
      </c>
      <c r="BD290" s="289">
        <v>79325</v>
      </c>
      <c r="BE290" s="289">
        <v>55489.01</v>
      </c>
      <c r="BF290" s="289">
        <v>3697023.58</v>
      </c>
      <c r="BG290" s="289">
        <v>925298.37</v>
      </c>
      <c r="BH290" s="289">
        <v>4466.8100000000004</v>
      </c>
      <c r="BI290" s="289">
        <v>0</v>
      </c>
      <c r="BJ290" s="289">
        <v>0</v>
      </c>
      <c r="BK290" s="289">
        <v>0</v>
      </c>
      <c r="BL290" s="289">
        <v>41871.89</v>
      </c>
      <c r="BM290" s="289">
        <v>175196</v>
      </c>
      <c r="BN290" s="289">
        <v>170821</v>
      </c>
      <c r="BO290" s="289">
        <v>0</v>
      </c>
      <c r="BP290" s="289">
        <v>33817</v>
      </c>
      <c r="BQ290" s="289">
        <v>6539003.2599999998</v>
      </c>
      <c r="BR290" s="289">
        <v>6706175.6600000001</v>
      </c>
      <c r="BS290" s="289">
        <v>6714199.2599999998</v>
      </c>
      <c r="BT290" s="289">
        <v>6952685.5499999998</v>
      </c>
      <c r="BU290" s="289">
        <v>0</v>
      </c>
      <c r="BV290" s="289">
        <v>0</v>
      </c>
      <c r="BW290" s="289">
        <v>3432255.08</v>
      </c>
      <c r="BX290" s="289">
        <v>0</v>
      </c>
      <c r="BY290" s="289">
        <v>66</v>
      </c>
      <c r="BZ290" s="289">
        <v>0</v>
      </c>
      <c r="CA290" s="289">
        <v>0</v>
      </c>
      <c r="CB290" s="289">
        <v>0.01</v>
      </c>
      <c r="CC290" s="289">
        <v>0</v>
      </c>
      <c r="CD290" s="289">
        <v>0</v>
      </c>
      <c r="CE290" s="289">
        <v>0</v>
      </c>
      <c r="CF290" s="289">
        <v>0</v>
      </c>
      <c r="CG290" s="289">
        <v>0</v>
      </c>
      <c r="CH290" s="289">
        <v>10216.11</v>
      </c>
      <c r="CI290" s="289">
        <v>0</v>
      </c>
      <c r="CJ290" s="289">
        <v>0</v>
      </c>
      <c r="CK290" s="289">
        <v>0</v>
      </c>
      <c r="CL290" s="289">
        <v>0</v>
      </c>
      <c r="CM290" s="289">
        <v>1043596</v>
      </c>
      <c r="CN290" s="289">
        <v>16641</v>
      </c>
      <c r="CO290" s="289">
        <v>0</v>
      </c>
      <c r="CP290" s="289">
        <v>0</v>
      </c>
      <c r="CQ290" s="289">
        <v>0</v>
      </c>
      <c r="CR290" s="289">
        <v>0</v>
      </c>
      <c r="CS290" s="289">
        <v>11318</v>
      </c>
      <c r="CT290" s="289">
        <v>501660.10000000003</v>
      </c>
      <c r="CU290" s="289">
        <v>0</v>
      </c>
      <c r="CV290" s="289">
        <v>0</v>
      </c>
      <c r="CW290" s="289">
        <v>0</v>
      </c>
      <c r="CX290" s="289">
        <v>113349.87</v>
      </c>
      <c r="CY290" s="289">
        <v>0</v>
      </c>
      <c r="CZ290" s="289">
        <v>0</v>
      </c>
      <c r="DA290" s="289">
        <v>0</v>
      </c>
      <c r="DB290" s="289">
        <v>0</v>
      </c>
      <c r="DC290" s="289">
        <v>0</v>
      </c>
      <c r="DD290" s="289">
        <v>0</v>
      </c>
      <c r="DE290" s="289">
        <v>0</v>
      </c>
      <c r="DF290" s="289">
        <v>0</v>
      </c>
      <c r="DG290" s="289">
        <v>0</v>
      </c>
      <c r="DH290" s="289">
        <v>0</v>
      </c>
      <c r="DI290" s="289">
        <v>3654521.2</v>
      </c>
      <c r="DJ290" s="289">
        <v>0</v>
      </c>
      <c r="DK290" s="289">
        <v>0</v>
      </c>
      <c r="DL290" s="289">
        <v>530139.28</v>
      </c>
      <c r="DM290" s="289">
        <v>285778.36</v>
      </c>
      <c r="DN290" s="289">
        <v>0</v>
      </c>
      <c r="DO290" s="289">
        <v>0</v>
      </c>
      <c r="DP290" s="289">
        <v>298039.57</v>
      </c>
      <c r="DQ290" s="289">
        <v>620.44000000000005</v>
      </c>
      <c r="DR290" s="289">
        <v>0</v>
      </c>
      <c r="DS290" s="289">
        <v>0</v>
      </c>
      <c r="DT290" s="289">
        <v>0</v>
      </c>
      <c r="DU290" s="289">
        <v>0</v>
      </c>
      <c r="DV290" s="289">
        <v>360003.32</v>
      </c>
      <c r="DW290" s="289">
        <v>0</v>
      </c>
      <c r="DX290" s="289">
        <v>250126.38</v>
      </c>
      <c r="DY290" s="289">
        <v>257546.79</v>
      </c>
      <c r="DZ290" s="289">
        <v>240184.30000000002</v>
      </c>
      <c r="EA290" s="289">
        <v>173851.79</v>
      </c>
      <c r="EB290" s="289">
        <v>58912.1</v>
      </c>
      <c r="EC290" s="289">
        <v>0</v>
      </c>
      <c r="ED290" s="289">
        <v>2077962.4</v>
      </c>
      <c r="EE290" s="289">
        <v>974891.37000000011</v>
      </c>
      <c r="EF290" s="289">
        <v>1945590.0899999999</v>
      </c>
      <c r="EG290" s="289">
        <v>2369833.62</v>
      </c>
      <c r="EH290" s="289">
        <v>440000</v>
      </c>
      <c r="EI290" s="289">
        <v>0</v>
      </c>
      <c r="EJ290" s="289">
        <v>0</v>
      </c>
      <c r="EK290" s="289">
        <v>238827.5</v>
      </c>
      <c r="EL290" s="289">
        <v>0</v>
      </c>
      <c r="EM290" s="289">
        <v>34987145.130000003</v>
      </c>
      <c r="EN290" s="289">
        <v>32966304.359999999</v>
      </c>
      <c r="EO290" s="289">
        <v>28707351.400000002</v>
      </c>
      <c r="EP290" s="289">
        <v>153702.73000000001</v>
      </c>
      <c r="EQ290" s="289">
        <v>0</v>
      </c>
      <c r="ER290" s="289">
        <v>4412655.6900000004</v>
      </c>
      <c r="ES290" s="289">
        <v>0</v>
      </c>
      <c r="ET290" s="289">
        <v>0</v>
      </c>
      <c r="EU290" s="289">
        <v>124580.63</v>
      </c>
      <c r="EV290" s="289">
        <v>193493.04</v>
      </c>
      <c r="EW290" s="289">
        <v>932220.16</v>
      </c>
      <c r="EX290" s="289">
        <v>863137.76</v>
      </c>
      <c r="EY290" s="289">
        <v>169.99</v>
      </c>
      <c r="EZ290" s="289">
        <v>46513.599999999999</v>
      </c>
      <c r="FA290" s="289">
        <v>87150.87</v>
      </c>
      <c r="FB290" s="289">
        <v>285686.21000000002</v>
      </c>
      <c r="FC290" s="289">
        <v>141537.38</v>
      </c>
      <c r="FD290" s="289">
        <v>103141.56</v>
      </c>
      <c r="FE290" s="289">
        <v>370</v>
      </c>
      <c r="FF290" s="289">
        <v>0</v>
      </c>
      <c r="FG290" s="289">
        <v>0</v>
      </c>
      <c r="FH290" s="289">
        <v>47242.46</v>
      </c>
      <c r="FI290" s="289">
        <v>0</v>
      </c>
      <c r="FJ290" s="289">
        <v>45742.46</v>
      </c>
      <c r="FK290" s="289">
        <v>1500</v>
      </c>
    </row>
    <row r="291" spans="1:167" x14ac:dyDescent="0.15">
      <c r="A291" s="287">
        <v>4501</v>
      </c>
      <c r="B291" s="287" t="s">
        <v>748</v>
      </c>
      <c r="C291" s="289">
        <v>12500</v>
      </c>
      <c r="D291" s="289">
        <v>11532818.359999999</v>
      </c>
      <c r="E291" s="289">
        <v>0</v>
      </c>
      <c r="F291" s="289">
        <v>58130.54</v>
      </c>
      <c r="G291" s="289">
        <v>57073.9</v>
      </c>
      <c r="H291" s="289">
        <v>26193.02</v>
      </c>
      <c r="I291" s="289">
        <v>273792.38</v>
      </c>
      <c r="J291" s="289">
        <v>0</v>
      </c>
      <c r="K291" s="289">
        <v>1183533.8400000001</v>
      </c>
      <c r="L291" s="289">
        <v>0</v>
      </c>
      <c r="M291" s="289">
        <v>0</v>
      </c>
      <c r="N291" s="289">
        <v>0</v>
      </c>
      <c r="O291" s="289">
        <v>0</v>
      </c>
      <c r="P291" s="289">
        <v>0</v>
      </c>
      <c r="Q291" s="289">
        <v>0</v>
      </c>
      <c r="R291" s="289">
        <v>0</v>
      </c>
      <c r="S291" s="289">
        <v>0</v>
      </c>
      <c r="T291" s="289">
        <v>0</v>
      </c>
      <c r="U291" s="289">
        <v>535866.22</v>
      </c>
      <c r="V291" s="289">
        <v>12917674</v>
      </c>
      <c r="W291" s="289">
        <v>47310.66</v>
      </c>
      <c r="X291" s="289">
        <v>0</v>
      </c>
      <c r="Y291" s="289">
        <v>579837.36</v>
      </c>
      <c r="Z291" s="289">
        <v>23631.46</v>
      </c>
      <c r="AA291" s="289">
        <v>45253.520000000004</v>
      </c>
      <c r="AB291" s="289">
        <v>19953.45</v>
      </c>
      <c r="AC291" s="289">
        <v>0</v>
      </c>
      <c r="AD291" s="289">
        <v>124110.38</v>
      </c>
      <c r="AE291" s="289">
        <v>342803.64</v>
      </c>
      <c r="AF291" s="289">
        <v>0</v>
      </c>
      <c r="AG291" s="289">
        <v>0</v>
      </c>
      <c r="AH291" s="289">
        <v>46003.05</v>
      </c>
      <c r="AI291" s="289">
        <v>0</v>
      </c>
      <c r="AJ291" s="289">
        <v>0</v>
      </c>
      <c r="AK291" s="289">
        <v>315047</v>
      </c>
      <c r="AL291" s="289">
        <v>0</v>
      </c>
      <c r="AM291" s="289">
        <v>0</v>
      </c>
      <c r="AN291" s="289">
        <v>75157.87</v>
      </c>
      <c r="AO291" s="289">
        <v>0</v>
      </c>
      <c r="AP291" s="289">
        <v>12371.53</v>
      </c>
      <c r="AQ291" s="289">
        <v>4246522.2</v>
      </c>
      <c r="AR291" s="289">
        <v>5106690.25</v>
      </c>
      <c r="AS291" s="289">
        <v>998786.88</v>
      </c>
      <c r="AT291" s="289">
        <v>659829.52</v>
      </c>
      <c r="AU291" s="289">
        <v>450166.69</v>
      </c>
      <c r="AV291" s="289">
        <v>2179.9299999999998</v>
      </c>
      <c r="AW291" s="289">
        <v>695416.64</v>
      </c>
      <c r="AX291" s="289">
        <v>1231782.1399999999</v>
      </c>
      <c r="AY291" s="289">
        <v>574230.59</v>
      </c>
      <c r="AZ291" s="289">
        <v>1772705.85</v>
      </c>
      <c r="BA291" s="289">
        <v>5610757.96</v>
      </c>
      <c r="BB291" s="289">
        <v>420061.02</v>
      </c>
      <c r="BC291" s="289">
        <v>350539.99</v>
      </c>
      <c r="BD291" s="289">
        <v>26124.45</v>
      </c>
      <c r="BE291" s="289">
        <v>48305.919999999998</v>
      </c>
      <c r="BF291" s="289">
        <v>3577760.13</v>
      </c>
      <c r="BG291" s="289">
        <v>1549475.46</v>
      </c>
      <c r="BH291" s="289">
        <v>670.57</v>
      </c>
      <c r="BI291" s="289">
        <v>0</v>
      </c>
      <c r="BJ291" s="289">
        <v>0</v>
      </c>
      <c r="BK291" s="289">
        <v>1397114.39</v>
      </c>
      <c r="BL291" s="289">
        <v>2607307.89</v>
      </c>
      <c r="BM291" s="289">
        <v>0</v>
      </c>
      <c r="BN291" s="289">
        <v>0</v>
      </c>
      <c r="BO291" s="289">
        <v>0</v>
      </c>
      <c r="BP291" s="289">
        <v>0</v>
      </c>
      <c r="BQ291" s="289">
        <v>6558130.5999999996</v>
      </c>
      <c r="BR291" s="289">
        <v>6254993.0899999999</v>
      </c>
      <c r="BS291" s="289">
        <v>7955244.9900000002</v>
      </c>
      <c r="BT291" s="289">
        <v>8862300.9800000004</v>
      </c>
      <c r="BU291" s="289">
        <v>0</v>
      </c>
      <c r="BV291" s="289">
        <v>0</v>
      </c>
      <c r="BW291" s="289">
        <v>2398653.0299999998</v>
      </c>
      <c r="BX291" s="289">
        <v>0</v>
      </c>
      <c r="BY291" s="289">
        <v>0</v>
      </c>
      <c r="BZ291" s="289">
        <v>0</v>
      </c>
      <c r="CA291" s="289">
        <v>0</v>
      </c>
      <c r="CB291" s="289">
        <v>0</v>
      </c>
      <c r="CC291" s="289">
        <v>6433.7300000000005</v>
      </c>
      <c r="CD291" s="289">
        <v>0</v>
      </c>
      <c r="CE291" s="289">
        <v>0</v>
      </c>
      <c r="CF291" s="289">
        <v>0</v>
      </c>
      <c r="CG291" s="289">
        <v>0</v>
      </c>
      <c r="CH291" s="289">
        <v>151551.01999999999</v>
      </c>
      <c r="CI291" s="289">
        <v>0</v>
      </c>
      <c r="CJ291" s="289">
        <v>9890.4600000000009</v>
      </c>
      <c r="CK291" s="289">
        <v>0</v>
      </c>
      <c r="CL291" s="289">
        <v>0</v>
      </c>
      <c r="CM291" s="289">
        <v>698764</v>
      </c>
      <c r="CN291" s="289">
        <v>9499</v>
      </c>
      <c r="CO291" s="289">
        <v>0</v>
      </c>
      <c r="CP291" s="289">
        <v>0</v>
      </c>
      <c r="CQ291" s="289">
        <v>0</v>
      </c>
      <c r="CR291" s="289">
        <v>0</v>
      </c>
      <c r="CS291" s="289">
        <v>6460</v>
      </c>
      <c r="CT291" s="289">
        <v>469311.29000000004</v>
      </c>
      <c r="CU291" s="289">
        <v>0</v>
      </c>
      <c r="CV291" s="289">
        <v>0</v>
      </c>
      <c r="CW291" s="289">
        <v>0</v>
      </c>
      <c r="CX291" s="289">
        <v>56254.47</v>
      </c>
      <c r="CY291" s="289">
        <v>0</v>
      </c>
      <c r="CZ291" s="289">
        <v>0</v>
      </c>
      <c r="DA291" s="289">
        <v>0</v>
      </c>
      <c r="DB291" s="289">
        <v>0</v>
      </c>
      <c r="DC291" s="289">
        <v>0</v>
      </c>
      <c r="DD291" s="289">
        <v>0</v>
      </c>
      <c r="DE291" s="289">
        <v>0</v>
      </c>
      <c r="DF291" s="289">
        <v>0</v>
      </c>
      <c r="DG291" s="289">
        <v>0</v>
      </c>
      <c r="DH291" s="289">
        <v>0</v>
      </c>
      <c r="DI291" s="289">
        <v>2413448.46</v>
      </c>
      <c r="DJ291" s="289">
        <v>0</v>
      </c>
      <c r="DK291" s="289">
        <v>0</v>
      </c>
      <c r="DL291" s="289">
        <v>417378.58</v>
      </c>
      <c r="DM291" s="289">
        <v>137165.64000000001</v>
      </c>
      <c r="DN291" s="289">
        <v>0</v>
      </c>
      <c r="DO291" s="289">
        <v>0</v>
      </c>
      <c r="DP291" s="289">
        <v>154543.61000000002</v>
      </c>
      <c r="DQ291" s="289">
        <v>1260.92</v>
      </c>
      <c r="DR291" s="289">
        <v>1504.28</v>
      </c>
      <c r="DS291" s="289">
        <v>0</v>
      </c>
      <c r="DT291" s="289">
        <v>0</v>
      </c>
      <c r="DU291" s="289">
        <v>12500</v>
      </c>
      <c r="DV291" s="289">
        <v>664971.85</v>
      </c>
      <c r="DW291" s="289">
        <v>4043.6600000000003</v>
      </c>
      <c r="DX291" s="289">
        <v>149275.20000000001</v>
      </c>
      <c r="DY291" s="289">
        <v>159510.71</v>
      </c>
      <c r="DZ291" s="289">
        <v>10285.51</v>
      </c>
      <c r="EA291" s="289">
        <v>0</v>
      </c>
      <c r="EB291" s="289">
        <v>50</v>
      </c>
      <c r="EC291" s="289">
        <v>0</v>
      </c>
      <c r="ED291" s="289">
        <v>22648.73</v>
      </c>
      <c r="EE291" s="289">
        <v>0</v>
      </c>
      <c r="EF291" s="289">
        <v>913351.27</v>
      </c>
      <c r="EG291" s="289">
        <v>936000</v>
      </c>
      <c r="EH291" s="289">
        <v>0</v>
      </c>
      <c r="EI291" s="289">
        <v>0</v>
      </c>
      <c r="EJ291" s="289">
        <v>0</v>
      </c>
      <c r="EK291" s="289">
        <v>0</v>
      </c>
      <c r="EL291" s="289">
        <v>0</v>
      </c>
      <c r="EM291" s="289">
        <v>0</v>
      </c>
      <c r="EN291" s="289">
        <v>397854</v>
      </c>
      <c r="EO291" s="289">
        <v>983812</v>
      </c>
      <c r="EP291" s="289">
        <v>585958</v>
      </c>
      <c r="EQ291" s="289">
        <v>0</v>
      </c>
      <c r="ER291" s="289">
        <v>0</v>
      </c>
      <c r="ES291" s="289">
        <v>0</v>
      </c>
      <c r="ET291" s="289">
        <v>0</v>
      </c>
      <c r="EU291" s="289">
        <v>253841.45</v>
      </c>
      <c r="EV291" s="289">
        <v>328650.82</v>
      </c>
      <c r="EW291" s="289">
        <v>1092021.3799999999</v>
      </c>
      <c r="EX291" s="289">
        <v>1017212.01</v>
      </c>
      <c r="EY291" s="289">
        <v>0</v>
      </c>
      <c r="EZ291" s="289">
        <v>0</v>
      </c>
      <c r="FA291" s="289">
        <v>0</v>
      </c>
      <c r="FB291" s="289">
        <v>0</v>
      </c>
      <c r="FC291" s="289">
        <v>0</v>
      </c>
      <c r="FD291" s="289">
        <v>0</v>
      </c>
      <c r="FE291" s="289">
        <v>0</v>
      </c>
      <c r="FF291" s="289">
        <v>0</v>
      </c>
      <c r="FG291" s="289">
        <v>0</v>
      </c>
      <c r="FH291" s="289">
        <v>0</v>
      </c>
      <c r="FI291" s="289">
        <v>0</v>
      </c>
      <c r="FJ291" s="289">
        <v>0</v>
      </c>
      <c r="FK291" s="289">
        <v>0</v>
      </c>
    </row>
    <row r="292" spans="1:167" x14ac:dyDescent="0.15">
      <c r="A292" s="287">
        <v>4529</v>
      </c>
      <c r="B292" s="287" t="s">
        <v>752</v>
      </c>
      <c r="C292" s="289">
        <v>0</v>
      </c>
      <c r="D292" s="289">
        <v>1607562.12</v>
      </c>
      <c r="E292" s="289">
        <v>0</v>
      </c>
      <c r="F292" s="289">
        <v>229.5</v>
      </c>
      <c r="G292" s="289">
        <v>29688.22</v>
      </c>
      <c r="H292" s="289">
        <v>558.86</v>
      </c>
      <c r="I292" s="289">
        <v>15276.800000000001</v>
      </c>
      <c r="J292" s="289">
        <v>0</v>
      </c>
      <c r="K292" s="289">
        <v>154024</v>
      </c>
      <c r="L292" s="289">
        <v>0</v>
      </c>
      <c r="M292" s="289">
        <v>0</v>
      </c>
      <c r="N292" s="289">
        <v>0</v>
      </c>
      <c r="O292" s="289">
        <v>0</v>
      </c>
      <c r="P292" s="289">
        <v>2828</v>
      </c>
      <c r="Q292" s="289">
        <v>0</v>
      </c>
      <c r="R292" s="289">
        <v>0</v>
      </c>
      <c r="S292" s="289">
        <v>0</v>
      </c>
      <c r="T292" s="289">
        <v>0</v>
      </c>
      <c r="U292" s="289">
        <v>90878.430000000008</v>
      </c>
      <c r="V292" s="289">
        <v>2213117</v>
      </c>
      <c r="W292" s="289">
        <v>4522.58</v>
      </c>
      <c r="X292" s="289">
        <v>0</v>
      </c>
      <c r="Y292" s="289">
        <v>68787.430000000008</v>
      </c>
      <c r="Z292" s="289">
        <v>0</v>
      </c>
      <c r="AA292" s="289">
        <v>109063</v>
      </c>
      <c r="AB292" s="289">
        <v>0</v>
      </c>
      <c r="AC292" s="289">
        <v>0</v>
      </c>
      <c r="AD292" s="289">
        <v>16334</v>
      </c>
      <c r="AE292" s="289">
        <v>78235.41</v>
      </c>
      <c r="AF292" s="289">
        <v>0</v>
      </c>
      <c r="AG292" s="289">
        <v>0</v>
      </c>
      <c r="AH292" s="289">
        <v>16048.37</v>
      </c>
      <c r="AI292" s="289">
        <v>19614</v>
      </c>
      <c r="AJ292" s="289">
        <v>0</v>
      </c>
      <c r="AK292" s="289">
        <v>1187.95</v>
      </c>
      <c r="AL292" s="289">
        <v>0</v>
      </c>
      <c r="AM292" s="289">
        <v>2233</v>
      </c>
      <c r="AN292" s="289">
        <v>0</v>
      </c>
      <c r="AO292" s="289">
        <v>0</v>
      </c>
      <c r="AP292" s="289">
        <v>5128.3500000000004</v>
      </c>
      <c r="AQ292" s="289">
        <v>679992.17</v>
      </c>
      <c r="AR292" s="289">
        <v>842373.5</v>
      </c>
      <c r="AS292" s="289">
        <v>237866.28</v>
      </c>
      <c r="AT292" s="289">
        <v>111014.48</v>
      </c>
      <c r="AU292" s="289">
        <v>156020.71</v>
      </c>
      <c r="AV292" s="289">
        <v>852.09</v>
      </c>
      <c r="AW292" s="289">
        <v>49424.4</v>
      </c>
      <c r="AX292" s="289">
        <v>288933.78999999998</v>
      </c>
      <c r="AY292" s="289">
        <v>249659.9</v>
      </c>
      <c r="AZ292" s="289">
        <v>219048.11000000002</v>
      </c>
      <c r="BA292" s="289">
        <v>653690.12</v>
      </c>
      <c r="BB292" s="289">
        <v>197971.61000000002</v>
      </c>
      <c r="BC292" s="289">
        <v>45448.840000000004</v>
      </c>
      <c r="BD292" s="289">
        <v>0</v>
      </c>
      <c r="BE292" s="289">
        <v>97206.99</v>
      </c>
      <c r="BF292" s="289">
        <v>410832.49</v>
      </c>
      <c r="BG292" s="289">
        <v>180847.56</v>
      </c>
      <c r="BH292" s="289">
        <v>0</v>
      </c>
      <c r="BI292" s="289">
        <v>0</v>
      </c>
      <c r="BJ292" s="289">
        <v>0</v>
      </c>
      <c r="BK292" s="289">
        <v>0</v>
      </c>
      <c r="BL292" s="289">
        <v>0</v>
      </c>
      <c r="BM292" s="289">
        <v>915000</v>
      </c>
      <c r="BN292" s="289">
        <v>915000</v>
      </c>
      <c r="BO292" s="289">
        <v>0</v>
      </c>
      <c r="BP292" s="289">
        <v>0</v>
      </c>
      <c r="BQ292" s="289">
        <v>404035.48</v>
      </c>
      <c r="BR292" s="289">
        <v>418169.46</v>
      </c>
      <c r="BS292" s="289">
        <v>1319035.48</v>
      </c>
      <c r="BT292" s="289">
        <v>1333169.46</v>
      </c>
      <c r="BU292" s="289">
        <v>0</v>
      </c>
      <c r="BV292" s="289">
        <v>0</v>
      </c>
      <c r="BW292" s="289">
        <v>410832.49</v>
      </c>
      <c r="BX292" s="289">
        <v>0</v>
      </c>
      <c r="BY292" s="289">
        <v>0</v>
      </c>
      <c r="BZ292" s="289">
        <v>0</v>
      </c>
      <c r="CA292" s="289">
        <v>0</v>
      </c>
      <c r="CB292" s="289">
        <v>0</v>
      </c>
      <c r="CC292" s="289">
        <v>0</v>
      </c>
      <c r="CD292" s="289">
        <v>0</v>
      </c>
      <c r="CE292" s="289">
        <v>0</v>
      </c>
      <c r="CF292" s="289">
        <v>0</v>
      </c>
      <c r="CG292" s="289">
        <v>0</v>
      </c>
      <c r="CH292" s="289">
        <v>6245.57</v>
      </c>
      <c r="CI292" s="289">
        <v>0</v>
      </c>
      <c r="CJ292" s="289">
        <v>0</v>
      </c>
      <c r="CK292" s="289">
        <v>0</v>
      </c>
      <c r="CL292" s="289">
        <v>0</v>
      </c>
      <c r="CM292" s="289">
        <v>142445</v>
      </c>
      <c r="CN292" s="289">
        <v>0</v>
      </c>
      <c r="CO292" s="289">
        <v>0</v>
      </c>
      <c r="CP292" s="289">
        <v>0</v>
      </c>
      <c r="CQ292" s="289">
        <v>0</v>
      </c>
      <c r="CR292" s="289">
        <v>0</v>
      </c>
      <c r="CS292" s="289">
        <v>0</v>
      </c>
      <c r="CT292" s="289">
        <v>91582.67</v>
      </c>
      <c r="CU292" s="289">
        <v>0</v>
      </c>
      <c r="CV292" s="289">
        <v>0</v>
      </c>
      <c r="CW292" s="289">
        <v>0</v>
      </c>
      <c r="CX292" s="289">
        <v>9117.56</v>
      </c>
      <c r="CY292" s="289">
        <v>0</v>
      </c>
      <c r="CZ292" s="289">
        <v>0</v>
      </c>
      <c r="DA292" s="289">
        <v>0</v>
      </c>
      <c r="DB292" s="289">
        <v>0</v>
      </c>
      <c r="DC292" s="289">
        <v>0</v>
      </c>
      <c r="DD292" s="289">
        <v>0</v>
      </c>
      <c r="DE292" s="289">
        <v>0</v>
      </c>
      <c r="DF292" s="289">
        <v>0</v>
      </c>
      <c r="DG292" s="289">
        <v>0</v>
      </c>
      <c r="DH292" s="289">
        <v>0</v>
      </c>
      <c r="DI292" s="289">
        <v>536504.68000000005</v>
      </c>
      <c r="DJ292" s="289">
        <v>0</v>
      </c>
      <c r="DK292" s="289">
        <v>0</v>
      </c>
      <c r="DL292" s="289">
        <v>87207.180000000008</v>
      </c>
      <c r="DM292" s="289">
        <v>24785.16</v>
      </c>
      <c r="DN292" s="289">
        <v>0</v>
      </c>
      <c r="DO292" s="289">
        <v>0</v>
      </c>
      <c r="DP292" s="289">
        <v>0</v>
      </c>
      <c r="DQ292" s="289">
        <v>521.27</v>
      </c>
      <c r="DR292" s="289">
        <v>0</v>
      </c>
      <c r="DS292" s="289">
        <v>0</v>
      </c>
      <c r="DT292" s="289">
        <v>0</v>
      </c>
      <c r="DU292" s="289">
        <v>0</v>
      </c>
      <c r="DV292" s="289">
        <v>11205</v>
      </c>
      <c r="DW292" s="289">
        <v>0</v>
      </c>
      <c r="DX292" s="289">
        <v>44731.33</v>
      </c>
      <c r="DY292" s="289">
        <v>50645.06</v>
      </c>
      <c r="DZ292" s="289">
        <v>47429.78</v>
      </c>
      <c r="EA292" s="289">
        <v>0</v>
      </c>
      <c r="EB292" s="289">
        <v>3030.48</v>
      </c>
      <c r="EC292" s="289">
        <v>38485.57</v>
      </c>
      <c r="ED292" s="289">
        <v>160611.99</v>
      </c>
      <c r="EE292" s="289">
        <v>257871.99000000002</v>
      </c>
      <c r="EF292" s="289">
        <v>175000</v>
      </c>
      <c r="EG292" s="289">
        <v>77740</v>
      </c>
      <c r="EH292" s="289">
        <v>0</v>
      </c>
      <c r="EI292" s="289">
        <v>0</v>
      </c>
      <c r="EJ292" s="289">
        <v>0</v>
      </c>
      <c r="EK292" s="289">
        <v>0</v>
      </c>
      <c r="EL292" s="289">
        <v>0</v>
      </c>
      <c r="EM292" s="289">
        <v>280000</v>
      </c>
      <c r="EN292" s="289">
        <v>0</v>
      </c>
      <c r="EO292" s="289">
        <v>-761077.57000000007</v>
      </c>
      <c r="EP292" s="289">
        <v>401745.14</v>
      </c>
      <c r="EQ292" s="289">
        <v>0</v>
      </c>
      <c r="ER292" s="289">
        <v>1162822.71</v>
      </c>
      <c r="ES292" s="289">
        <v>0</v>
      </c>
      <c r="ET292" s="289">
        <v>0</v>
      </c>
      <c r="EU292" s="289">
        <v>0</v>
      </c>
      <c r="EV292" s="289">
        <v>2833.88</v>
      </c>
      <c r="EW292" s="289">
        <v>183563.78</v>
      </c>
      <c r="EX292" s="289">
        <v>180729.9</v>
      </c>
      <c r="EY292" s="289">
        <v>0</v>
      </c>
      <c r="EZ292" s="289">
        <v>2812.2000000000003</v>
      </c>
      <c r="FA292" s="289">
        <v>-466.81</v>
      </c>
      <c r="FB292" s="289">
        <v>6935.5</v>
      </c>
      <c r="FC292" s="289">
        <v>10214.51</v>
      </c>
      <c r="FD292" s="289">
        <v>0</v>
      </c>
      <c r="FE292" s="289">
        <v>0</v>
      </c>
      <c r="FF292" s="289">
        <v>0</v>
      </c>
      <c r="FG292" s="289">
        <v>0</v>
      </c>
      <c r="FH292" s="289">
        <v>0</v>
      </c>
      <c r="FI292" s="289">
        <v>0</v>
      </c>
      <c r="FJ292" s="289">
        <v>0</v>
      </c>
      <c r="FK292" s="289">
        <v>0</v>
      </c>
    </row>
    <row r="293" spans="1:167" x14ac:dyDescent="0.15">
      <c r="A293" s="287">
        <v>4536</v>
      </c>
      <c r="B293" s="287" t="s">
        <v>753</v>
      </c>
      <c r="C293" s="289">
        <v>0</v>
      </c>
      <c r="D293" s="289">
        <v>4770869.5</v>
      </c>
      <c r="E293" s="289">
        <v>0</v>
      </c>
      <c r="F293" s="289">
        <v>1910.05</v>
      </c>
      <c r="G293" s="289">
        <v>68960.98</v>
      </c>
      <c r="H293" s="289">
        <v>5262.68</v>
      </c>
      <c r="I293" s="289">
        <v>84514.14</v>
      </c>
      <c r="J293" s="289">
        <v>9107</v>
      </c>
      <c r="K293" s="289">
        <v>586648.66</v>
      </c>
      <c r="L293" s="289">
        <v>0</v>
      </c>
      <c r="M293" s="289">
        <v>150</v>
      </c>
      <c r="N293" s="289">
        <v>0</v>
      </c>
      <c r="O293" s="289">
        <v>0</v>
      </c>
      <c r="P293" s="289">
        <v>4021.75</v>
      </c>
      <c r="Q293" s="289">
        <v>0</v>
      </c>
      <c r="R293" s="289">
        <v>596.1</v>
      </c>
      <c r="S293" s="289">
        <v>0</v>
      </c>
      <c r="T293" s="289">
        <v>0</v>
      </c>
      <c r="U293" s="289">
        <v>240186.41</v>
      </c>
      <c r="V293" s="289">
        <v>5487493</v>
      </c>
      <c r="W293" s="289">
        <v>11050.33</v>
      </c>
      <c r="X293" s="289">
        <v>0</v>
      </c>
      <c r="Y293" s="289">
        <v>0</v>
      </c>
      <c r="Z293" s="289">
        <v>5677.04</v>
      </c>
      <c r="AA293" s="289">
        <v>17732.27</v>
      </c>
      <c r="AB293" s="289">
        <v>0</v>
      </c>
      <c r="AC293" s="289">
        <v>0</v>
      </c>
      <c r="AD293" s="289">
        <v>27941.850000000002</v>
      </c>
      <c r="AE293" s="289">
        <v>71284</v>
      </c>
      <c r="AF293" s="289">
        <v>0</v>
      </c>
      <c r="AG293" s="289">
        <v>0</v>
      </c>
      <c r="AH293" s="289">
        <v>8556.9699999999993</v>
      </c>
      <c r="AI293" s="289">
        <v>0</v>
      </c>
      <c r="AJ293" s="289">
        <v>0</v>
      </c>
      <c r="AK293" s="289">
        <v>0</v>
      </c>
      <c r="AL293" s="289">
        <v>0</v>
      </c>
      <c r="AM293" s="289">
        <v>0</v>
      </c>
      <c r="AN293" s="289">
        <v>18078.34</v>
      </c>
      <c r="AO293" s="289">
        <v>0</v>
      </c>
      <c r="AP293" s="289">
        <v>2558.6799999999998</v>
      </c>
      <c r="AQ293" s="289">
        <v>2077383.76</v>
      </c>
      <c r="AR293" s="289">
        <v>2599373.92</v>
      </c>
      <c r="AS293" s="289">
        <v>593154.13</v>
      </c>
      <c r="AT293" s="289">
        <v>308401.25</v>
      </c>
      <c r="AU293" s="289">
        <v>301468.98</v>
      </c>
      <c r="AV293" s="289">
        <v>62092.090000000004</v>
      </c>
      <c r="AW293" s="289">
        <v>283575.32</v>
      </c>
      <c r="AX293" s="289">
        <v>272585.67</v>
      </c>
      <c r="AY293" s="289">
        <v>266279.5</v>
      </c>
      <c r="AZ293" s="289">
        <v>673870.54</v>
      </c>
      <c r="BA293" s="289">
        <v>1831971.79</v>
      </c>
      <c r="BB293" s="289">
        <v>139651.04</v>
      </c>
      <c r="BC293" s="289">
        <v>120535.49</v>
      </c>
      <c r="BD293" s="289">
        <v>102091.5</v>
      </c>
      <c r="BE293" s="289">
        <v>0</v>
      </c>
      <c r="BF293" s="289">
        <v>960848.57000000007</v>
      </c>
      <c r="BG293" s="289">
        <v>498388.9</v>
      </c>
      <c r="BH293" s="289">
        <v>8556.9699999999993</v>
      </c>
      <c r="BI293" s="289">
        <v>0</v>
      </c>
      <c r="BJ293" s="289">
        <v>0</v>
      </c>
      <c r="BK293" s="289">
        <v>0</v>
      </c>
      <c r="BL293" s="289">
        <v>0</v>
      </c>
      <c r="BM293" s="289">
        <v>0</v>
      </c>
      <c r="BN293" s="289">
        <v>0</v>
      </c>
      <c r="BO293" s="289">
        <v>4309580.03</v>
      </c>
      <c r="BP293" s="289">
        <v>4631950.3600000003</v>
      </c>
      <c r="BQ293" s="289">
        <v>0</v>
      </c>
      <c r="BR293" s="289">
        <v>0</v>
      </c>
      <c r="BS293" s="289">
        <v>4309580.03</v>
      </c>
      <c r="BT293" s="289">
        <v>4631950.3600000003</v>
      </c>
      <c r="BU293" s="289">
        <v>0</v>
      </c>
      <c r="BV293" s="289">
        <v>0</v>
      </c>
      <c r="BW293" s="289">
        <v>959848.57000000007</v>
      </c>
      <c r="BX293" s="289">
        <v>0</v>
      </c>
      <c r="BY293" s="289">
        <v>0</v>
      </c>
      <c r="BZ293" s="289">
        <v>0</v>
      </c>
      <c r="CA293" s="289">
        <v>0</v>
      </c>
      <c r="CB293" s="289">
        <v>0</v>
      </c>
      <c r="CC293" s="289">
        <v>36267</v>
      </c>
      <c r="CD293" s="289">
        <v>0</v>
      </c>
      <c r="CE293" s="289">
        <v>0</v>
      </c>
      <c r="CF293" s="289">
        <v>0</v>
      </c>
      <c r="CG293" s="289">
        <v>0</v>
      </c>
      <c r="CH293" s="289">
        <v>0</v>
      </c>
      <c r="CI293" s="289">
        <v>0</v>
      </c>
      <c r="CJ293" s="289">
        <v>8429.89</v>
      </c>
      <c r="CK293" s="289">
        <v>0</v>
      </c>
      <c r="CL293" s="289">
        <v>0</v>
      </c>
      <c r="CM293" s="289">
        <v>328829</v>
      </c>
      <c r="CN293" s="289">
        <v>0</v>
      </c>
      <c r="CO293" s="289">
        <v>0</v>
      </c>
      <c r="CP293" s="289">
        <v>0</v>
      </c>
      <c r="CQ293" s="289">
        <v>0</v>
      </c>
      <c r="CR293" s="289">
        <v>0</v>
      </c>
      <c r="CS293" s="289">
        <v>0</v>
      </c>
      <c r="CT293" s="289">
        <v>211332.27000000002</v>
      </c>
      <c r="CU293" s="289">
        <v>0</v>
      </c>
      <c r="CV293" s="289">
        <v>0</v>
      </c>
      <c r="CW293" s="289">
        <v>0</v>
      </c>
      <c r="CX293" s="289">
        <v>17892.66</v>
      </c>
      <c r="CY293" s="289">
        <v>0</v>
      </c>
      <c r="CZ293" s="289">
        <v>0</v>
      </c>
      <c r="DA293" s="289">
        <v>0</v>
      </c>
      <c r="DB293" s="289">
        <v>0</v>
      </c>
      <c r="DC293" s="289">
        <v>0</v>
      </c>
      <c r="DD293" s="289">
        <v>0</v>
      </c>
      <c r="DE293" s="289">
        <v>0</v>
      </c>
      <c r="DF293" s="289">
        <v>0</v>
      </c>
      <c r="DG293" s="289">
        <v>0</v>
      </c>
      <c r="DH293" s="289">
        <v>0</v>
      </c>
      <c r="DI293" s="289">
        <v>1146911.74</v>
      </c>
      <c r="DJ293" s="289">
        <v>0</v>
      </c>
      <c r="DK293" s="289">
        <v>0</v>
      </c>
      <c r="DL293" s="289">
        <v>127883.42</v>
      </c>
      <c r="DM293" s="289">
        <v>101242.46</v>
      </c>
      <c r="DN293" s="289">
        <v>0</v>
      </c>
      <c r="DO293" s="289">
        <v>0</v>
      </c>
      <c r="DP293" s="289">
        <v>37395.68</v>
      </c>
      <c r="DQ293" s="289">
        <v>0</v>
      </c>
      <c r="DR293" s="289">
        <v>0</v>
      </c>
      <c r="DS293" s="289">
        <v>0</v>
      </c>
      <c r="DT293" s="289">
        <v>0</v>
      </c>
      <c r="DU293" s="289">
        <v>0</v>
      </c>
      <c r="DV293" s="289">
        <v>123004.34</v>
      </c>
      <c r="DW293" s="289">
        <v>26161.75</v>
      </c>
      <c r="DX293" s="289">
        <v>52316.090000000004</v>
      </c>
      <c r="DY293" s="289">
        <v>62182.31</v>
      </c>
      <c r="DZ293" s="289">
        <v>12538.720000000001</v>
      </c>
      <c r="EA293" s="289">
        <v>1938.57</v>
      </c>
      <c r="EB293" s="289">
        <v>733.93000000000006</v>
      </c>
      <c r="EC293" s="289">
        <v>0</v>
      </c>
      <c r="ED293" s="289">
        <v>286725.64</v>
      </c>
      <c r="EE293" s="289">
        <v>285511.91000000003</v>
      </c>
      <c r="EF293" s="289">
        <v>1180940.81</v>
      </c>
      <c r="EG293" s="289">
        <v>1103928.71</v>
      </c>
      <c r="EH293" s="289">
        <v>514.81000000000006</v>
      </c>
      <c r="EI293" s="289">
        <v>0</v>
      </c>
      <c r="EJ293" s="289">
        <v>0</v>
      </c>
      <c r="EK293" s="289">
        <v>77711.02</v>
      </c>
      <c r="EL293" s="289">
        <v>0</v>
      </c>
      <c r="EM293" s="289">
        <v>5013989.3499999996</v>
      </c>
      <c r="EN293" s="289">
        <v>6.2700000000000005</v>
      </c>
      <c r="EO293" s="289">
        <v>1000</v>
      </c>
      <c r="EP293" s="289">
        <v>1000</v>
      </c>
      <c r="EQ293" s="289">
        <v>0</v>
      </c>
      <c r="ER293" s="289">
        <v>0</v>
      </c>
      <c r="ES293" s="289">
        <v>0</v>
      </c>
      <c r="ET293" s="289">
        <v>6.2700000000000005</v>
      </c>
      <c r="EU293" s="289">
        <v>119900.24</v>
      </c>
      <c r="EV293" s="289">
        <v>145067.55000000002</v>
      </c>
      <c r="EW293" s="289">
        <v>496467.94</v>
      </c>
      <c r="EX293" s="289">
        <v>471300.63</v>
      </c>
      <c r="EY293" s="289">
        <v>0</v>
      </c>
      <c r="EZ293" s="289">
        <v>-7005.04</v>
      </c>
      <c r="FA293" s="289">
        <v>-12423.48</v>
      </c>
      <c r="FB293" s="289">
        <v>34510.79</v>
      </c>
      <c r="FC293" s="289">
        <v>0</v>
      </c>
      <c r="FD293" s="289">
        <v>39929.230000000003</v>
      </c>
      <c r="FE293" s="289">
        <v>0</v>
      </c>
      <c r="FF293" s="289">
        <v>0</v>
      </c>
      <c r="FG293" s="289">
        <v>0</v>
      </c>
      <c r="FH293" s="289">
        <v>0</v>
      </c>
      <c r="FI293" s="289">
        <v>0</v>
      </c>
      <c r="FJ293" s="289">
        <v>0</v>
      </c>
      <c r="FK293" s="289">
        <v>0</v>
      </c>
    </row>
    <row r="294" spans="1:167" x14ac:dyDescent="0.15">
      <c r="A294" s="287">
        <v>4543</v>
      </c>
      <c r="B294" s="287" t="s">
        <v>754</v>
      </c>
      <c r="C294" s="289">
        <v>0</v>
      </c>
      <c r="D294" s="289">
        <v>3907545.73</v>
      </c>
      <c r="E294" s="289">
        <v>9767.3700000000008</v>
      </c>
      <c r="F294" s="289">
        <v>3165.38</v>
      </c>
      <c r="G294" s="289">
        <v>48089.1</v>
      </c>
      <c r="H294" s="289">
        <v>2282.17</v>
      </c>
      <c r="I294" s="289">
        <v>63910.380000000005</v>
      </c>
      <c r="J294" s="289">
        <v>0</v>
      </c>
      <c r="K294" s="289">
        <v>428816.45</v>
      </c>
      <c r="L294" s="289">
        <v>0</v>
      </c>
      <c r="M294" s="289">
        <v>0</v>
      </c>
      <c r="N294" s="289">
        <v>0</v>
      </c>
      <c r="O294" s="289">
        <v>0</v>
      </c>
      <c r="P294" s="289">
        <v>8145.6</v>
      </c>
      <c r="Q294" s="289">
        <v>0</v>
      </c>
      <c r="R294" s="289">
        <v>1750</v>
      </c>
      <c r="S294" s="289">
        <v>0</v>
      </c>
      <c r="T294" s="289">
        <v>0</v>
      </c>
      <c r="U294" s="289">
        <v>243682.49</v>
      </c>
      <c r="V294" s="289">
        <v>6990920</v>
      </c>
      <c r="W294" s="289">
        <v>18228.41</v>
      </c>
      <c r="X294" s="289">
        <v>0</v>
      </c>
      <c r="Y294" s="289">
        <v>410446.67</v>
      </c>
      <c r="Z294" s="289">
        <v>0</v>
      </c>
      <c r="AA294" s="289">
        <v>29537</v>
      </c>
      <c r="AB294" s="289">
        <v>0</v>
      </c>
      <c r="AC294" s="289">
        <v>0</v>
      </c>
      <c r="AD294" s="289">
        <v>54851</v>
      </c>
      <c r="AE294" s="289">
        <v>264499</v>
      </c>
      <c r="AF294" s="289">
        <v>0</v>
      </c>
      <c r="AG294" s="289">
        <v>0</v>
      </c>
      <c r="AH294" s="289">
        <v>19502.32</v>
      </c>
      <c r="AI294" s="289">
        <v>0</v>
      </c>
      <c r="AJ294" s="289">
        <v>0</v>
      </c>
      <c r="AK294" s="289">
        <v>0</v>
      </c>
      <c r="AL294" s="289">
        <v>0</v>
      </c>
      <c r="AM294" s="289">
        <v>14608.19</v>
      </c>
      <c r="AN294" s="289">
        <v>43315.35</v>
      </c>
      <c r="AO294" s="289">
        <v>0</v>
      </c>
      <c r="AP294" s="289">
        <v>25037.86</v>
      </c>
      <c r="AQ294" s="289">
        <v>2777942.16</v>
      </c>
      <c r="AR294" s="289">
        <v>2817061.47</v>
      </c>
      <c r="AS294" s="289">
        <v>436569.61</v>
      </c>
      <c r="AT294" s="289">
        <v>225147.57</v>
      </c>
      <c r="AU294" s="289">
        <v>303430.19</v>
      </c>
      <c r="AV294" s="289">
        <v>25974.52</v>
      </c>
      <c r="AW294" s="289">
        <v>377679.58</v>
      </c>
      <c r="AX294" s="289">
        <v>423711.98</v>
      </c>
      <c r="AY294" s="289">
        <v>235988.1</v>
      </c>
      <c r="AZ294" s="289">
        <v>452655.2</v>
      </c>
      <c r="BA294" s="289">
        <v>2331782.0099999998</v>
      </c>
      <c r="BB294" s="289">
        <v>313996.43</v>
      </c>
      <c r="BC294" s="289">
        <v>153030.57</v>
      </c>
      <c r="BD294" s="289">
        <v>0</v>
      </c>
      <c r="BE294" s="289">
        <v>8110.26</v>
      </c>
      <c r="BF294" s="289">
        <v>1638177.85</v>
      </c>
      <c r="BG294" s="289">
        <v>352049.5</v>
      </c>
      <c r="BH294" s="289">
        <v>12865.76</v>
      </c>
      <c r="BI294" s="289">
        <v>0</v>
      </c>
      <c r="BJ294" s="289">
        <v>0</v>
      </c>
      <c r="BK294" s="289">
        <v>0</v>
      </c>
      <c r="BL294" s="289">
        <v>0</v>
      </c>
      <c r="BM294" s="289">
        <v>0</v>
      </c>
      <c r="BN294" s="289">
        <v>0</v>
      </c>
      <c r="BO294" s="289">
        <v>-2512215.4</v>
      </c>
      <c r="BP294" s="289">
        <v>0</v>
      </c>
      <c r="BQ294" s="289">
        <v>4647301.3499999996</v>
      </c>
      <c r="BR294" s="289">
        <v>1837013.66</v>
      </c>
      <c r="BS294" s="289">
        <v>2135085.9500000002</v>
      </c>
      <c r="BT294" s="289">
        <v>1837013.66</v>
      </c>
      <c r="BU294" s="289">
        <v>0</v>
      </c>
      <c r="BV294" s="289">
        <v>0</v>
      </c>
      <c r="BW294" s="289">
        <v>1638177.85</v>
      </c>
      <c r="BX294" s="289">
        <v>0</v>
      </c>
      <c r="BY294" s="289">
        <v>0</v>
      </c>
      <c r="BZ294" s="289">
        <v>0</v>
      </c>
      <c r="CA294" s="289">
        <v>0</v>
      </c>
      <c r="CB294" s="289">
        <v>0</v>
      </c>
      <c r="CC294" s="289">
        <v>0</v>
      </c>
      <c r="CD294" s="289">
        <v>0</v>
      </c>
      <c r="CE294" s="289">
        <v>0</v>
      </c>
      <c r="CF294" s="289">
        <v>0</v>
      </c>
      <c r="CG294" s="289">
        <v>0</v>
      </c>
      <c r="CH294" s="289">
        <v>241.44</v>
      </c>
      <c r="CI294" s="289">
        <v>0</v>
      </c>
      <c r="CJ294" s="289">
        <v>0</v>
      </c>
      <c r="CK294" s="289">
        <v>0</v>
      </c>
      <c r="CL294" s="289">
        <v>0</v>
      </c>
      <c r="CM294" s="289">
        <v>584654</v>
      </c>
      <c r="CN294" s="289">
        <v>150000</v>
      </c>
      <c r="CO294" s="289">
        <v>0</v>
      </c>
      <c r="CP294" s="289">
        <v>0</v>
      </c>
      <c r="CQ294" s="289">
        <v>0</v>
      </c>
      <c r="CR294" s="289">
        <v>0</v>
      </c>
      <c r="CS294" s="289">
        <v>0</v>
      </c>
      <c r="CT294" s="289">
        <v>226468.63</v>
      </c>
      <c r="CU294" s="289">
        <v>0</v>
      </c>
      <c r="CV294" s="289">
        <v>0</v>
      </c>
      <c r="CW294" s="289">
        <v>0</v>
      </c>
      <c r="CX294" s="289">
        <v>68533.600000000006</v>
      </c>
      <c r="CY294" s="289">
        <v>0</v>
      </c>
      <c r="CZ294" s="289">
        <v>0</v>
      </c>
      <c r="DA294" s="289">
        <v>0</v>
      </c>
      <c r="DB294" s="289">
        <v>0</v>
      </c>
      <c r="DC294" s="289">
        <v>0</v>
      </c>
      <c r="DD294" s="289">
        <v>0</v>
      </c>
      <c r="DE294" s="289">
        <v>0</v>
      </c>
      <c r="DF294" s="289">
        <v>0</v>
      </c>
      <c r="DG294" s="289">
        <v>0</v>
      </c>
      <c r="DH294" s="289">
        <v>0</v>
      </c>
      <c r="DI294" s="289">
        <v>2256574.94</v>
      </c>
      <c r="DJ294" s="289">
        <v>0</v>
      </c>
      <c r="DK294" s="289">
        <v>0</v>
      </c>
      <c r="DL294" s="289">
        <v>104823</v>
      </c>
      <c r="DM294" s="289">
        <v>52055.5</v>
      </c>
      <c r="DN294" s="289">
        <v>0</v>
      </c>
      <c r="DO294" s="289">
        <v>0</v>
      </c>
      <c r="DP294" s="289">
        <v>21321.74</v>
      </c>
      <c r="DQ294" s="289">
        <v>0</v>
      </c>
      <c r="DR294" s="289">
        <v>0</v>
      </c>
      <c r="DS294" s="289">
        <v>0</v>
      </c>
      <c r="DT294" s="289">
        <v>0</v>
      </c>
      <c r="DU294" s="289">
        <v>0</v>
      </c>
      <c r="DV294" s="289">
        <v>233300.34</v>
      </c>
      <c r="DW294" s="289">
        <v>0</v>
      </c>
      <c r="DX294" s="289">
        <v>23164.880000000001</v>
      </c>
      <c r="DY294" s="289">
        <v>33142.199999999997</v>
      </c>
      <c r="DZ294" s="289">
        <v>11838.800000000001</v>
      </c>
      <c r="EA294" s="289">
        <v>1861.48</v>
      </c>
      <c r="EB294" s="289">
        <v>0</v>
      </c>
      <c r="EC294" s="289">
        <v>0</v>
      </c>
      <c r="ED294" s="289">
        <v>216524.86000000002</v>
      </c>
      <c r="EE294" s="289">
        <v>276494.61</v>
      </c>
      <c r="EF294" s="289">
        <v>1406799</v>
      </c>
      <c r="EG294" s="289">
        <v>1346829.25</v>
      </c>
      <c r="EH294" s="289">
        <v>0</v>
      </c>
      <c r="EI294" s="289">
        <v>0</v>
      </c>
      <c r="EJ294" s="289">
        <v>0</v>
      </c>
      <c r="EK294" s="289">
        <v>0</v>
      </c>
      <c r="EL294" s="289">
        <v>0</v>
      </c>
      <c r="EM294" s="289">
        <v>1368800</v>
      </c>
      <c r="EN294" s="289">
        <v>479386.18</v>
      </c>
      <c r="EO294" s="289">
        <v>894604.5</v>
      </c>
      <c r="EP294" s="289">
        <v>705794.19</v>
      </c>
      <c r="EQ294" s="289">
        <v>0</v>
      </c>
      <c r="ER294" s="289">
        <v>290575.87</v>
      </c>
      <c r="ES294" s="289">
        <v>0</v>
      </c>
      <c r="ET294" s="289">
        <v>0</v>
      </c>
      <c r="EU294" s="289">
        <v>94755.72</v>
      </c>
      <c r="EV294" s="289">
        <v>62874.11</v>
      </c>
      <c r="EW294" s="289">
        <v>540118.44999999995</v>
      </c>
      <c r="EX294" s="289">
        <v>572000.06000000006</v>
      </c>
      <c r="EY294" s="289">
        <v>0</v>
      </c>
      <c r="EZ294" s="289">
        <v>887.18000000000006</v>
      </c>
      <c r="FA294" s="289">
        <v>0</v>
      </c>
      <c r="FB294" s="289">
        <v>6432</v>
      </c>
      <c r="FC294" s="289">
        <v>0</v>
      </c>
      <c r="FD294" s="289">
        <v>7319.18</v>
      </c>
      <c r="FE294" s="289">
        <v>0</v>
      </c>
      <c r="FF294" s="289">
        <v>0</v>
      </c>
      <c r="FG294" s="289">
        <v>0</v>
      </c>
      <c r="FH294" s="289">
        <v>0</v>
      </c>
      <c r="FI294" s="289">
        <v>0</v>
      </c>
      <c r="FJ294" s="289">
        <v>0</v>
      </c>
      <c r="FK294" s="289">
        <v>0</v>
      </c>
    </row>
    <row r="295" spans="1:167" x14ac:dyDescent="0.15">
      <c r="A295" s="287">
        <v>4557</v>
      </c>
      <c r="B295" s="287" t="s">
        <v>755</v>
      </c>
      <c r="C295" s="289">
        <v>0</v>
      </c>
      <c r="D295" s="289">
        <v>1252681.57</v>
      </c>
      <c r="E295" s="289">
        <v>0</v>
      </c>
      <c r="F295" s="289">
        <v>1673.6000000000001</v>
      </c>
      <c r="G295" s="289">
        <v>11793.460000000001</v>
      </c>
      <c r="H295" s="289">
        <v>1381.58</v>
      </c>
      <c r="I295" s="289">
        <v>10179</v>
      </c>
      <c r="J295" s="289">
        <v>0</v>
      </c>
      <c r="K295" s="289">
        <v>623006</v>
      </c>
      <c r="L295" s="289">
        <v>0</v>
      </c>
      <c r="M295" s="289">
        <v>0</v>
      </c>
      <c r="N295" s="289">
        <v>0</v>
      </c>
      <c r="O295" s="289">
        <v>0</v>
      </c>
      <c r="P295" s="289">
        <v>4161.2300000000005</v>
      </c>
      <c r="Q295" s="289">
        <v>0</v>
      </c>
      <c r="R295" s="289">
        <v>0</v>
      </c>
      <c r="S295" s="289">
        <v>0</v>
      </c>
      <c r="T295" s="289">
        <v>0</v>
      </c>
      <c r="U295" s="289">
        <v>98161.790000000008</v>
      </c>
      <c r="V295" s="289">
        <v>2480494</v>
      </c>
      <c r="W295" s="289">
        <v>1520</v>
      </c>
      <c r="X295" s="289">
        <v>0</v>
      </c>
      <c r="Y295" s="289">
        <v>123785.5</v>
      </c>
      <c r="Z295" s="289">
        <v>0</v>
      </c>
      <c r="AA295" s="289">
        <v>100677</v>
      </c>
      <c r="AB295" s="289">
        <v>0</v>
      </c>
      <c r="AC295" s="289">
        <v>0</v>
      </c>
      <c r="AD295" s="289">
        <v>21155</v>
      </c>
      <c r="AE295" s="289">
        <v>52320.520000000004</v>
      </c>
      <c r="AF295" s="289">
        <v>0</v>
      </c>
      <c r="AG295" s="289">
        <v>0</v>
      </c>
      <c r="AH295" s="289">
        <v>17218.39</v>
      </c>
      <c r="AI295" s="289">
        <v>9659.14</v>
      </c>
      <c r="AJ295" s="289">
        <v>0</v>
      </c>
      <c r="AK295" s="289">
        <v>0</v>
      </c>
      <c r="AL295" s="289">
        <v>0</v>
      </c>
      <c r="AM295" s="289">
        <v>0</v>
      </c>
      <c r="AN295" s="289">
        <v>4736.4000000000005</v>
      </c>
      <c r="AO295" s="289">
        <v>0</v>
      </c>
      <c r="AP295" s="289">
        <v>52871.18</v>
      </c>
      <c r="AQ295" s="289">
        <v>898373.59</v>
      </c>
      <c r="AR295" s="289">
        <v>876995.13</v>
      </c>
      <c r="AS295" s="289">
        <v>287734.83</v>
      </c>
      <c r="AT295" s="289">
        <v>159720.03</v>
      </c>
      <c r="AU295" s="289">
        <v>138233.32</v>
      </c>
      <c r="AV295" s="289">
        <v>0</v>
      </c>
      <c r="AW295" s="289">
        <v>62933.03</v>
      </c>
      <c r="AX295" s="289">
        <v>57093.67</v>
      </c>
      <c r="AY295" s="289">
        <v>200238.56</v>
      </c>
      <c r="AZ295" s="289">
        <v>283911.60000000003</v>
      </c>
      <c r="BA295" s="289">
        <v>817091.31</v>
      </c>
      <c r="BB295" s="289">
        <v>234306.54</v>
      </c>
      <c r="BC295" s="289">
        <v>54839.33</v>
      </c>
      <c r="BD295" s="289">
        <v>1608.41</v>
      </c>
      <c r="BE295" s="289">
        <v>37480</v>
      </c>
      <c r="BF295" s="289">
        <v>476108.39</v>
      </c>
      <c r="BG295" s="289">
        <v>255608.67</v>
      </c>
      <c r="BH295" s="289">
        <v>0</v>
      </c>
      <c r="BI295" s="289">
        <v>0</v>
      </c>
      <c r="BJ295" s="289">
        <v>0</v>
      </c>
      <c r="BK295" s="289">
        <v>0</v>
      </c>
      <c r="BL295" s="289">
        <v>0</v>
      </c>
      <c r="BM295" s="289">
        <v>0</v>
      </c>
      <c r="BN295" s="289">
        <v>0</v>
      </c>
      <c r="BO295" s="289">
        <v>0</v>
      </c>
      <c r="BP295" s="289">
        <v>0</v>
      </c>
      <c r="BQ295" s="289">
        <v>734338.32000000007</v>
      </c>
      <c r="BR295" s="289">
        <v>759537.27</v>
      </c>
      <c r="BS295" s="289">
        <v>734338.32000000007</v>
      </c>
      <c r="BT295" s="289">
        <v>759537.27</v>
      </c>
      <c r="BU295" s="289">
        <v>0</v>
      </c>
      <c r="BV295" s="289">
        <v>0</v>
      </c>
      <c r="BW295" s="289">
        <v>222134.28</v>
      </c>
      <c r="BX295" s="289">
        <v>0</v>
      </c>
      <c r="BY295" s="289">
        <v>0</v>
      </c>
      <c r="BZ295" s="289">
        <v>0</v>
      </c>
      <c r="CA295" s="289">
        <v>0</v>
      </c>
      <c r="CB295" s="289">
        <v>0</v>
      </c>
      <c r="CC295" s="289">
        <v>53317.26</v>
      </c>
      <c r="CD295" s="289">
        <v>0</v>
      </c>
      <c r="CE295" s="289">
        <v>0</v>
      </c>
      <c r="CF295" s="289">
        <v>0</v>
      </c>
      <c r="CG295" s="289">
        <v>0</v>
      </c>
      <c r="CH295" s="289">
        <v>1573</v>
      </c>
      <c r="CI295" s="289">
        <v>0</v>
      </c>
      <c r="CJ295" s="289">
        <v>0</v>
      </c>
      <c r="CK295" s="289">
        <v>0</v>
      </c>
      <c r="CL295" s="289">
        <v>0</v>
      </c>
      <c r="CM295" s="289">
        <v>107154</v>
      </c>
      <c r="CN295" s="289">
        <v>0</v>
      </c>
      <c r="CO295" s="289">
        <v>0</v>
      </c>
      <c r="CP295" s="289">
        <v>0</v>
      </c>
      <c r="CQ295" s="289">
        <v>0</v>
      </c>
      <c r="CR295" s="289">
        <v>0</v>
      </c>
      <c r="CS295" s="289">
        <v>0</v>
      </c>
      <c r="CT295" s="289">
        <v>51808.85</v>
      </c>
      <c r="CU295" s="289">
        <v>0</v>
      </c>
      <c r="CV295" s="289">
        <v>0</v>
      </c>
      <c r="CW295" s="289">
        <v>0</v>
      </c>
      <c r="CX295" s="289">
        <v>8733.5499999999993</v>
      </c>
      <c r="CY295" s="289">
        <v>0</v>
      </c>
      <c r="CZ295" s="289">
        <v>0</v>
      </c>
      <c r="DA295" s="289">
        <v>0</v>
      </c>
      <c r="DB295" s="289">
        <v>0</v>
      </c>
      <c r="DC295" s="289">
        <v>0</v>
      </c>
      <c r="DD295" s="289">
        <v>178</v>
      </c>
      <c r="DE295" s="289">
        <v>0</v>
      </c>
      <c r="DF295" s="289">
        <v>0</v>
      </c>
      <c r="DG295" s="289">
        <v>954.14</v>
      </c>
      <c r="DH295" s="289">
        <v>0</v>
      </c>
      <c r="DI295" s="289">
        <v>335361.68</v>
      </c>
      <c r="DJ295" s="289">
        <v>0</v>
      </c>
      <c r="DK295" s="289">
        <v>0</v>
      </c>
      <c r="DL295" s="289">
        <v>47010.41</v>
      </c>
      <c r="DM295" s="289">
        <v>22446.61</v>
      </c>
      <c r="DN295" s="289">
        <v>0</v>
      </c>
      <c r="DO295" s="289">
        <v>0</v>
      </c>
      <c r="DP295" s="289">
        <v>0</v>
      </c>
      <c r="DQ295" s="289">
        <v>486.17</v>
      </c>
      <c r="DR295" s="289">
        <v>0</v>
      </c>
      <c r="DS295" s="289">
        <v>0</v>
      </c>
      <c r="DT295" s="289">
        <v>719.57</v>
      </c>
      <c r="DU295" s="289">
        <v>0</v>
      </c>
      <c r="DV295" s="289">
        <v>37920.36</v>
      </c>
      <c r="DW295" s="289">
        <v>0</v>
      </c>
      <c r="DX295" s="289">
        <v>13973.95</v>
      </c>
      <c r="DY295" s="289">
        <v>19315.27</v>
      </c>
      <c r="DZ295" s="289">
        <v>12227.87</v>
      </c>
      <c r="EA295" s="289">
        <v>2476.39</v>
      </c>
      <c r="EB295" s="289">
        <v>1710.16</v>
      </c>
      <c r="EC295" s="289">
        <v>2700</v>
      </c>
      <c r="ED295" s="289">
        <v>4217.79</v>
      </c>
      <c r="EE295" s="289">
        <v>4223.9400000000005</v>
      </c>
      <c r="EF295" s="289">
        <v>245151.15</v>
      </c>
      <c r="EG295" s="289">
        <v>117093.33</v>
      </c>
      <c r="EH295" s="289">
        <v>0</v>
      </c>
      <c r="EI295" s="289">
        <v>0</v>
      </c>
      <c r="EJ295" s="289">
        <v>0</v>
      </c>
      <c r="EK295" s="289">
        <v>128051.67</v>
      </c>
      <c r="EL295" s="289">
        <v>0</v>
      </c>
      <c r="EM295" s="289">
        <v>600000</v>
      </c>
      <c r="EN295" s="289">
        <v>755396.17</v>
      </c>
      <c r="EO295" s="289">
        <v>6000.59</v>
      </c>
      <c r="EP295" s="289">
        <v>5721.56</v>
      </c>
      <c r="EQ295" s="289">
        <v>0</v>
      </c>
      <c r="ER295" s="289">
        <v>755117.14</v>
      </c>
      <c r="ES295" s="289">
        <v>0</v>
      </c>
      <c r="ET295" s="289">
        <v>0</v>
      </c>
      <c r="EU295" s="289">
        <v>4585.78</v>
      </c>
      <c r="EV295" s="289">
        <v>0</v>
      </c>
      <c r="EW295" s="289">
        <v>187133.5</v>
      </c>
      <c r="EX295" s="289">
        <v>191719.28</v>
      </c>
      <c r="EY295" s="289">
        <v>0</v>
      </c>
      <c r="EZ295" s="289">
        <v>8401.18</v>
      </c>
      <c r="FA295" s="289">
        <v>10749.45</v>
      </c>
      <c r="FB295" s="289">
        <v>39653.82</v>
      </c>
      <c r="FC295" s="289">
        <v>0</v>
      </c>
      <c r="FD295" s="289">
        <v>37305.550000000003</v>
      </c>
      <c r="FE295" s="289">
        <v>0</v>
      </c>
      <c r="FF295" s="289">
        <v>0</v>
      </c>
      <c r="FG295" s="289">
        <v>0</v>
      </c>
      <c r="FH295" s="289">
        <v>0</v>
      </c>
      <c r="FI295" s="289">
        <v>0</v>
      </c>
      <c r="FJ295" s="289">
        <v>0</v>
      </c>
      <c r="FK295" s="289">
        <v>0</v>
      </c>
    </row>
    <row r="296" spans="1:167" x14ac:dyDescent="0.15">
      <c r="A296" s="287">
        <v>4571</v>
      </c>
      <c r="B296" s="287" t="s">
        <v>756</v>
      </c>
      <c r="C296" s="289">
        <v>0</v>
      </c>
      <c r="D296" s="289">
        <v>3140613</v>
      </c>
      <c r="E296" s="289">
        <v>0</v>
      </c>
      <c r="F296" s="289">
        <v>4409.4400000000005</v>
      </c>
      <c r="G296" s="289">
        <v>11852.1</v>
      </c>
      <c r="H296" s="289">
        <v>2871.53</v>
      </c>
      <c r="I296" s="289">
        <v>21642.04</v>
      </c>
      <c r="J296" s="289">
        <v>19885.93</v>
      </c>
      <c r="K296" s="289">
        <v>268286.84000000003</v>
      </c>
      <c r="L296" s="289">
        <v>0</v>
      </c>
      <c r="M296" s="289">
        <v>0</v>
      </c>
      <c r="N296" s="289">
        <v>0</v>
      </c>
      <c r="O296" s="289">
        <v>0</v>
      </c>
      <c r="P296" s="289">
        <v>3000</v>
      </c>
      <c r="Q296" s="289">
        <v>0</v>
      </c>
      <c r="R296" s="289">
        <v>0</v>
      </c>
      <c r="S296" s="289">
        <v>11384.23</v>
      </c>
      <c r="T296" s="289">
        <v>0</v>
      </c>
      <c r="U296" s="289">
        <v>156801.97</v>
      </c>
      <c r="V296" s="289">
        <v>1425134</v>
      </c>
      <c r="W296" s="289">
        <v>3520</v>
      </c>
      <c r="X296" s="289">
        <v>0</v>
      </c>
      <c r="Y296" s="289">
        <v>97725.400000000009</v>
      </c>
      <c r="Z296" s="289">
        <v>42517.39</v>
      </c>
      <c r="AA296" s="289">
        <v>137128</v>
      </c>
      <c r="AB296" s="289">
        <v>0</v>
      </c>
      <c r="AC296" s="289">
        <v>0</v>
      </c>
      <c r="AD296" s="289">
        <v>25956</v>
      </c>
      <c r="AE296" s="289">
        <v>101934</v>
      </c>
      <c r="AF296" s="289">
        <v>0</v>
      </c>
      <c r="AG296" s="289">
        <v>0</v>
      </c>
      <c r="AH296" s="289">
        <v>0</v>
      </c>
      <c r="AI296" s="289">
        <v>18496</v>
      </c>
      <c r="AJ296" s="289">
        <v>0</v>
      </c>
      <c r="AK296" s="289">
        <v>500</v>
      </c>
      <c r="AL296" s="289">
        <v>0</v>
      </c>
      <c r="AM296" s="289">
        <v>10732.93</v>
      </c>
      <c r="AN296" s="289">
        <v>50743.55</v>
      </c>
      <c r="AO296" s="289">
        <v>0</v>
      </c>
      <c r="AP296" s="289">
        <v>0</v>
      </c>
      <c r="AQ296" s="289">
        <v>1426816.6</v>
      </c>
      <c r="AR296" s="289">
        <v>786287.16</v>
      </c>
      <c r="AS296" s="289">
        <v>207943.87</v>
      </c>
      <c r="AT296" s="289">
        <v>148284.37</v>
      </c>
      <c r="AU296" s="289">
        <v>133319.31</v>
      </c>
      <c r="AV296" s="289">
        <v>0</v>
      </c>
      <c r="AW296" s="289">
        <v>59101.83</v>
      </c>
      <c r="AX296" s="289">
        <v>110641.04000000001</v>
      </c>
      <c r="AY296" s="289">
        <v>279417.03999999998</v>
      </c>
      <c r="AZ296" s="289">
        <v>249166.36000000002</v>
      </c>
      <c r="BA296" s="289">
        <v>840498.03</v>
      </c>
      <c r="BB296" s="289">
        <v>175078.55000000002</v>
      </c>
      <c r="BC296" s="289">
        <v>53132.270000000004</v>
      </c>
      <c r="BD296" s="289">
        <v>8383.99</v>
      </c>
      <c r="BE296" s="289">
        <v>69947.67</v>
      </c>
      <c r="BF296" s="289">
        <v>656038.61</v>
      </c>
      <c r="BG296" s="289">
        <v>273376.59999999998</v>
      </c>
      <c r="BH296" s="289">
        <v>0</v>
      </c>
      <c r="BI296" s="289">
        <v>0</v>
      </c>
      <c r="BJ296" s="289">
        <v>0</v>
      </c>
      <c r="BK296" s="289">
        <v>0</v>
      </c>
      <c r="BL296" s="289">
        <v>0</v>
      </c>
      <c r="BM296" s="289">
        <v>0</v>
      </c>
      <c r="BN296" s="289">
        <v>0</v>
      </c>
      <c r="BO296" s="289">
        <v>20000</v>
      </c>
      <c r="BP296" s="289">
        <v>20000</v>
      </c>
      <c r="BQ296" s="289">
        <v>860063.62</v>
      </c>
      <c r="BR296" s="289">
        <v>937764.67</v>
      </c>
      <c r="BS296" s="289">
        <v>880063.62</v>
      </c>
      <c r="BT296" s="289">
        <v>957764.67</v>
      </c>
      <c r="BU296" s="289">
        <v>0</v>
      </c>
      <c r="BV296" s="289">
        <v>0</v>
      </c>
      <c r="BW296" s="289">
        <v>480945.48</v>
      </c>
      <c r="BX296" s="289">
        <v>0</v>
      </c>
      <c r="BY296" s="289">
        <v>0</v>
      </c>
      <c r="BZ296" s="289">
        <v>0</v>
      </c>
      <c r="CA296" s="289">
        <v>0</v>
      </c>
      <c r="CB296" s="289">
        <v>0</v>
      </c>
      <c r="CC296" s="289">
        <v>32855.760000000002</v>
      </c>
      <c r="CD296" s="289">
        <v>0</v>
      </c>
      <c r="CE296" s="289">
        <v>0</v>
      </c>
      <c r="CF296" s="289">
        <v>0</v>
      </c>
      <c r="CG296" s="289">
        <v>0</v>
      </c>
      <c r="CH296" s="289">
        <v>20225.41</v>
      </c>
      <c r="CI296" s="289">
        <v>0</v>
      </c>
      <c r="CJ296" s="289">
        <v>0</v>
      </c>
      <c r="CK296" s="289">
        <v>0</v>
      </c>
      <c r="CL296" s="289">
        <v>0</v>
      </c>
      <c r="CM296" s="289">
        <v>124494</v>
      </c>
      <c r="CN296" s="289">
        <v>0</v>
      </c>
      <c r="CO296" s="289">
        <v>0</v>
      </c>
      <c r="CP296" s="289">
        <v>0</v>
      </c>
      <c r="CQ296" s="289">
        <v>0</v>
      </c>
      <c r="CR296" s="289">
        <v>0</v>
      </c>
      <c r="CS296" s="289">
        <v>0</v>
      </c>
      <c r="CT296" s="289">
        <v>92589</v>
      </c>
      <c r="CU296" s="289">
        <v>0</v>
      </c>
      <c r="CV296" s="289">
        <v>0</v>
      </c>
      <c r="CW296" s="289">
        <v>0</v>
      </c>
      <c r="CX296" s="289">
        <v>197.34</v>
      </c>
      <c r="CY296" s="289">
        <v>0</v>
      </c>
      <c r="CZ296" s="289">
        <v>0</v>
      </c>
      <c r="DA296" s="289">
        <v>0</v>
      </c>
      <c r="DB296" s="289">
        <v>0</v>
      </c>
      <c r="DC296" s="289">
        <v>0</v>
      </c>
      <c r="DD296" s="289">
        <v>0</v>
      </c>
      <c r="DE296" s="289">
        <v>0</v>
      </c>
      <c r="DF296" s="289">
        <v>0</v>
      </c>
      <c r="DG296" s="289">
        <v>0</v>
      </c>
      <c r="DH296" s="289">
        <v>0</v>
      </c>
      <c r="DI296" s="289">
        <v>463936.91000000003</v>
      </c>
      <c r="DJ296" s="289">
        <v>0</v>
      </c>
      <c r="DK296" s="289">
        <v>0</v>
      </c>
      <c r="DL296" s="289">
        <v>93158.48</v>
      </c>
      <c r="DM296" s="289">
        <v>30164.080000000002</v>
      </c>
      <c r="DN296" s="289">
        <v>0</v>
      </c>
      <c r="DO296" s="289">
        <v>0</v>
      </c>
      <c r="DP296" s="289">
        <v>78152.36</v>
      </c>
      <c r="DQ296" s="289">
        <v>0</v>
      </c>
      <c r="DR296" s="289">
        <v>0</v>
      </c>
      <c r="DS296" s="289">
        <v>0</v>
      </c>
      <c r="DT296" s="289">
        <v>0</v>
      </c>
      <c r="DU296" s="289">
        <v>0</v>
      </c>
      <c r="DV296" s="289">
        <v>85895.16</v>
      </c>
      <c r="DW296" s="289">
        <v>0</v>
      </c>
      <c r="DX296" s="289">
        <v>0</v>
      </c>
      <c r="DY296" s="289">
        <v>0</v>
      </c>
      <c r="DZ296" s="289">
        <v>0</v>
      </c>
      <c r="EA296" s="289">
        <v>0</v>
      </c>
      <c r="EB296" s="289">
        <v>0</v>
      </c>
      <c r="EC296" s="289">
        <v>0</v>
      </c>
      <c r="ED296" s="289">
        <v>14501.07</v>
      </c>
      <c r="EE296" s="289">
        <v>14501.07</v>
      </c>
      <c r="EF296" s="289">
        <v>418342.43</v>
      </c>
      <c r="EG296" s="289">
        <v>355703.49</v>
      </c>
      <c r="EH296" s="289">
        <v>0</v>
      </c>
      <c r="EI296" s="289">
        <v>0</v>
      </c>
      <c r="EJ296" s="289">
        <v>0</v>
      </c>
      <c r="EK296" s="289">
        <v>62638.94</v>
      </c>
      <c r="EL296" s="289">
        <v>0</v>
      </c>
      <c r="EM296" s="289">
        <v>502880.54000000004</v>
      </c>
      <c r="EN296" s="289">
        <v>0</v>
      </c>
      <c r="EO296" s="289">
        <v>0</v>
      </c>
      <c r="EP296" s="289">
        <v>82900</v>
      </c>
      <c r="EQ296" s="289">
        <v>0</v>
      </c>
      <c r="ER296" s="289">
        <v>82900</v>
      </c>
      <c r="ES296" s="289">
        <v>0</v>
      </c>
      <c r="ET296" s="289">
        <v>0</v>
      </c>
      <c r="EU296" s="289">
        <v>0</v>
      </c>
      <c r="EV296" s="289">
        <v>0</v>
      </c>
      <c r="EW296" s="289">
        <v>215883.2</v>
      </c>
      <c r="EX296" s="289">
        <v>215883.2</v>
      </c>
      <c r="EY296" s="289">
        <v>0</v>
      </c>
      <c r="EZ296" s="289">
        <v>0</v>
      </c>
      <c r="FA296" s="289">
        <v>0</v>
      </c>
      <c r="FB296" s="289">
        <v>0</v>
      </c>
      <c r="FC296" s="289">
        <v>0</v>
      </c>
      <c r="FD296" s="289">
        <v>0</v>
      </c>
      <c r="FE296" s="289">
        <v>0</v>
      </c>
      <c r="FF296" s="289">
        <v>0</v>
      </c>
      <c r="FG296" s="289">
        <v>0</v>
      </c>
      <c r="FH296" s="289">
        <v>0</v>
      </c>
      <c r="FI296" s="289">
        <v>0</v>
      </c>
      <c r="FJ296" s="289">
        <v>0</v>
      </c>
      <c r="FK296" s="289">
        <v>0</v>
      </c>
    </row>
    <row r="297" spans="1:167" x14ac:dyDescent="0.15">
      <c r="A297" s="287">
        <v>4578</v>
      </c>
      <c r="B297" s="287" t="s">
        <v>757</v>
      </c>
      <c r="C297" s="289">
        <v>0</v>
      </c>
      <c r="D297" s="289">
        <v>6251316.5999999996</v>
      </c>
      <c r="E297" s="289">
        <v>12350.94</v>
      </c>
      <c r="F297" s="289">
        <v>300</v>
      </c>
      <c r="G297" s="289">
        <v>58172.1</v>
      </c>
      <c r="H297" s="289">
        <v>3793.34</v>
      </c>
      <c r="I297" s="289">
        <v>90974.87</v>
      </c>
      <c r="J297" s="289">
        <v>0</v>
      </c>
      <c r="K297" s="289">
        <v>142369</v>
      </c>
      <c r="L297" s="289">
        <v>0</v>
      </c>
      <c r="M297" s="289">
        <v>0</v>
      </c>
      <c r="N297" s="289">
        <v>0</v>
      </c>
      <c r="O297" s="289">
        <v>0</v>
      </c>
      <c r="P297" s="289">
        <v>4599.57</v>
      </c>
      <c r="Q297" s="289">
        <v>0</v>
      </c>
      <c r="R297" s="289">
        <v>0</v>
      </c>
      <c r="S297" s="289">
        <v>0</v>
      </c>
      <c r="T297" s="289">
        <v>0</v>
      </c>
      <c r="U297" s="289">
        <v>321353.41000000003</v>
      </c>
      <c r="V297" s="289">
        <v>7887046</v>
      </c>
      <c r="W297" s="289">
        <v>14015.5</v>
      </c>
      <c r="X297" s="289">
        <v>0</v>
      </c>
      <c r="Y297" s="289">
        <v>0</v>
      </c>
      <c r="Z297" s="289">
        <v>0</v>
      </c>
      <c r="AA297" s="289">
        <v>1922</v>
      </c>
      <c r="AB297" s="289">
        <v>0</v>
      </c>
      <c r="AC297" s="289">
        <v>0</v>
      </c>
      <c r="AD297" s="289">
        <v>27656</v>
      </c>
      <c r="AE297" s="289">
        <v>99947</v>
      </c>
      <c r="AF297" s="289">
        <v>0</v>
      </c>
      <c r="AG297" s="289">
        <v>0</v>
      </c>
      <c r="AH297" s="289">
        <v>13603.970000000001</v>
      </c>
      <c r="AI297" s="289">
        <v>0</v>
      </c>
      <c r="AJ297" s="289">
        <v>0</v>
      </c>
      <c r="AK297" s="289">
        <v>2200</v>
      </c>
      <c r="AL297" s="289">
        <v>0</v>
      </c>
      <c r="AM297" s="289">
        <v>0</v>
      </c>
      <c r="AN297" s="289">
        <v>11254.81</v>
      </c>
      <c r="AO297" s="289">
        <v>0</v>
      </c>
      <c r="AP297" s="289">
        <v>0</v>
      </c>
      <c r="AQ297" s="289">
        <v>2869628.11</v>
      </c>
      <c r="AR297" s="289">
        <v>3571321.43</v>
      </c>
      <c r="AS297" s="289">
        <v>432449.37</v>
      </c>
      <c r="AT297" s="289">
        <v>402086.51</v>
      </c>
      <c r="AU297" s="289">
        <v>269102.01</v>
      </c>
      <c r="AV297" s="289">
        <v>102513.33</v>
      </c>
      <c r="AW297" s="289">
        <v>353043.69</v>
      </c>
      <c r="AX297" s="289">
        <v>609070.06000000006</v>
      </c>
      <c r="AY297" s="289">
        <v>350000.44</v>
      </c>
      <c r="AZ297" s="289">
        <v>791304.87</v>
      </c>
      <c r="BA297" s="289">
        <v>2387134.4</v>
      </c>
      <c r="BB297" s="289">
        <v>245455.26</v>
      </c>
      <c r="BC297" s="289">
        <v>98764.88</v>
      </c>
      <c r="BD297" s="289">
        <v>5957.93</v>
      </c>
      <c r="BE297" s="289">
        <v>345292.86</v>
      </c>
      <c r="BF297" s="289">
        <v>1533696.54</v>
      </c>
      <c r="BG297" s="289">
        <v>421124</v>
      </c>
      <c r="BH297" s="289">
        <v>3693.38</v>
      </c>
      <c r="BI297" s="289">
        <v>0</v>
      </c>
      <c r="BJ297" s="289">
        <v>0</v>
      </c>
      <c r="BK297" s="289">
        <v>0</v>
      </c>
      <c r="BL297" s="289">
        <v>0</v>
      </c>
      <c r="BM297" s="289">
        <v>0</v>
      </c>
      <c r="BN297" s="289">
        <v>0</v>
      </c>
      <c r="BO297" s="289">
        <v>0</v>
      </c>
      <c r="BP297" s="289">
        <v>0</v>
      </c>
      <c r="BQ297" s="289">
        <v>2855049.2600000002</v>
      </c>
      <c r="BR297" s="289">
        <v>3006285.3</v>
      </c>
      <c r="BS297" s="289">
        <v>2855049.2600000002</v>
      </c>
      <c r="BT297" s="289">
        <v>3006285.3</v>
      </c>
      <c r="BU297" s="289">
        <v>0</v>
      </c>
      <c r="BV297" s="289">
        <v>0</v>
      </c>
      <c r="BW297" s="289">
        <v>1533696.54</v>
      </c>
      <c r="BX297" s="289">
        <v>0</v>
      </c>
      <c r="BY297" s="289">
        <v>0</v>
      </c>
      <c r="BZ297" s="289">
        <v>0</v>
      </c>
      <c r="CA297" s="289">
        <v>0</v>
      </c>
      <c r="CB297" s="289">
        <v>14761.03</v>
      </c>
      <c r="CC297" s="289">
        <v>0</v>
      </c>
      <c r="CD297" s="289">
        <v>0</v>
      </c>
      <c r="CE297" s="289">
        <v>0</v>
      </c>
      <c r="CF297" s="289">
        <v>0</v>
      </c>
      <c r="CG297" s="289">
        <v>0</v>
      </c>
      <c r="CH297" s="289">
        <v>875</v>
      </c>
      <c r="CI297" s="289">
        <v>0</v>
      </c>
      <c r="CJ297" s="289">
        <v>0</v>
      </c>
      <c r="CK297" s="289">
        <v>0</v>
      </c>
      <c r="CL297" s="289">
        <v>0</v>
      </c>
      <c r="CM297" s="289">
        <v>535931</v>
      </c>
      <c r="CN297" s="289">
        <v>0</v>
      </c>
      <c r="CO297" s="289">
        <v>0</v>
      </c>
      <c r="CP297" s="289">
        <v>0</v>
      </c>
      <c r="CQ297" s="289">
        <v>0</v>
      </c>
      <c r="CR297" s="289">
        <v>0</v>
      </c>
      <c r="CS297" s="289">
        <v>0</v>
      </c>
      <c r="CT297" s="289">
        <v>256788.24000000002</v>
      </c>
      <c r="CU297" s="289">
        <v>0</v>
      </c>
      <c r="CV297" s="289">
        <v>0</v>
      </c>
      <c r="CW297" s="289">
        <v>0</v>
      </c>
      <c r="CX297" s="289">
        <v>107277.81</v>
      </c>
      <c r="CY297" s="289">
        <v>0</v>
      </c>
      <c r="CZ297" s="289">
        <v>0</v>
      </c>
      <c r="DA297" s="289">
        <v>0</v>
      </c>
      <c r="DB297" s="289">
        <v>0</v>
      </c>
      <c r="DC297" s="289">
        <v>0</v>
      </c>
      <c r="DD297" s="289">
        <v>0</v>
      </c>
      <c r="DE297" s="289">
        <v>0</v>
      </c>
      <c r="DF297" s="289">
        <v>0</v>
      </c>
      <c r="DG297" s="289">
        <v>1416.17</v>
      </c>
      <c r="DH297" s="289">
        <v>0</v>
      </c>
      <c r="DI297" s="289">
        <v>1784434.5</v>
      </c>
      <c r="DJ297" s="289">
        <v>0</v>
      </c>
      <c r="DK297" s="289">
        <v>0</v>
      </c>
      <c r="DL297" s="289">
        <v>284933.22000000003</v>
      </c>
      <c r="DM297" s="289">
        <v>209442.33000000002</v>
      </c>
      <c r="DN297" s="289">
        <v>0</v>
      </c>
      <c r="DO297" s="289">
        <v>0</v>
      </c>
      <c r="DP297" s="289">
        <v>80365.570000000007</v>
      </c>
      <c r="DQ297" s="289">
        <v>180</v>
      </c>
      <c r="DR297" s="289">
        <v>0</v>
      </c>
      <c r="DS297" s="289">
        <v>0</v>
      </c>
      <c r="DT297" s="289">
        <v>0</v>
      </c>
      <c r="DU297" s="289">
        <v>0</v>
      </c>
      <c r="DV297" s="289">
        <v>88538.01</v>
      </c>
      <c r="DW297" s="289">
        <v>19.82</v>
      </c>
      <c r="DX297" s="289">
        <v>33394.57</v>
      </c>
      <c r="DY297" s="289">
        <v>36400.36</v>
      </c>
      <c r="DZ297" s="289">
        <v>19446.73</v>
      </c>
      <c r="EA297" s="289">
        <v>16272.94</v>
      </c>
      <c r="EB297" s="289">
        <v>168</v>
      </c>
      <c r="EC297" s="289">
        <v>0</v>
      </c>
      <c r="ED297" s="289">
        <v>994067.26</v>
      </c>
      <c r="EE297" s="289">
        <v>656587.96</v>
      </c>
      <c r="EF297" s="289">
        <v>2372200.0699999998</v>
      </c>
      <c r="EG297" s="289">
        <v>2656498.33</v>
      </c>
      <c r="EH297" s="289">
        <v>0</v>
      </c>
      <c r="EI297" s="289">
        <v>0</v>
      </c>
      <c r="EJ297" s="289">
        <v>0</v>
      </c>
      <c r="EK297" s="289">
        <v>53181.04</v>
      </c>
      <c r="EL297" s="289">
        <v>0</v>
      </c>
      <c r="EM297" s="289">
        <v>36755000</v>
      </c>
      <c r="EN297" s="289">
        <v>26876201.32</v>
      </c>
      <c r="EO297" s="289">
        <v>3609427.37</v>
      </c>
      <c r="EP297" s="289">
        <v>106222.83</v>
      </c>
      <c r="EQ297" s="289">
        <v>0</v>
      </c>
      <c r="ER297" s="289">
        <v>23372996.780000001</v>
      </c>
      <c r="ES297" s="289">
        <v>0</v>
      </c>
      <c r="ET297" s="289">
        <v>0</v>
      </c>
      <c r="EU297" s="289">
        <v>61572.28</v>
      </c>
      <c r="EV297" s="289">
        <v>89954.45</v>
      </c>
      <c r="EW297" s="289">
        <v>619116.29</v>
      </c>
      <c r="EX297" s="289">
        <v>590734.12</v>
      </c>
      <c r="EY297" s="289">
        <v>0</v>
      </c>
      <c r="EZ297" s="289">
        <v>108790.6</v>
      </c>
      <c r="FA297" s="289">
        <v>141305.13</v>
      </c>
      <c r="FB297" s="289">
        <v>260964.38</v>
      </c>
      <c r="FC297" s="289">
        <v>0</v>
      </c>
      <c r="FD297" s="289">
        <v>228449.85</v>
      </c>
      <c r="FE297" s="289">
        <v>0</v>
      </c>
      <c r="FF297" s="289">
        <v>0</v>
      </c>
      <c r="FG297" s="289">
        <v>0</v>
      </c>
      <c r="FH297" s="289">
        <v>0</v>
      </c>
      <c r="FI297" s="289">
        <v>0</v>
      </c>
      <c r="FJ297" s="289">
        <v>0</v>
      </c>
      <c r="FK297" s="289">
        <v>0</v>
      </c>
    </row>
    <row r="298" spans="1:167" x14ac:dyDescent="0.15">
      <c r="A298" s="287">
        <v>4606</v>
      </c>
      <c r="B298" s="287" t="s">
        <v>758</v>
      </c>
      <c r="C298" s="289">
        <v>0</v>
      </c>
      <c r="D298" s="289">
        <v>3794734.2600000002</v>
      </c>
      <c r="E298" s="289">
        <v>0</v>
      </c>
      <c r="F298" s="289">
        <v>1608.8600000000001</v>
      </c>
      <c r="G298" s="289">
        <v>24818.06</v>
      </c>
      <c r="H298" s="289">
        <v>4052.64</v>
      </c>
      <c r="I298" s="289">
        <v>25681.41</v>
      </c>
      <c r="J298" s="289">
        <v>0</v>
      </c>
      <c r="K298" s="289">
        <v>234149.44</v>
      </c>
      <c r="L298" s="289">
        <v>0</v>
      </c>
      <c r="M298" s="289">
        <v>0</v>
      </c>
      <c r="N298" s="289">
        <v>0</v>
      </c>
      <c r="O298" s="289">
        <v>0</v>
      </c>
      <c r="P298" s="289">
        <v>13150.06</v>
      </c>
      <c r="Q298" s="289">
        <v>0</v>
      </c>
      <c r="R298" s="289">
        <v>0</v>
      </c>
      <c r="S298" s="289">
        <v>0</v>
      </c>
      <c r="T298" s="289">
        <v>0</v>
      </c>
      <c r="U298" s="289">
        <v>86399.930000000008</v>
      </c>
      <c r="V298" s="289">
        <v>301076</v>
      </c>
      <c r="W298" s="289">
        <v>6330.33</v>
      </c>
      <c r="X298" s="289">
        <v>0</v>
      </c>
      <c r="Y298" s="289">
        <v>78180.320000000007</v>
      </c>
      <c r="Z298" s="289">
        <v>11735.18</v>
      </c>
      <c r="AA298" s="289">
        <v>120873</v>
      </c>
      <c r="AB298" s="289">
        <v>0</v>
      </c>
      <c r="AC298" s="289">
        <v>0</v>
      </c>
      <c r="AD298" s="289">
        <v>20837</v>
      </c>
      <c r="AE298" s="289">
        <v>67442</v>
      </c>
      <c r="AF298" s="289">
        <v>0</v>
      </c>
      <c r="AG298" s="289">
        <v>0</v>
      </c>
      <c r="AH298" s="289">
        <v>29129.510000000002</v>
      </c>
      <c r="AI298" s="289">
        <v>18298</v>
      </c>
      <c r="AJ298" s="289">
        <v>0</v>
      </c>
      <c r="AK298" s="289">
        <v>0</v>
      </c>
      <c r="AL298" s="289">
        <v>0</v>
      </c>
      <c r="AM298" s="289">
        <v>0</v>
      </c>
      <c r="AN298" s="289">
        <v>6253.84</v>
      </c>
      <c r="AO298" s="289">
        <v>0</v>
      </c>
      <c r="AP298" s="289">
        <v>18390.09</v>
      </c>
      <c r="AQ298" s="289">
        <v>710844.76</v>
      </c>
      <c r="AR298" s="289">
        <v>1074900.8999999999</v>
      </c>
      <c r="AS298" s="289">
        <v>189568.16</v>
      </c>
      <c r="AT298" s="289">
        <v>122500.53</v>
      </c>
      <c r="AU298" s="289">
        <v>125217.11</v>
      </c>
      <c r="AV298" s="289">
        <v>0</v>
      </c>
      <c r="AW298" s="289">
        <v>94549.8</v>
      </c>
      <c r="AX298" s="289">
        <v>152990.21</v>
      </c>
      <c r="AY298" s="289">
        <v>344620.72000000003</v>
      </c>
      <c r="AZ298" s="289">
        <v>0</v>
      </c>
      <c r="BA298" s="289">
        <v>612292.66</v>
      </c>
      <c r="BB298" s="289">
        <v>0</v>
      </c>
      <c r="BC298" s="289">
        <v>42392.03</v>
      </c>
      <c r="BD298" s="289">
        <v>24605.62</v>
      </c>
      <c r="BE298" s="289">
        <v>0</v>
      </c>
      <c r="BF298" s="289">
        <v>277234.28999999998</v>
      </c>
      <c r="BG298" s="289">
        <v>561847.81000000006</v>
      </c>
      <c r="BH298" s="289">
        <v>0</v>
      </c>
      <c r="BI298" s="289">
        <v>0</v>
      </c>
      <c r="BJ298" s="289">
        <v>0</v>
      </c>
      <c r="BK298" s="289">
        <v>0</v>
      </c>
      <c r="BL298" s="289">
        <v>0</v>
      </c>
      <c r="BM298" s="289">
        <v>0</v>
      </c>
      <c r="BN298" s="289">
        <v>0</v>
      </c>
      <c r="BO298" s="289">
        <v>0</v>
      </c>
      <c r="BP298" s="289">
        <v>0</v>
      </c>
      <c r="BQ298" s="289">
        <v>389436.35000000003</v>
      </c>
      <c r="BR298" s="289">
        <v>919011.68</v>
      </c>
      <c r="BS298" s="289">
        <v>389436.35000000003</v>
      </c>
      <c r="BT298" s="289">
        <v>919011.68</v>
      </c>
      <c r="BU298" s="289">
        <v>0</v>
      </c>
      <c r="BV298" s="289">
        <v>0</v>
      </c>
      <c r="BW298" s="289">
        <v>275034.53000000003</v>
      </c>
      <c r="BX298" s="289">
        <v>0</v>
      </c>
      <c r="BY298" s="289">
        <v>0</v>
      </c>
      <c r="BZ298" s="289">
        <v>0</v>
      </c>
      <c r="CA298" s="289">
        <v>0</v>
      </c>
      <c r="CB298" s="289">
        <v>0</v>
      </c>
      <c r="CC298" s="289">
        <v>0</v>
      </c>
      <c r="CD298" s="289">
        <v>0</v>
      </c>
      <c r="CE298" s="289">
        <v>0</v>
      </c>
      <c r="CF298" s="289">
        <v>0</v>
      </c>
      <c r="CG298" s="289">
        <v>0</v>
      </c>
      <c r="CH298" s="289">
        <v>16434.170000000002</v>
      </c>
      <c r="CI298" s="289">
        <v>0</v>
      </c>
      <c r="CJ298" s="289">
        <v>0</v>
      </c>
      <c r="CK298" s="289">
        <v>0</v>
      </c>
      <c r="CL298" s="289">
        <v>0</v>
      </c>
      <c r="CM298" s="289">
        <v>124331</v>
      </c>
      <c r="CN298" s="289">
        <v>0</v>
      </c>
      <c r="CO298" s="289">
        <v>0</v>
      </c>
      <c r="CP298" s="289">
        <v>0</v>
      </c>
      <c r="CQ298" s="289">
        <v>0</v>
      </c>
      <c r="CR298" s="289">
        <v>0</v>
      </c>
      <c r="CS298" s="289">
        <v>0</v>
      </c>
      <c r="CT298" s="289">
        <v>5679</v>
      </c>
      <c r="CU298" s="289">
        <v>0</v>
      </c>
      <c r="CV298" s="289">
        <v>0</v>
      </c>
      <c r="CW298" s="289">
        <v>0</v>
      </c>
      <c r="CX298" s="289">
        <v>20299.150000000001</v>
      </c>
      <c r="CY298" s="289">
        <v>0</v>
      </c>
      <c r="CZ298" s="289">
        <v>0</v>
      </c>
      <c r="DA298" s="289">
        <v>0</v>
      </c>
      <c r="DB298" s="289">
        <v>0</v>
      </c>
      <c r="DC298" s="289">
        <v>2235.67</v>
      </c>
      <c r="DD298" s="289">
        <v>0</v>
      </c>
      <c r="DE298" s="289">
        <v>0</v>
      </c>
      <c r="DF298" s="289">
        <v>0</v>
      </c>
      <c r="DG298" s="289">
        <v>0</v>
      </c>
      <c r="DH298" s="289">
        <v>0</v>
      </c>
      <c r="DI298" s="289">
        <v>141583.26999999999</v>
      </c>
      <c r="DJ298" s="289">
        <v>0</v>
      </c>
      <c r="DK298" s="289">
        <v>0</v>
      </c>
      <c r="DL298" s="289">
        <v>89658.880000000005</v>
      </c>
      <c r="DM298" s="289">
        <v>26655</v>
      </c>
      <c r="DN298" s="289">
        <v>0</v>
      </c>
      <c r="DO298" s="289">
        <v>0</v>
      </c>
      <c r="DP298" s="289">
        <v>10040.76</v>
      </c>
      <c r="DQ298" s="289">
        <v>0</v>
      </c>
      <c r="DR298" s="289">
        <v>0</v>
      </c>
      <c r="DS298" s="289">
        <v>0</v>
      </c>
      <c r="DT298" s="289">
        <v>0</v>
      </c>
      <c r="DU298" s="289">
        <v>0</v>
      </c>
      <c r="DV298" s="289">
        <v>176075.61000000002</v>
      </c>
      <c r="DW298" s="289">
        <v>0</v>
      </c>
      <c r="DX298" s="289">
        <v>55817.020000000004</v>
      </c>
      <c r="DY298" s="289">
        <v>6496.66</v>
      </c>
      <c r="DZ298" s="289">
        <v>11123.99</v>
      </c>
      <c r="EA298" s="289">
        <v>60444.35</v>
      </c>
      <c r="EB298" s="289">
        <v>0</v>
      </c>
      <c r="EC298" s="289">
        <v>0</v>
      </c>
      <c r="ED298" s="289">
        <v>127000.28000000001</v>
      </c>
      <c r="EE298" s="289">
        <v>127237.3</v>
      </c>
      <c r="EF298" s="289">
        <v>118969.19</v>
      </c>
      <c r="EG298" s="289">
        <v>118732.17</v>
      </c>
      <c r="EH298" s="289">
        <v>0</v>
      </c>
      <c r="EI298" s="289">
        <v>0</v>
      </c>
      <c r="EJ298" s="289">
        <v>0</v>
      </c>
      <c r="EK298" s="289">
        <v>0</v>
      </c>
      <c r="EL298" s="289">
        <v>0</v>
      </c>
      <c r="EM298" s="289">
        <v>131346.78</v>
      </c>
      <c r="EN298" s="289">
        <v>0</v>
      </c>
      <c r="EO298" s="289">
        <v>0</v>
      </c>
      <c r="EP298" s="289">
        <v>0</v>
      </c>
      <c r="EQ298" s="289">
        <v>0</v>
      </c>
      <c r="ER298" s="289">
        <v>0</v>
      </c>
      <c r="ES298" s="289">
        <v>0</v>
      </c>
      <c r="ET298" s="289">
        <v>0</v>
      </c>
      <c r="EU298" s="289">
        <v>0</v>
      </c>
      <c r="EV298" s="289">
        <v>0</v>
      </c>
      <c r="EW298" s="289">
        <v>139829.33000000002</v>
      </c>
      <c r="EX298" s="289">
        <v>139829.33000000002</v>
      </c>
      <c r="EY298" s="289">
        <v>0</v>
      </c>
      <c r="EZ298" s="289">
        <v>0</v>
      </c>
      <c r="FA298" s="289">
        <v>3027.26</v>
      </c>
      <c r="FB298" s="289">
        <v>10000</v>
      </c>
      <c r="FC298" s="289">
        <v>6972.74</v>
      </c>
      <c r="FD298" s="289">
        <v>0</v>
      </c>
      <c r="FE298" s="289">
        <v>0</v>
      </c>
      <c r="FF298" s="289">
        <v>0</v>
      </c>
      <c r="FG298" s="289">
        <v>0</v>
      </c>
      <c r="FH298" s="289">
        <v>0</v>
      </c>
      <c r="FI298" s="289">
        <v>0</v>
      </c>
      <c r="FJ298" s="289">
        <v>0</v>
      </c>
      <c r="FK298" s="289">
        <v>0</v>
      </c>
    </row>
    <row r="299" spans="1:167" x14ac:dyDescent="0.15">
      <c r="A299" s="287">
        <v>4613</v>
      </c>
      <c r="B299" s="287" t="s">
        <v>759</v>
      </c>
      <c r="C299" s="289">
        <v>5945.09</v>
      </c>
      <c r="D299" s="289">
        <v>11896339.98</v>
      </c>
      <c r="E299" s="289">
        <v>0</v>
      </c>
      <c r="F299" s="289">
        <v>1590.75</v>
      </c>
      <c r="G299" s="289">
        <v>75608</v>
      </c>
      <c r="H299" s="289">
        <v>10067.92</v>
      </c>
      <c r="I299" s="289">
        <v>308580.89</v>
      </c>
      <c r="J299" s="289">
        <v>0</v>
      </c>
      <c r="K299" s="289">
        <v>1078014.24</v>
      </c>
      <c r="L299" s="289">
        <v>0</v>
      </c>
      <c r="M299" s="289">
        <v>0</v>
      </c>
      <c r="N299" s="289">
        <v>0</v>
      </c>
      <c r="O299" s="289">
        <v>0</v>
      </c>
      <c r="P299" s="289">
        <v>25457.96</v>
      </c>
      <c r="Q299" s="289">
        <v>0</v>
      </c>
      <c r="R299" s="289">
        <v>0</v>
      </c>
      <c r="S299" s="289">
        <v>0</v>
      </c>
      <c r="T299" s="289">
        <v>0</v>
      </c>
      <c r="U299" s="289">
        <v>908854.39</v>
      </c>
      <c r="V299" s="289">
        <v>23050509</v>
      </c>
      <c r="W299" s="289">
        <v>93374.11</v>
      </c>
      <c r="X299" s="289">
        <v>0</v>
      </c>
      <c r="Y299" s="289">
        <v>245399.33000000002</v>
      </c>
      <c r="Z299" s="289">
        <v>1544.24</v>
      </c>
      <c r="AA299" s="289">
        <v>8532.5</v>
      </c>
      <c r="AB299" s="289">
        <v>0</v>
      </c>
      <c r="AC299" s="289">
        <v>0</v>
      </c>
      <c r="AD299" s="289">
        <v>89956.52</v>
      </c>
      <c r="AE299" s="289">
        <v>295592.40000000002</v>
      </c>
      <c r="AF299" s="289">
        <v>0</v>
      </c>
      <c r="AG299" s="289">
        <v>0</v>
      </c>
      <c r="AH299" s="289">
        <v>110220.29000000001</v>
      </c>
      <c r="AI299" s="289">
        <v>0</v>
      </c>
      <c r="AJ299" s="289">
        <v>0</v>
      </c>
      <c r="AK299" s="289">
        <v>28350</v>
      </c>
      <c r="AL299" s="289">
        <v>880645.76</v>
      </c>
      <c r="AM299" s="289">
        <v>23512</v>
      </c>
      <c r="AN299" s="289">
        <v>149265.38</v>
      </c>
      <c r="AO299" s="289">
        <v>0</v>
      </c>
      <c r="AP299" s="289">
        <v>21258.28</v>
      </c>
      <c r="AQ299" s="289">
        <v>10989977.43</v>
      </c>
      <c r="AR299" s="289">
        <v>5266030.01</v>
      </c>
      <c r="AS299" s="289">
        <v>1047178.18</v>
      </c>
      <c r="AT299" s="289">
        <v>909639.29</v>
      </c>
      <c r="AU299" s="289">
        <v>483469.82</v>
      </c>
      <c r="AV299" s="289">
        <v>349311.13</v>
      </c>
      <c r="AW299" s="289">
        <v>1140888.52</v>
      </c>
      <c r="AX299" s="289">
        <v>1555791.66</v>
      </c>
      <c r="AY299" s="289">
        <v>332084.45</v>
      </c>
      <c r="AZ299" s="289">
        <v>2028847.17</v>
      </c>
      <c r="BA299" s="289">
        <v>5701676.6299999999</v>
      </c>
      <c r="BB299" s="289">
        <v>1442086.12</v>
      </c>
      <c r="BC299" s="289">
        <v>400392.03</v>
      </c>
      <c r="BD299" s="289">
        <v>236064.80000000002</v>
      </c>
      <c r="BE299" s="289">
        <v>879031.98</v>
      </c>
      <c r="BF299" s="289">
        <v>4375369.32</v>
      </c>
      <c r="BG299" s="289">
        <v>2211329.96</v>
      </c>
      <c r="BH299" s="289">
        <v>2605.23</v>
      </c>
      <c r="BI299" s="289">
        <v>10576.7</v>
      </c>
      <c r="BJ299" s="289">
        <v>9631.4500000000007</v>
      </c>
      <c r="BK299" s="289">
        <v>0</v>
      </c>
      <c r="BL299" s="289">
        <v>0</v>
      </c>
      <c r="BM299" s="289">
        <v>699738.62</v>
      </c>
      <c r="BN299" s="289">
        <v>0</v>
      </c>
      <c r="BO299" s="289">
        <v>5831367.8600000003</v>
      </c>
      <c r="BP299" s="289">
        <v>6488897.0300000003</v>
      </c>
      <c r="BQ299" s="289">
        <v>0</v>
      </c>
      <c r="BR299" s="289">
        <v>0</v>
      </c>
      <c r="BS299" s="289">
        <v>6541683.1799999997</v>
      </c>
      <c r="BT299" s="289">
        <v>6498528.4800000004</v>
      </c>
      <c r="BU299" s="289">
        <v>0</v>
      </c>
      <c r="BV299" s="289">
        <v>0</v>
      </c>
      <c r="BW299" s="289">
        <v>4345718.26</v>
      </c>
      <c r="BX299" s="289">
        <v>0</v>
      </c>
      <c r="BY299" s="289">
        <v>0</v>
      </c>
      <c r="BZ299" s="289">
        <v>0</v>
      </c>
      <c r="CA299" s="289">
        <v>0</v>
      </c>
      <c r="CB299" s="289">
        <v>0</v>
      </c>
      <c r="CC299" s="289">
        <v>55442</v>
      </c>
      <c r="CD299" s="289">
        <v>0</v>
      </c>
      <c r="CE299" s="289">
        <v>0</v>
      </c>
      <c r="CF299" s="289">
        <v>0</v>
      </c>
      <c r="CG299" s="289">
        <v>0</v>
      </c>
      <c r="CH299" s="289">
        <v>38316.520000000004</v>
      </c>
      <c r="CI299" s="289">
        <v>0</v>
      </c>
      <c r="CJ299" s="289">
        <v>0</v>
      </c>
      <c r="CK299" s="289">
        <v>0</v>
      </c>
      <c r="CL299" s="289">
        <v>0</v>
      </c>
      <c r="CM299" s="289">
        <v>1526692</v>
      </c>
      <c r="CN299" s="289">
        <v>18648</v>
      </c>
      <c r="CO299" s="289">
        <v>0</v>
      </c>
      <c r="CP299" s="289">
        <v>0</v>
      </c>
      <c r="CQ299" s="289">
        <v>0</v>
      </c>
      <c r="CR299" s="289">
        <v>0</v>
      </c>
      <c r="CS299" s="289">
        <v>9567</v>
      </c>
      <c r="CT299" s="289">
        <v>565888.16</v>
      </c>
      <c r="CU299" s="289">
        <v>0</v>
      </c>
      <c r="CV299" s="289">
        <v>0</v>
      </c>
      <c r="CW299" s="289">
        <v>0</v>
      </c>
      <c r="CX299" s="289">
        <v>213891.79</v>
      </c>
      <c r="CY299" s="289">
        <v>0</v>
      </c>
      <c r="CZ299" s="289">
        <v>0</v>
      </c>
      <c r="DA299" s="289">
        <v>0</v>
      </c>
      <c r="DB299" s="289">
        <v>0</v>
      </c>
      <c r="DC299" s="289">
        <v>0</v>
      </c>
      <c r="DD299" s="289">
        <v>0</v>
      </c>
      <c r="DE299" s="289">
        <v>0</v>
      </c>
      <c r="DF299" s="289">
        <v>0</v>
      </c>
      <c r="DG299" s="289">
        <v>6295.92</v>
      </c>
      <c r="DH299" s="289">
        <v>0</v>
      </c>
      <c r="DI299" s="289">
        <v>5168724.78</v>
      </c>
      <c r="DJ299" s="289">
        <v>0</v>
      </c>
      <c r="DK299" s="289">
        <v>0</v>
      </c>
      <c r="DL299" s="289">
        <v>751741.84</v>
      </c>
      <c r="DM299" s="289">
        <v>274672.59000000003</v>
      </c>
      <c r="DN299" s="289">
        <v>0</v>
      </c>
      <c r="DO299" s="289">
        <v>0</v>
      </c>
      <c r="DP299" s="289">
        <v>189585.89</v>
      </c>
      <c r="DQ299" s="289">
        <v>4145.2700000000004</v>
      </c>
      <c r="DR299" s="289">
        <v>0</v>
      </c>
      <c r="DS299" s="289">
        <v>0</v>
      </c>
      <c r="DT299" s="289">
        <v>0</v>
      </c>
      <c r="DU299" s="289">
        <v>0</v>
      </c>
      <c r="DV299" s="289">
        <v>378997.44</v>
      </c>
      <c r="DW299" s="289">
        <v>0</v>
      </c>
      <c r="DX299" s="289">
        <v>29286.799999999999</v>
      </c>
      <c r="DY299" s="289">
        <v>91095.650000000009</v>
      </c>
      <c r="DZ299" s="289">
        <v>284305.30000000005</v>
      </c>
      <c r="EA299" s="289">
        <v>180844.62</v>
      </c>
      <c r="EB299" s="289">
        <v>41651.83</v>
      </c>
      <c r="EC299" s="289">
        <v>0</v>
      </c>
      <c r="ED299" s="289">
        <v>125148.90000000001</v>
      </c>
      <c r="EE299" s="289">
        <v>297769.96000000002</v>
      </c>
      <c r="EF299" s="289">
        <v>2133937.3200000003</v>
      </c>
      <c r="EG299" s="289">
        <v>1961316.26</v>
      </c>
      <c r="EH299" s="289">
        <v>0</v>
      </c>
      <c r="EI299" s="289">
        <v>0</v>
      </c>
      <c r="EJ299" s="289">
        <v>0</v>
      </c>
      <c r="EK299" s="289">
        <v>0</v>
      </c>
      <c r="EL299" s="289">
        <v>0</v>
      </c>
      <c r="EM299" s="289">
        <v>12884811.050000001</v>
      </c>
      <c r="EN299" s="289">
        <v>1389263.5</v>
      </c>
      <c r="EO299" s="289">
        <v>1660886.86</v>
      </c>
      <c r="EP299" s="289">
        <v>3456568.5</v>
      </c>
      <c r="EQ299" s="289">
        <v>0</v>
      </c>
      <c r="ER299" s="289">
        <v>3184945.14</v>
      </c>
      <c r="ES299" s="289">
        <v>0</v>
      </c>
      <c r="ET299" s="289">
        <v>0</v>
      </c>
      <c r="EU299" s="289">
        <v>16858.240000000002</v>
      </c>
      <c r="EV299" s="289">
        <v>16830.98</v>
      </c>
      <c r="EW299" s="289">
        <v>1632655.86</v>
      </c>
      <c r="EX299" s="289">
        <v>1632683.12</v>
      </c>
      <c r="EY299" s="289">
        <v>0</v>
      </c>
      <c r="EZ299" s="289">
        <v>153432.31</v>
      </c>
      <c r="FA299" s="289">
        <v>25570.09</v>
      </c>
      <c r="FB299" s="289">
        <v>513988.78</v>
      </c>
      <c r="FC299" s="289">
        <v>563.94000000000005</v>
      </c>
      <c r="FD299" s="289">
        <v>641287.06000000006</v>
      </c>
      <c r="FE299" s="289">
        <v>0</v>
      </c>
      <c r="FF299" s="289">
        <v>0</v>
      </c>
      <c r="FG299" s="289">
        <v>0</v>
      </c>
      <c r="FH299" s="289">
        <v>15041.28</v>
      </c>
      <c r="FI299" s="289">
        <v>6749.9800000000005</v>
      </c>
      <c r="FJ299" s="289">
        <v>0</v>
      </c>
      <c r="FK299" s="289">
        <v>8291.2999999999993</v>
      </c>
    </row>
    <row r="300" spans="1:167" x14ac:dyDescent="0.15">
      <c r="A300" s="287">
        <v>4620</v>
      </c>
      <c r="B300" s="287" t="s">
        <v>760</v>
      </c>
      <c r="C300" s="289">
        <v>66029.61</v>
      </c>
      <c r="D300" s="289">
        <v>77839657</v>
      </c>
      <c r="E300" s="289">
        <v>75164.150000000009</v>
      </c>
      <c r="F300" s="289">
        <v>21477.82</v>
      </c>
      <c r="G300" s="289">
        <v>144332.11000000002</v>
      </c>
      <c r="H300" s="289">
        <v>20301.490000000002</v>
      </c>
      <c r="I300" s="289">
        <v>660601.59</v>
      </c>
      <c r="J300" s="289">
        <v>0</v>
      </c>
      <c r="K300" s="289">
        <v>165488</v>
      </c>
      <c r="L300" s="289">
        <v>0</v>
      </c>
      <c r="M300" s="289">
        <v>0</v>
      </c>
      <c r="N300" s="289">
        <v>0</v>
      </c>
      <c r="O300" s="289">
        <v>0</v>
      </c>
      <c r="P300" s="289">
        <v>0</v>
      </c>
      <c r="Q300" s="289">
        <v>0</v>
      </c>
      <c r="R300" s="289">
        <v>0</v>
      </c>
      <c r="S300" s="289">
        <v>0</v>
      </c>
      <c r="T300" s="289">
        <v>0</v>
      </c>
      <c r="U300" s="289">
        <v>12772406.33</v>
      </c>
      <c r="V300" s="289">
        <v>133564095</v>
      </c>
      <c r="W300" s="289">
        <v>280126.42</v>
      </c>
      <c r="X300" s="289">
        <v>96769</v>
      </c>
      <c r="Y300" s="289">
        <v>1663503.42</v>
      </c>
      <c r="Z300" s="289">
        <v>0</v>
      </c>
      <c r="AA300" s="289">
        <v>2032855.64</v>
      </c>
      <c r="AB300" s="289">
        <v>211463.67</v>
      </c>
      <c r="AC300" s="289">
        <v>0</v>
      </c>
      <c r="AD300" s="289">
        <v>2904832.9</v>
      </c>
      <c r="AE300" s="289">
        <v>9554473.5999999996</v>
      </c>
      <c r="AF300" s="289">
        <v>0</v>
      </c>
      <c r="AG300" s="289">
        <v>0</v>
      </c>
      <c r="AH300" s="289">
        <v>1820874.1300000001</v>
      </c>
      <c r="AI300" s="289">
        <v>19500</v>
      </c>
      <c r="AJ300" s="289">
        <v>0</v>
      </c>
      <c r="AK300" s="289">
        <v>1022.13</v>
      </c>
      <c r="AL300" s="289">
        <v>0</v>
      </c>
      <c r="AM300" s="289">
        <v>133364.81</v>
      </c>
      <c r="AN300" s="289">
        <v>562624.68000000005</v>
      </c>
      <c r="AO300" s="289">
        <v>0</v>
      </c>
      <c r="AP300" s="289">
        <v>319960.65000000002</v>
      </c>
      <c r="AQ300" s="289">
        <v>38504686.479999997</v>
      </c>
      <c r="AR300" s="289">
        <v>54082229.25</v>
      </c>
      <c r="AS300" s="289">
        <v>5065662.43</v>
      </c>
      <c r="AT300" s="289">
        <v>5122104.4400000004</v>
      </c>
      <c r="AU300" s="289">
        <v>1217196.54</v>
      </c>
      <c r="AV300" s="289">
        <v>234685.6</v>
      </c>
      <c r="AW300" s="289">
        <v>11445448.529999999</v>
      </c>
      <c r="AX300" s="289">
        <v>14253293.34</v>
      </c>
      <c r="AY300" s="289">
        <v>3214284.41</v>
      </c>
      <c r="AZ300" s="289">
        <v>12830698.550000001</v>
      </c>
      <c r="BA300" s="289">
        <v>40503936.149999999</v>
      </c>
      <c r="BB300" s="289">
        <v>8501175.7300000004</v>
      </c>
      <c r="BC300" s="289">
        <v>788118.91</v>
      </c>
      <c r="BD300" s="289">
        <v>3329.38</v>
      </c>
      <c r="BE300" s="289">
        <v>345663.48</v>
      </c>
      <c r="BF300" s="289">
        <v>33788868.920000002</v>
      </c>
      <c r="BG300" s="289">
        <v>14057835.810000001</v>
      </c>
      <c r="BH300" s="289">
        <v>151132.23000000001</v>
      </c>
      <c r="BI300" s="289">
        <v>1943945.62</v>
      </c>
      <c r="BJ300" s="289">
        <v>6268205.4199999999</v>
      </c>
      <c r="BK300" s="289">
        <v>0</v>
      </c>
      <c r="BL300" s="289">
        <v>0</v>
      </c>
      <c r="BM300" s="289">
        <v>0</v>
      </c>
      <c r="BN300" s="289">
        <v>0</v>
      </c>
      <c r="BO300" s="289">
        <v>21250000</v>
      </c>
      <c r="BP300" s="289">
        <v>20750000</v>
      </c>
      <c r="BQ300" s="289">
        <v>17510602.370000001</v>
      </c>
      <c r="BR300" s="289">
        <v>14506916.539999999</v>
      </c>
      <c r="BS300" s="289">
        <v>40704547.990000002</v>
      </c>
      <c r="BT300" s="289">
        <v>41525121.960000001</v>
      </c>
      <c r="BU300" s="289">
        <v>0</v>
      </c>
      <c r="BV300" s="289">
        <v>0</v>
      </c>
      <c r="BW300" s="289">
        <v>33788868.920000002</v>
      </c>
      <c r="BX300" s="289">
        <v>0</v>
      </c>
      <c r="BY300" s="289">
        <v>0</v>
      </c>
      <c r="BZ300" s="289">
        <v>0</v>
      </c>
      <c r="CA300" s="289">
        <v>0</v>
      </c>
      <c r="CB300" s="289">
        <v>36729.919999999998</v>
      </c>
      <c r="CC300" s="289">
        <v>0</v>
      </c>
      <c r="CD300" s="289">
        <v>0</v>
      </c>
      <c r="CE300" s="289">
        <v>0</v>
      </c>
      <c r="CF300" s="289">
        <v>0</v>
      </c>
      <c r="CG300" s="289">
        <v>0</v>
      </c>
      <c r="CH300" s="289">
        <v>277.12</v>
      </c>
      <c r="CI300" s="289">
        <v>0</v>
      </c>
      <c r="CJ300" s="289">
        <v>0</v>
      </c>
      <c r="CK300" s="289">
        <v>0</v>
      </c>
      <c r="CL300" s="289">
        <v>0</v>
      </c>
      <c r="CM300" s="289">
        <v>12511540</v>
      </c>
      <c r="CN300" s="289">
        <v>172327</v>
      </c>
      <c r="CO300" s="289">
        <v>0</v>
      </c>
      <c r="CP300" s="289">
        <v>142594</v>
      </c>
      <c r="CQ300" s="289">
        <v>0</v>
      </c>
      <c r="CR300" s="289">
        <v>0</v>
      </c>
      <c r="CS300" s="289">
        <v>41435</v>
      </c>
      <c r="CT300" s="289">
        <v>5625714.5499999998</v>
      </c>
      <c r="CU300" s="289">
        <v>208669.38</v>
      </c>
      <c r="CV300" s="289">
        <v>0</v>
      </c>
      <c r="CW300" s="289">
        <v>0</v>
      </c>
      <c r="CX300" s="289">
        <v>723025.15</v>
      </c>
      <c r="CY300" s="289">
        <v>0</v>
      </c>
      <c r="CZ300" s="289">
        <v>0</v>
      </c>
      <c r="DA300" s="289">
        <v>0</v>
      </c>
      <c r="DB300" s="289">
        <v>0</v>
      </c>
      <c r="DC300" s="289">
        <v>0</v>
      </c>
      <c r="DD300" s="289">
        <v>0</v>
      </c>
      <c r="DE300" s="289">
        <v>0</v>
      </c>
      <c r="DF300" s="289">
        <v>0</v>
      </c>
      <c r="DG300" s="289">
        <v>44896.05</v>
      </c>
      <c r="DH300" s="289">
        <v>0</v>
      </c>
      <c r="DI300" s="289">
        <v>38533220.409999996</v>
      </c>
      <c r="DJ300" s="289">
        <v>0</v>
      </c>
      <c r="DK300" s="289">
        <v>68702.720000000001</v>
      </c>
      <c r="DL300" s="289">
        <v>5619455.2199999997</v>
      </c>
      <c r="DM300" s="289">
        <v>4074426.78</v>
      </c>
      <c r="DN300" s="289">
        <v>12030.130000000001</v>
      </c>
      <c r="DO300" s="289">
        <v>0</v>
      </c>
      <c r="DP300" s="289">
        <v>3683874.79</v>
      </c>
      <c r="DQ300" s="289">
        <v>26366.799999999999</v>
      </c>
      <c r="DR300" s="289">
        <v>232759.5</v>
      </c>
      <c r="DS300" s="289">
        <v>0</v>
      </c>
      <c r="DT300" s="289">
        <v>0</v>
      </c>
      <c r="DU300" s="289">
        <v>0</v>
      </c>
      <c r="DV300" s="289">
        <v>915244.51</v>
      </c>
      <c r="DW300" s="289">
        <v>18127.11</v>
      </c>
      <c r="DX300" s="289">
        <v>99123.459999999992</v>
      </c>
      <c r="DY300" s="289">
        <v>433753.12</v>
      </c>
      <c r="DZ300" s="289">
        <v>1361747.4</v>
      </c>
      <c r="EA300" s="289">
        <v>700676.93</v>
      </c>
      <c r="EB300" s="289">
        <v>282488.22000000003</v>
      </c>
      <c r="EC300" s="289">
        <v>43952.590000000004</v>
      </c>
      <c r="ED300" s="289">
        <v>950758.01</v>
      </c>
      <c r="EE300" s="289">
        <v>1292287.33</v>
      </c>
      <c r="EF300" s="289">
        <v>7817004.7000000002</v>
      </c>
      <c r="EG300" s="289">
        <v>5089022.38</v>
      </c>
      <c r="EH300" s="289">
        <v>0</v>
      </c>
      <c r="EI300" s="289">
        <v>0</v>
      </c>
      <c r="EJ300" s="289">
        <v>0</v>
      </c>
      <c r="EK300" s="289">
        <v>2386453</v>
      </c>
      <c r="EL300" s="289">
        <v>0</v>
      </c>
      <c r="EM300" s="289">
        <v>96023480.469999999</v>
      </c>
      <c r="EN300" s="289">
        <v>7609513.3499999996</v>
      </c>
      <c r="EO300" s="289">
        <v>7940104.9500000002</v>
      </c>
      <c r="EP300" s="289">
        <v>43052139.840000004</v>
      </c>
      <c r="EQ300" s="289">
        <v>0</v>
      </c>
      <c r="ER300" s="289">
        <v>42721548.240000002</v>
      </c>
      <c r="ES300" s="289">
        <v>0</v>
      </c>
      <c r="ET300" s="289">
        <v>0</v>
      </c>
      <c r="EU300" s="289">
        <v>3083806.09</v>
      </c>
      <c r="EV300" s="289">
        <v>1989899.41</v>
      </c>
      <c r="EW300" s="289">
        <v>9707964.1400000006</v>
      </c>
      <c r="EX300" s="289">
        <v>10801870.82</v>
      </c>
      <c r="EY300" s="289">
        <v>0</v>
      </c>
      <c r="EZ300" s="289">
        <v>209541.6</v>
      </c>
      <c r="FA300" s="289">
        <v>212338.57</v>
      </c>
      <c r="FB300" s="289">
        <v>900384.06</v>
      </c>
      <c r="FC300" s="289">
        <v>196403.5</v>
      </c>
      <c r="FD300" s="289">
        <v>701183.59</v>
      </c>
      <c r="FE300" s="289">
        <v>0</v>
      </c>
      <c r="FF300" s="289">
        <v>0</v>
      </c>
      <c r="FG300" s="289">
        <v>0</v>
      </c>
      <c r="FH300" s="289">
        <v>0</v>
      </c>
      <c r="FI300" s="289">
        <v>0</v>
      </c>
      <c r="FJ300" s="289">
        <v>0</v>
      </c>
      <c r="FK300" s="289">
        <v>0</v>
      </c>
    </row>
    <row r="301" spans="1:167" x14ac:dyDescent="0.15">
      <c r="A301" s="287">
        <v>4627</v>
      </c>
      <c r="B301" s="287" t="s">
        <v>761</v>
      </c>
      <c r="C301" s="289">
        <v>0</v>
      </c>
      <c r="D301" s="289">
        <v>4391373</v>
      </c>
      <c r="E301" s="289">
        <v>220.4</v>
      </c>
      <c r="F301" s="289">
        <v>2408.6</v>
      </c>
      <c r="G301" s="289">
        <v>251</v>
      </c>
      <c r="H301" s="289">
        <v>1956.21</v>
      </c>
      <c r="I301" s="289">
        <v>58931.270000000004</v>
      </c>
      <c r="J301" s="289">
        <v>1500</v>
      </c>
      <c r="K301" s="289">
        <v>998999.34</v>
      </c>
      <c r="L301" s="289">
        <v>0</v>
      </c>
      <c r="M301" s="289">
        <v>5602.76</v>
      </c>
      <c r="N301" s="289">
        <v>0</v>
      </c>
      <c r="O301" s="289">
        <v>0</v>
      </c>
      <c r="P301" s="289">
        <v>0</v>
      </c>
      <c r="Q301" s="289">
        <v>0</v>
      </c>
      <c r="R301" s="289">
        <v>0</v>
      </c>
      <c r="S301" s="289">
        <v>0</v>
      </c>
      <c r="T301" s="289">
        <v>0</v>
      </c>
      <c r="U301" s="289">
        <v>125040.14</v>
      </c>
      <c r="V301" s="289">
        <v>1530992</v>
      </c>
      <c r="W301" s="289">
        <v>4640</v>
      </c>
      <c r="X301" s="289">
        <v>0</v>
      </c>
      <c r="Y301" s="289">
        <v>0</v>
      </c>
      <c r="Z301" s="289">
        <v>1757.39</v>
      </c>
      <c r="AA301" s="289">
        <v>1768</v>
      </c>
      <c r="AB301" s="289">
        <v>0</v>
      </c>
      <c r="AC301" s="289">
        <v>0</v>
      </c>
      <c r="AD301" s="289">
        <v>24099.64</v>
      </c>
      <c r="AE301" s="289">
        <v>87057.540000000008</v>
      </c>
      <c r="AF301" s="289">
        <v>0</v>
      </c>
      <c r="AG301" s="289">
        <v>0</v>
      </c>
      <c r="AH301" s="289">
        <v>23674.05</v>
      </c>
      <c r="AI301" s="289">
        <v>0</v>
      </c>
      <c r="AJ301" s="289">
        <v>0</v>
      </c>
      <c r="AK301" s="289">
        <v>6900</v>
      </c>
      <c r="AL301" s="289">
        <v>354906.05</v>
      </c>
      <c r="AM301" s="289">
        <v>26592.400000000001</v>
      </c>
      <c r="AN301" s="289">
        <v>14838.32</v>
      </c>
      <c r="AO301" s="289">
        <v>0</v>
      </c>
      <c r="AP301" s="289">
        <v>4140.51</v>
      </c>
      <c r="AQ301" s="289">
        <v>1573539.3</v>
      </c>
      <c r="AR301" s="289">
        <v>1437422.79</v>
      </c>
      <c r="AS301" s="289">
        <v>0</v>
      </c>
      <c r="AT301" s="289">
        <v>235153.30000000002</v>
      </c>
      <c r="AU301" s="289">
        <v>60624.58</v>
      </c>
      <c r="AV301" s="289">
        <v>114116.12</v>
      </c>
      <c r="AW301" s="289">
        <v>167143.64000000001</v>
      </c>
      <c r="AX301" s="289">
        <v>390939.97000000003</v>
      </c>
      <c r="AY301" s="289">
        <v>432261.26</v>
      </c>
      <c r="AZ301" s="289">
        <v>0</v>
      </c>
      <c r="BA301" s="289">
        <v>1264614.31</v>
      </c>
      <c r="BB301" s="289">
        <v>303086.17</v>
      </c>
      <c r="BC301" s="289">
        <v>73104.150000000009</v>
      </c>
      <c r="BD301" s="289">
        <v>109334.15000000001</v>
      </c>
      <c r="BE301" s="289">
        <v>80626.59</v>
      </c>
      <c r="BF301" s="289">
        <v>669755.27</v>
      </c>
      <c r="BG301" s="289">
        <v>397872.9</v>
      </c>
      <c r="BH301" s="289">
        <v>53.59</v>
      </c>
      <c r="BI301" s="289">
        <v>0</v>
      </c>
      <c r="BJ301" s="289">
        <v>0</v>
      </c>
      <c r="BK301" s="289">
        <v>0</v>
      </c>
      <c r="BL301" s="289">
        <v>0</v>
      </c>
      <c r="BM301" s="289">
        <v>0</v>
      </c>
      <c r="BN301" s="289">
        <v>0</v>
      </c>
      <c r="BO301" s="289">
        <v>0</v>
      </c>
      <c r="BP301" s="289">
        <v>0</v>
      </c>
      <c r="BQ301" s="289">
        <v>985755.06</v>
      </c>
      <c r="BR301" s="289">
        <v>1343755.59</v>
      </c>
      <c r="BS301" s="289">
        <v>985755.06</v>
      </c>
      <c r="BT301" s="289">
        <v>1343755.59</v>
      </c>
      <c r="BU301" s="289">
        <v>0</v>
      </c>
      <c r="BV301" s="289">
        <v>0</v>
      </c>
      <c r="BW301" s="289">
        <v>669755.27</v>
      </c>
      <c r="BX301" s="289">
        <v>0</v>
      </c>
      <c r="BY301" s="289">
        <v>0</v>
      </c>
      <c r="BZ301" s="289">
        <v>0</v>
      </c>
      <c r="CA301" s="289">
        <v>0</v>
      </c>
      <c r="CB301" s="289">
        <v>0</v>
      </c>
      <c r="CC301" s="289">
        <v>78723</v>
      </c>
      <c r="CD301" s="289">
        <v>0</v>
      </c>
      <c r="CE301" s="289">
        <v>0</v>
      </c>
      <c r="CF301" s="289">
        <v>0</v>
      </c>
      <c r="CG301" s="289">
        <v>0</v>
      </c>
      <c r="CH301" s="289">
        <v>40830.19</v>
      </c>
      <c r="CI301" s="289">
        <v>0</v>
      </c>
      <c r="CJ301" s="289">
        <v>0</v>
      </c>
      <c r="CK301" s="289">
        <v>0</v>
      </c>
      <c r="CL301" s="289">
        <v>0</v>
      </c>
      <c r="CM301" s="289">
        <v>149210</v>
      </c>
      <c r="CN301" s="289">
        <v>10075</v>
      </c>
      <c r="CO301" s="289">
        <v>0</v>
      </c>
      <c r="CP301" s="289">
        <v>0</v>
      </c>
      <c r="CQ301" s="289">
        <v>0</v>
      </c>
      <c r="CR301" s="289">
        <v>0</v>
      </c>
      <c r="CS301" s="289">
        <v>6852</v>
      </c>
      <c r="CT301" s="289">
        <v>74913.350000000006</v>
      </c>
      <c r="CU301" s="289">
        <v>0</v>
      </c>
      <c r="CV301" s="289">
        <v>0</v>
      </c>
      <c r="CW301" s="289">
        <v>0</v>
      </c>
      <c r="CX301" s="289">
        <v>0</v>
      </c>
      <c r="CY301" s="289">
        <v>0</v>
      </c>
      <c r="CZ301" s="289">
        <v>0</v>
      </c>
      <c r="DA301" s="289">
        <v>0</v>
      </c>
      <c r="DB301" s="289">
        <v>0</v>
      </c>
      <c r="DC301" s="289">
        <v>0</v>
      </c>
      <c r="DD301" s="289">
        <v>0</v>
      </c>
      <c r="DE301" s="289">
        <v>0</v>
      </c>
      <c r="DF301" s="289">
        <v>0</v>
      </c>
      <c r="DG301" s="289">
        <v>0</v>
      </c>
      <c r="DH301" s="289">
        <v>0</v>
      </c>
      <c r="DI301" s="289">
        <v>603829.09</v>
      </c>
      <c r="DJ301" s="289">
        <v>0</v>
      </c>
      <c r="DK301" s="289">
        <v>0</v>
      </c>
      <c r="DL301" s="289">
        <v>105372.81</v>
      </c>
      <c r="DM301" s="289">
        <v>35270.160000000003</v>
      </c>
      <c r="DN301" s="289">
        <v>0</v>
      </c>
      <c r="DO301" s="289">
        <v>0</v>
      </c>
      <c r="DP301" s="289">
        <v>11787.6</v>
      </c>
      <c r="DQ301" s="289">
        <v>3569.26</v>
      </c>
      <c r="DR301" s="289">
        <v>0</v>
      </c>
      <c r="DS301" s="289">
        <v>0</v>
      </c>
      <c r="DT301" s="289">
        <v>0</v>
      </c>
      <c r="DU301" s="289">
        <v>0</v>
      </c>
      <c r="DV301" s="289">
        <v>270529.89</v>
      </c>
      <c r="DW301" s="289">
        <v>0</v>
      </c>
      <c r="DX301" s="289">
        <v>27145.13</v>
      </c>
      <c r="DY301" s="289">
        <v>33896.559999999998</v>
      </c>
      <c r="DZ301" s="289">
        <v>61167.81</v>
      </c>
      <c r="EA301" s="289">
        <v>47465.86</v>
      </c>
      <c r="EB301" s="289">
        <v>6950.52</v>
      </c>
      <c r="EC301" s="289">
        <v>0</v>
      </c>
      <c r="ED301" s="289">
        <v>0</v>
      </c>
      <c r="EE301" s="289">
        <v>0</v>
      </c>
      <c r="EF301" s="289">
        <v>0</v>
      </c>
      <c r="EG301" s="289">
        <v>0</v>
      </c>
      <c r="EH301" s="289">
        <v>0</v>
      </c>
      <c r="EI301" s="289">
        <v>0</v>
      </c>
      <c r="EJ301" s="289">
        <v>0</v>
      </c>
      <c r="EK301" s="289">
        <v>0</v>
      </c>
      <c r="EL301" s="289">
        <v>0</v>
      </c>
      <c r="EM301" s="289">
        <v>299021.51</v>
      </c>
      <c r="EN301" s="289">
        <v>0</v>
      </c>
      <c r="EO301" s="289">
        <v>0</v>
      </c>
      <c r="EP301" s="289">
        <v>0</v>
      </c>
      <c r="EQ301" s="289">
        <v>0</v>
      </c>
      <c r="ER301" s="289">
        <v>0</v>
      </c>
      <c r="ES301" s="289">
        <v>0</v>
      </c>
      <c r="ET301" s="289">
        <v>0</v>
      </c>
      <c r="EU301" s="289">
        <v>1446.9</v>
      </c>
      <c r="EV301" s="289">
        <v>11834</v>
      </c>
      <c r="EW301" s="289">
        <v>212606.16</v>
      </c>
      <c r="EX301" s="289">
        <v>202219.06</v>
      </c>
      <c r="EY301" s="289">
        <v>0</v>
      </c>
      <c r="EZ301" s="289">
        <v>0</v>
      </c>
      <c r="FA301" s="289">
        <v>0</v>
      </c>
      <c r="FB301" s="289">
        <v>0</v>
      </c>
      <c r="FC301" s="289">
        <v>0</v>
      </c>
      <c r="FD301" s="289">
        <v>0</v>
      </c>
      <c r="FE301" s="289">
        <v>0</v>
      </c>
      <c r="FF301" s="289">
        <v>0</v>
      </c>
      <c r="FG301" s="289">
        <v>0</v>
      </c>
      <c r="FH301" s="289">
        <v>0</v>
      </c>
      <c r="FI301" s="289">
        <v>0</v>
      </c>
      <c r="FJ301" s="289">
        <v>0</v>
      </c>
      <c r="FK301" s="289">
        <v>0</v>
      </c>
    </row>
    <row r="302" spans="1:167" x14ac:dyDescent="0.15">
      <c r="A302" s="287">
        <v>4634</v>
      </c>
      <c r="B302" s="287" t="s">
        <v>762</v>
      </c>
      <c r="C302" s="289">
        <v>0</v>
      </c>
      <c r="D302" s="289">
        <v>2033868.76</v>
      </c>
      <c r="E302" s="289">
        <v>493</v>
      </c>
      <c r="F302" s="289">
        <v>2167.0100000000002</v>
      </c>
      <c r="G302" s="289">
        <v>18766.78</v>
      </c>
      <c r="H302" s="289">
        <v>5709.02</v>
      </c>
      <c r="I302" s="289">
        <v>36476.080000000002</v>
      </c>
      <c r="J302" s="289">
        <v>4550</v>
      </c>
      <c r="K302" s="289">
        <v>323129.02</v>
      </c>
      <c r="L302" s="289">
        <v>0</v>
      </c>
      <c r="M302" s="289">
        <v>0</v>
      </c>
      <c r="N302" s="289">
        <v>0</v>
      </c>
      <c r="O302" s="289">
        <v>0</v>
      </c>
      <c r="P302" s="289">
        <v>3000</v>
      </c>
      <c r="Q302" s="289">
        <v>0</v>
      </c>
      <c r="R302" s="289">
        <v>0</v>
      </c>
      <c r="S302" s="289">
        <v>0</v>
      </c>
      <c r="T302" s="289">
        <v>7549.55</v>
      </c>
      <c r="U302" s="289">
        <v>113975.85</v>
      </c>
      <c r="V302" s="289">
        <v>3336222</v>
      </c>
      <c r="W302" s="289">
        <v>7115.01</v>
      </c>
      <c r="X302" s="289">
        <v>0</v>
      </c>
      <c r="Y302" s="289">
        <v>158532.31</v>
      </c>
      <c r="Z302" s="289">
        <v>9246.73</v>
      </c>
      <c r="AA302" s="289">
        <v>161667</v>
      </c>
      <c r="AB302" s="289">
        <v>0</v>
      </c>
      <c r="AC302" s="289">
        <v>0</v>
      </c>
      <c r="AD302" s="289">
        <v>50528.79</v>
      </c>
      <c r="AE302" s="289">
        <v>62153.760000000002</v>
      </c>
      <c r="AF302" s="289">
        <v>0</v>
      </c>
      <c r="AG302" s="289">
        <v>0</v>
      </c>
      <c r="AH302" s="289">
        <v>6706.06</v>
      </c>
      <c r="AI302" s="289">
        <v>15452.76</v>
      </c>
      <c r="AJ302" s="289">
        <v>0</v>
      </c>
      <c r="AK302" s="289">
        <v>73494.320000000007</v>
      </c>
      <c r="AL302" s="289">
        <v>0</v>
      </c>
      <c r="AM302" s="289">
        <v>7265.76</v>
      </c>
      <c r="AN302" s="289">
        <v>0</v>
      </c>
      <c r="AO302" s="289">
        <v>0</v>
      </c>
      <c r="AP302" s="289">
        <v>14113.380000000001</v>
      </c>
      <c r="AQ302" s="289">
        <v>1172515.1000000001</v>
      </c>
      <c r="AR302" s="289">
        <v>1601565.1300000001</v>
      </c>
      <c r="AS302" s="289">
        <v>395437.23</v>
      </c>
      <c r="AT302" s="289">
        <v>192310.23</v>
      </c>
      <c r="AU302" s="289">
        <v>142456.36000000002</v>
      </c>
      <c r="AV302" s="289">
        <v>0</v>
      </c>
      <c r="AW302" s="289">
        <v>176341.51</v>
      </c>
      <c r="AX302" s="289">
        <v>141974.08000000002</v>
      </c>
      <c r="AY302" s="289">
        <v>260291.26</v>
      </c>
      <c r="AZ302" s="289">
        <v>380391.82</v>
      </c>
      <c r="BA302" s="289">
        <v>1075485.1200000001</v>
      </c>
      <c r="BB302" s="289">
        <v>69830.11</v>
      </c>
      <c r="BC302" s="289">
        <v>77880.710000000006</v>
      </c>
      <c r="BD302" s="289">
        <v>0</v>
      </c>
      <c r="BE302" s="289">
        <v>21551.08</v>
      </c>
      <c r="BF302" s="289">
        <v>633368.39</v>
      </c>
      <c r="BG302" s="289">
        <v>258688.2</v>
      </c>
      <c r="BH302" s="289">
        <v>3737.88</v>
      </c>
      <c r="BI302" s="289">
        <v>0</v>
      </c>
      <c r="BJ302" s="289">
        <v>0</v>
      </c>
      <c r="BK302" s="289">
        <v>0</v>
      </c>
      <c r="BL302" s="289">
        <v>0</v>
      </c>
      <c r="BM302" s="289">
        <v>0</v>
      </c>
      <c r="BN302" s="289">
        <v>0</v>
      </c>
      <c r="BO302" s="289">
        <v>0</v>
      </c>
      <c r="BP302" s="289">
        <v>0</v>
      </c>
      <c r="BQ302" s="289">
        <v>3228357.41</v>
      </c>
      <c r="BR302" s="289">
        <v>3076716.15</v>
      </c>
      <c r="BS302" s="289">
        <v>3228357.41</v>
      </c>
      <c r="BT302" s="289">
        <v>3076716.15</v>
      </c>
      <c r="BU302" s="289">
        <v>0</v>
      </c>
      <c r="BV302" s="289">
        <v>0</v>
      </c>
      <c r="BW302" s="289">
        <v>618658.91</v>
      </c>
      <c r="BX302" s="289">
        <v>0</v>
      </c>
      <c r="BY302" s="289">
        <v>0</v>
      </c>
      <c r="BZ302" s="289">
        <v>0</v>
      </c>
      <c r="CA302" s="289">
        <v>0</v>
      </c>
      <c r="CB302" s="289">
        <v>7175.41</v>
      </c>
      <c r="CC302" s="289">
        <v>0</v>
      </c>
      <c r="CD302" s="289">
        <v>0</v>
      </c>
      <c r="CE302" s="289">
        <v>0</v>
      </c>
      <c r="CF302" s="289">
        <v>0</v>
      </c>
      <c r="CG302" s="289">
        <v>0</v>
      </c>
      <c r="CH302" s="289">
        <v>50894.15</v>
      </c>
      <c r="CI302" s="289">
        <v>0</v>
      </c>
      <c r="CJ302" s="289">
        <v>0</v>
      </c>
      <c r="CK302" s="289">
        <v>0</v>
      </c>
      <c r="CL302" s="289">
        <v>0</v>
      </c>
      <c r="CM302" s="289">
        <v>84208</v>
      </c>
      <c r="CN302" s="289">
        <v>0</v>
      </c>
      <c r="CO302" s="289">
        <v>0</v>
      </c>
      <c r="CP302" s="289">
        <v>0</v>
      </c>
      <c r="CQ302" s="289">
        <v>0</v>
      </c>
      <c r="CR302" s="289">
        <v>0</v>
      </c>
      <c r="CS302" s="289">
        <v>0</v>
      </c>
      <c r="CT302" s="289">
        <v>89922.14</v>
      </c>
      <c r="CU302" s="289">
        <v>0</v>
      </c>
      <c r="CV302" s="289">
        <v>0</v>
      </c>
      <c r="CW302" s="289">
        <v>0</v>
      </c>
      <c r="CX302" s="289">
        <v>73829.009999999995</v>
      </c>
      <c r="CY302" s="289">
        <v>0</v>
      </c>
      <c r="CZ302" s="289">
        <v>0</v>
      </c>
      <c r="DA302" s="289">
        <v>0</v>
      </c>
      <c r="DB302" s="289">
        <v>0</v>
      </c>
      <c r="DC302" s="289">
        <v>0</v>
      </c>
      <c r="DD302" s="289">
        <v>26</v>
      </c>
      <c r="DE302" s="289">
        <v>0</v>
      </c>
      <c r="DF302" s="289">
        <v>0</v>
      </c>
      <c r="DG302" s="289">
        <v>0</v>
      </c>
      <c r="DH302" s="289">
        <v>0</v>
      </c>
      <c r="DI302" s="289">
        <v>457902.94</v>
      </c>
      <c r="DJ302" s="289">
        <v>0</v>
      </c>
      <c r="DK302" s="289">
        <v>0</v>
      </c>
      <c r="DL302" s="289">
        <v>0</v>
      </c>
      <c r="DM302" s="289">
        <v>19970.100000000002</v>
      </c>
      <c r="DN302" s="289">
        <v>0</v>
      </c>
      <c r="DO302" s="289">
        <v>0</v>
      </c>
      <c r="DP302" s="289">
        <v>59856.66</v>
      </c>
      <c r="DQ302" s="289">
        <v>2807.58</v>
      </c>
      <c r="DR302" s="289">
        <v>0</v>
      </c>
      <c r="DS302" s="289">
        <v>0</v>
      </c>
      <c r="DT302" s="289">
        <v>40275</v>
      </c>
      <c r="DU302" s="289">
        <v>0</v>
      </c>
      <c r="DV302" s="289">
        <v>343901.34</v>
      </c>
      <c r="DW302" s="289">
        <v>0</v>
      </c>
      <c r="DX302" s="289">
        <v>126518.03</v>
      </c>
      <c r="DY302" s="289">
        <v>128099.77</v>
      </c>
      <c r="DZ302" s="289">
        <v>1581.74</v>
      </c>
      <c r="EA302" s="289">
        <v>0</v>
      </c>
      <c r="EB302" s="289">
        <v>0</v>
      </c>
      <c r="EC302" s="289">
        <v>0</v>
      </c>
      <c r="ED302" s="289">
        <v>0</v>
      </c>
      <c r="EE302" s="289">
        <v>168064.9</v>
      </c>
      <c r="EF302" s="289">
        <v>747276.57000000007</v>
      </c>
      <c r="EG302" s="289">
        <v>579211.67000000004</v>
      </c>
      <c r="EH302" s="289">
        <v>0</v>
      </c>
      <c r="EI302" s="289">
        <v>0</v>
      </c>
      <c r="EJ302" s="289">
        <v>0</v>
      </c>
      <c r="EK302" s="289">
        <v>0</v>
      </c>
      <c r="EL302" s="289">
        <v>0</v>
      </c>
      <c r="EM302" s="289">
        <v>17185000</v>
      </c>
      <c r="EN302" s="289">
        <v>0</v>
      </c>
      <c r="EO302" s="289">
        <v>14081036.560000001</v>
      </c>
      <c r="EP302" s="289">
        <v>17615502.949999999</v>
      </c>
      <c r="EQ302" s="289">
        <v>0</v>
      </c>
      <c r="ER302" s="289">
        <v>3534466.39</v>
      </c>
      <c r="ES302" s="289">
        <v>0</v>
      </c>
      <c r="ET302" s="289">
        <v>0</v>
      </c>
      <c r="EU302" s="289">
        <v>8425.84</v>
      </c>
      <c r="EV302" s="289">
        <v>0</v>
      </c>
      <c r="EW302" s="289">
        <v>199860.95</v>
      </c>
      <c r="EX302" s="289">
        <v>208286.79</v>
      </c>
      <c r="EY302" s="289">
        <v>0</v>
      </c>
      <c r="EZ302" s="289">
        <v>0</v>
      </c>
      <c r="FA302" s="289">
        <v>0</v>
      </c>
      <c r="FB302" s="289">
        <v>0</v>
      </c>
      <c r="FC302" s="289">
        <v>0</v>
      </c>
      <c r="FD302" s="289">
        <v>0</v>
      </c>
      <c r="FE302" s="289">
        <v>0</v>
      </c>
      <c r="FF302" s="289">
        <v>0</v>
      </c>
      <c r="FG302" s="289">
        <v>0</v>
      </c>
      <c r="FH302" s="289">
        <v>0</v>
      </c>
      <c r="FI302" s="289">
        <v>0</v>
      </c>
      <c r="FJ302" s="289">
        <v>0</v>
      </c>
      <c r="FK302" s="289">
        <v>0</v>
      </c>
    </row>
    <row r="303" spans="1:167" x14ac:dyDescent="0.15">
      <c r="A303" s="287">
        <v>4641</v>
      </c>
      <c r="B303" s="287" t="s">
        <v>763</v>
      </c>
      <c r="C303" s="289">
        <v>4476.53</v>
      </c>
      <c r="D303" s="289">
        <v>4390534</v>
      </c>
      <c r="E303" s="289">
        <v>10913.08</v>
      </c>
      <c r="F303" s="289">
        <v>11663.27</v>
      </c>
      <c r="G303" s="289">
        <v>27342.850000000002</v>
      </c>
      <c r="H303" s="289">
        <v>400.98</v>
      </c>
      <c r="I303" s="289">
        <v>134295.97</v>
      </c>
      <c r="J303" s="289">
        <v>8676.34</v>
      </c>
      <c r="K303" s="289">
        <v>306655</v>
      </c>
      <c r="L303" s="289">
        <v>0</v>
      </c>
      <c r="M303" s="289">
        <v>0</v>
      </c>
      <c r="N303" s="289">
        <v>0</v>
      </c>
      <c r="O303" s="289">
        <v>0</v>
      </c>
      <c r="P303" s="289">
        <v>0</v>
      </c>
      <c r="Q303" s="289">
        <v>0</v>
      </c>
      <c r="R303" s="289">
        <v>0</v>
      </c>
      <c r="S303" s="289">
        <v>0</v>
      </c>
      <c r="T303" s="289">
        <v>0</v>
      </c>
      <c r="U303" s="289">
        <v>204819.08000000002</v>
      </c>
      <c r="V303" s="289">
        <v>4309519</v>
      </c>
      <c r="W303" s="289">
        <v>10372.91</v>
      </c>
      <c r="X303" s="289">
        <v>0</v>
      </c>
      <c r="Y303" s="289">
        <v>180249.07</v>
      </c>
      <c r="Z303" s="289">
        <v>23672.560000000001</v>
      </c>
      <c r="AA303" s="289">
        <v>7196</v>
      </c>
      <c r="AB303" s="289">
        <v>0</v>
      </c>
      <c r="AC303" s="289">
        <v>0</v>
      </c>
      <c r="AD303" s="289">
        <v>66078.55</v>
      </c>
      <c r="AE303" s="289">
        <v>81658.03</v>
      </c>
      <c r="AF303" s="289">
        <v>0</v>
      </c>
      <c r="AG303" s="289">
        <v>0</v>
      </c>
      <c r="AH303" s="289">
        <v>28730.07</v>
      </c>
      <c r="AI303" s="289">
        <v>0</v>
      </c>
      <c r="AJ303" s="289">
        <v>0</v>
      </c>
      <c r="AK303" s="289">
        <v>17423.78</v>
      </c>
      <c r="AL303" s="289">
        <v>0</v>
      </c>
      <c r="AM303" s="289">
        <v>81.78</v>
      </c>
      <c r="AN303" s="289">
        <v>67260.97</v>
      </c>
      <c r="AO303" s="289">
        <v>0</v>
      </c>
      <c r="AP303" s="289">
        <v>15362.25</v>
      </c>
      <c r="AQ303" s="289">
        <v>1501396.74</v>
      </c>
      <c r="AR303" s="289">
        <v>2214010.11</v>
      </c>
      <c r="AS303" s="289">
        <v>390688.78</v>
      </c>
      <c r="AT303" s="289">
        <v>277409.5</v>
      </c>
      <c r="AU303" s="289">
        <v>251345.21</v>
      </c>
      <c r="AV303" s="289">
        <v>144829.39000000001</v>
      </c>
      <c r="AW303" s="289">
        <v>274013.51</v>
      </c>
      <c r="AX303" s="289">
        <v>294269.58</v>
      </c>
      <c r="AY303" s="289">
        <v>410987.88</v>
      </c>
      <c r="AZ303" s="289">
        <v>484969.36</v>
      </c>
      <c r="BA303" s="289">
        <v>1562003.1300000001</v>
      </c>
      <c r="BB303" s="289">
        <v>201301.19</v>
      </c>
      <c r="BC303" s="289">
        <v>120408.58</v>
      </c>
      <c r="BD303" s="289">
        <v>202.87</v>
      </c>
      <c r="BE303" s="289">
        <v>50463.19</v>
      </c>
      <c r="BF303" s="289">
        <v>866746.79</v>
      </c>
      <c r="BG303" s="289">
        <v>769010.27</v>
      </c>
      <c r="BH303" s="289">
        <v>3140.54</v>
      </c>
      <c r="BI303" s="289">
        <v>37599</v>
      </c>
      <c r="BJ303" s="289">
        <v>37599</v>
      </c>
      <c r="BK303" s="289">
        <v>0</v>
      </c>
      <c r="BL303" s="289">
        <v>0</v>
      </c>
      <c r="BM303" s="289">
        <v>0</v>
      </c>
      <c r="BN303" s="289">
        <v>0</v>
      </c>
      <c r="BO303" s="289">
        <v>178757.03</v>
      </c>
      <c r="BP303" s="289">
        <v>178757.03</v>
      </c>
      <c r="BQ303" s="289">
        <v>1637887.27</v>
      </c>
      <c r="BR303" s="289">
        <v>1728072.72</v>
      </c>
      <c r="BS303" s="289">
        <v>1854243.3</v>
      </c>
      <c r="BT303" s="289">
        <v>1944428.75</v>
      </c>
      <c r="BU303" s="289">
        <v>0</v>
      </c>
      <c r="BV303" s="289">
        <v>0</v>
      </c>
      <c r="BW303" s="289">
        <v>806191.56</v>
      </c>
      <c r="BX303" s="289">
        <v>0</v>
      </c>
      <c r="BY303" s="289">
        <v>0</v>
      </c>
      <c r="BZ303" s="289">
        <v>0</v>
      </c>
      <c r="CA303" s="289">
        <v>0</v>
      </c>
      <c r="CB303" s="289">
        <v>0</v>
      </c>
      <c r="CC303" s="289">
        <v>56858.270000000004</v>
      </c>
      <c r="CD303" s="289">
        <v>0</v>
      </c>
      <c r="CE303" s="289">
        <v>0</v>
      </c>
      <c r="CF303" s="289">
        <v>0</v>
      </c>
      <c r="CG303" s="289">
        <v>0</v>
      </c>
      <c r="CH303" s="289">
        <v>411.08</v>
      </c>
      <c r="CI303" s="289">
        <v>0</v>
      </c>
      <c r="CJ303" s="289">
        <v>0</v>
      </c>
      <c r="CK303" s="289">
        <v>0</v>
      </c>
      <c r="CL303" s="289">
        <v>0</v>
      </c>
      <c r="CM303" s="289">
        <v>347460</v>
      </c>
      <c r="CN303" s="289">
        <v>0</v>
      </c>
      <c r="CO303" s="289">
        <v>0</v>
      </c>
      <c r="CP303" s="289">
        <v>0</v>
      </c>
      <c r="CQ303" s="289">
        <v>0</v>
      </c>
      <c r="CR303" s="289">
        <v>0</v>
      </c>
      <c r="CS303" s="289">
        <v>0</v>
      </c>
      <c r="CT303" s="289">
        <v>188699.32</v>
      </c>
      <c r="CU303" s="289">
        <v>0</v>
      </c>
      <c r="CV303" s="289">
        <v>0</v>
      </c>
      <c r="CW303" s="289">
        <v>0</v>
      </c>
      <c r="CX303" s="289">
        <v>23328.75</v>
      </c>
      <c r="CY303" s="289">
        <v>0</v>
      </c>
      <c r="CZ303" s="289">
        <v>0</v>
      </c>
      <c r="DA303" s="289">
        <v>0</v>
      </c>
      <c r="DB303" s="289">
        <v>0</v>
      </c>
      <c r="DC303" s="289">
        <v>0</v>
      </c>
      <c r="DD303" s="289">
        <v>0</v>
      </c>
      <c r="DE303" s="289">
        <v>0</v>
      </c>
      <c r="DF303" s="289">
        <v>0</v>
      </c>
      <c r="DG303" s="289">
        <v>0</v>
      </c>
      <c r="DH303" s="289">
        <v>0</v>
      </c>
      <c r="DI303" s="289">
        <v>1097869.78</v>
      </c>
      <c r="DJ303" s="289">
        <v>0</v>
      </c>
      <c r="DK303" s="289">
        <v>0</v>
      </c>
      <c r="DL303" s="289">
        <v>200361.52000000002</v>
      </c>
      <c r="DM303" s="289">
        <v>56242.05</v>
      </c>
      <c r="DN303" s="289">
        <v>0</v>
      </c>
      <c r="DO303" s="289">
        <v>0</v>
      </c>
      <c r="DP303" s="289">
        <v>44924.6</v>
      </c>
      <c r="DQ303" s="289">
        <v>0</v>
      </c>
      <c r="DR303" s="289">
        <v>0</v>
      </c>
      <c r="DS303" s="289">
        <v>0</v>
      </c>
      <c r="DT303" s="289">
        <v>0</v>
      </c>
      <c r="DU303" s="289">
        <v>0</v>
      </c>
      <c r="DV303" s="289">
        <v>19074.5</v>
      </c>
      <c r="DW303" s="289">
        <v>0</v>
      </c>
      <c r="DX303" s="289">
        <v>25505.64</v>
      </c>
      <c r="DY303" s="289">
        <v>38384.04</v>
      </c>
      <c r="DZ303" s="289">
        <v>93729.98</v>
      </c>
      <c r="EA303" s="289">
        <v>9692.9600000000009</v>
      </c>
      <c r="EB303" s="289">
        <v>71158.62</v>
      </c>
      <c r="EC303" s="289">
        <v>0</v>
      </c>
      <c r="ED303" s="289">
        <v>31690.84</v>
      </c>
      <c r="EE303" s="289">
        <v>108826.65000000001</v>
      </c>
      <c r="EF303" s="289">
        <v>4390489.3</v>
      </c>
      <c r="EG303" s="289">
        <v>648449.80000000005</v>
      </c>
      <c r="EH303" s="289">
        <v>3581018.69</v>
      </c>
      <c r="EI303" s="289">
        <v>0</v>
      </c>
      <c r="EJ303" s="289">
        <v>0</v>
      </c>
      <c r="EK303" s="289">
        <v>83885</v>
      </c>
      <c r="EL303" s="289">
        <v>0</v>
      </c>
      <c r="EM303" s="289">
        <v>8454000</v>
      </c>
      <c r="EN303" s="289">
        <v>3645571.7600000002</v>
      </c>
      <c r="EO303" s="289">
        <v>459628.69</v>
      </c>
      <c r="EP303" s="289">
        <v>3488288.2</v>
      </c>
      <c r="EQ303" s="289">
        <v>186545.26</v>
      </c>
      <c r="ER303" s="289">
        <v>6487686.0099999998</v>
      </c>
      <c r="ES303" s="289">
        <v>0</v>
      </c>
      <c r="ET303" s="289">
        <v>0</v>
      </c>
      <c r="EU303" s="289">
        <v>2833.55</v>
      </c>
      <c r="EV303" s="289">
        <v>24184.43</v>
      </c>
      <c r="EW303" s="289">
        <v>503169.46</v>
      </c>
      <c r="EX303" s="289">
        <v>481818.58</v>
      </c>
      <c r="EY303" s="289">
        <v>0</v>
      </c>
      <c r="EZ303" s="289">
        <v>-3811.86</v>
      </c>
      <c r="FA303" s="289">
        <v>34263.81</v>
      </c>
      <c r="FB303" s="289">
        <v>157409.97</v>
      </c>
      <c r="FC303" s="289">
        <v>2404.84</v>
      </c>
      <c r="FD303" s="289">
        <v>116929.46</v>
      </c>
      <c r="FE303" s="289">
        <v>0</v>
      </c>
      <c r="FF303" s="289">
        <v>0</v>
      </c>
      <c r="FG303" s="289">
        <v>0</v>
      </c>
      <c r="FH303" s="289">
        <v>127713.89</v>
      </c>
      <c r="FI303" s="289">
        <v>0</v>
      </c>
      <c r="FJ303" s="289">
        <v>127713.89</v>
      </c>
      <c r="FK303" s="289">
        <v>0</v>
      </c>
    </row>
    <row r="304" spans="1:167" x14ac:dyDescent="0.15">
      <c r="A304" s="287">
        <v>4686</v>
      </c>
      <c r="B304" s="287" t="s">
        <v>764</v>
      </c>
      <c r="C304" s="289">
        <v>0</v>
      </c>
      <c r="D304" s="289">
        <v>2868858</v>
      </c>
      <c r="E304" s="289">
        <v>0</v>
      </c>
      <c r="F304" s="289">
        <v>12940.82</v>
      </c>
      <c r="G304" s="289">
        <v>460</v>
      </c>
      <c r="H304" s="289">
        <v>2434.37</v>
      </c>
      <c r="I304" s="289">
        <v>51550.75</v>
      </c>
      <c r="J304" s="289">
        <v>0</v>
      </c>
      <c r="K304" s="289">
        <v>697578.63</v>
      </c>
      <c r="L304" s="289">
        <v>0</v>
      </c>
      <c r="M304" s="289">
        <v>0</v>
      </c>
      <c r="N304" s="289">
        <v>0</v>
      </c>
      <c r="O304" s="289">
        <v>0</v>
      </c>
      <c r="P304" s="289">
        <v>0</v>
      </c>
      <c r="Q304" s="289">
        <v>0</v>
      </c>
      <c r="R304" s="289">
        <v>0</v>
      </c>
      <c r="S304" s="289">
        <v>0</v>
      </c>
      <c r="T304" s="289">
        <v>0</v>
      </c>
      <c r="U304" s="289">
        <v>71741.63</v>
      </c>
      <c r="V304" s="289">
        <v>712960</v>
      </c>
      <c r="W304" s="289">
        <v>2640</v>
      </c>
      <c r="X304" s="289">
        <v>0</v>
      </c>
      <c r="Y304" s="289">
        <v>0</v>
      </c>
      <c r="Z304" s="289">
        <v>0</v>
      </c>
      <c r="AA304" s="289">
        <v>22557</v>
      </c>
      <c r="AB304" s="289">
        <v>0</v>
      </c>
      <c r="AC304" s="289">
        <v>0</v>
      </c>
      <c r="AD304" s="289">
        <v>11126</v>
      </c>
      <c r="AE304" s="289">
        <v>30360</v>
      </c>
      <c r="AF304" s="289">
        <v>0</v>
      </c>
      <c r="AG304" s="289">
        <v>0</v>
      </c>
      <c r="AH304" s="289">
        <v>0</v>
      </c>
      <c r="AI304" s="289">
        <v>32143</v>
      </c>
      <c r="AJ304" s="289">
        <v>0</v>
      </c>
      <c r="AK304" s="289">
        <v>0</v>
      </c>
      <c r="AL304" s="289">
        <v>0</v>
      </c>
      <c r="AM304" s="289">
        <v>1570</v>
      </c>
      <c r="AN304" s="289">
        <v>0</v>
      </c>
      <c r="AO304" s="289">
        <v>0</v>
      </c>
      <c r="AP304" s="289">
        <v>3025.4900000000002</v>
      </c>
      <c r="AQ304" s="289">
        <v>2249583.1</v>
      </c>
      <c r="AR304" s="289">
        <v>288014.09000000003</v>
      </c>
      <c r="AS304" s="289">
        <v>0</v>
      </c>
      <c r="AT304" s="289">
        <v>129677.44</v>
      </c>
      <c r="AU304" s="289">
        <v>52238.880000000005</v>
      </c>
      <c r="AV304" s="289">
        <v>0</v>
      </c>
      <c r="AW304" s="289">
        <v>75723.34</v>
      </c>
      <c r="AX304" s="289">
        <v>83697.350000000006</v>
      </c>
      <c r="AY304" s="289">
        <v>447132.28</v>
      </c>
      <c r="AZ304" s="289">
        <v>3404.7200000000003</v>
      </c>
      <c r="BA304" s="289">
        <v>1020776.64</v>
      </c>
      <c r="BB304" s="289">
        <v>145656.58000000002</v>
      </c>
      <c r="BC304" s="289">
        <v>38790</v>
      </c>
      <c r="BD304" s="289">
        <v>0</v>
      </c>
      <c r="BE304" s="289">
        <v>60453.75</v>
      </c>
      <c r="BF304" s="289">
        <v>577546.70000000007</v>
      </c>
      <c r="BG304" s="289">
        <v>105338</v>
      </c>
      <c r="BH304" s="289">
        <v>0</v>
      </c>
      <c r="BI304" s="289">
        <v>0</v>
      </c>
      <c r="BJ304" s="289">
        <v>0</v>
      </c>
      <c r="BK304" s="289">
        <v>0</v>
      </c>
      <c r="BL304" s="289">
        <v>0</v>
      </c>
      <c r="BM304" s="289">
        <v>0</v>
      </c>
      <c r="BN304" s="289">
        <v>0</v>
      </c>
      <c r="BO304" s="289">
        <v>0</v>
      </c>
      <c r="BP304" s="289">
        <v>0</v>
      </c>
      <c r="BQ304" s="289">
        <v>1964215.22</v>
      </c>
      <c r="BR304" s="289">
        <v>1208128.04</v>
      </c>
      <c r="BS304" s="289">
        <v>1964215.22</v>
      </c>
      <c r="BT304" s="289">
        <v>1208128.04</v>
      </c>
      <c r="BU304" s="289">
        <v>0</v>
      </c>
      <c r="BV304" s="289">
        <v>0</v>
      </c>
      <c r="BW304" s="289">
        <v>576939.45000000007</v>
      </c>
      <c r="BX304" s="289">
        <v>0</v>
      </c>
      <c r="BY304" s="289">
        <v>0</v>
      </c>
      <c r="BZ304" s="289">
        <v>0</v>
      </c>
      <c r="CA304" s="289">
        <v>0</v>
      </c>
      <c r="CB304" s="289">
        <v>18619.29</v>
      </c>
      <c r="CC304" s="289">
        <v>0</v>
      </c>
      <c r="CD304" s="289">
        <v>0</v>
      </c>
      <c r="CE304" s="289">
        <v>0</v>
      </c>
      <c r="CF304" s="289">
        <v>0</v>
      </c>
      <c r="CG304" s="289">
        <v>0</v>
      </c>
      <c r="CH304" s="289">
        <v>32221.37</v>
      </c>
      <c r="CI304" s="289">
        <v>0</v>
      </c>
      <c r="CJ304" s="289">
        <v>0</v>
      </c>
      <c r="CK304" s="289">
        <v>0</v>
      </c>
      <c r="CL304" s="289">
        <v>0</v>
      </c>
      <c r="CM304" s="289">
        <v>99661</v>
      </c>
      <c r="CN304" s="289">
        <v>0</v>
      </c>
      <c r="CO304" s="289">
        <v>0</v>
      </c>
      <c r="CP304" s="289">
        <v>0</v>
      </c>
      <c r="CQ304" s="289">
        <v>0</v>
      </c>
      <c r="CR304" s="289">
        <v>0</v>
      </c>
      <c r="CS304" s="289">
        <v>0</v>
      </c>
      <c r="CT304" s="289">
        <v>74771.150000000009</v>
      </c>
      <c r="CU304" s="289">
        <v>0</v>
      </c>
      <c r="CV304" s="289">
        <v>0</v>
      </c>
      <c r="CW304" s="289">
        <v>0</v>
      </c>
      <c r="CX304" s="289">
        <v>3666.67</v>
      </c>
      <c r="CY304" s="289">
        <v>0</v>
      </c>
      <c r="CZ304" s="289">
        <v>0</v>
      </c>
      <c r="DA304" s="289">
        <v>0</v>
      </c>
      <c r="DB304" s="289">
        <v>0</v>
      </c>
      <c r="DC304" s="289">
        <v>0</v>
      </c>
      <c r="DD304" s="289">
        <v>0</v>
      </c>
      <c r="DE304" s="289">
        <v>0</v>
      </c>
      <c r="DF304" s="289">
        <v>0</v>
      </c>
      <c r="DG304" s="289">
        <v>0</v>
      </c>
      <c r="DH304" s="289">
        <v>0</v>
      </c>
      <c r="DI304" s="289">
        <v>376171.31</v>
      </c>
      <c r="DJ304" s="289">
        <v>0</v>
      </c>
      <c r="DK304" s="289">
        <v>0</v>
      </c>
      <c r="DL304" s="289">
        <v>8779.08</v>
      </c>
      <c r="DM304" s="289">
        <v>45061.270000000004</v>
      </c>
      <c r="DN304" s="289">
        <v>0</v>
      </c>
      <c r="DO304" s="289">
        <v>0</v>
      </c>
      <c r="DP304" s="289">
        <v>24643.59</v>
      </c>
      <c r="DQ304" s="289">
        <v>0</v>
      </c>
      <c r="DR304" s="289">
        <v>0</v>
      </c>
      <c r="DS304" s="289">
        <v>0</v>
      </c>
      <c r="DT304" s="289">
        <v>6667.62</v>
      </c>
      <c r="DU304" s="289">
        <v>0</v>
      </c>
      <c r="DV304" s="289">
        <v>344556.06</v>
      </c>
      <c r="DW304" s="289">
        <v>0</v>
      </c>
      <c r="DX304" s="289">
        <v>0</v>
      </c>
      <c r="DY304" s="289">
        <v>0</v>
      </c>
      <c r="DZ304" s="289">
        <v>0</v>
      </c>
      <c r="EA304" s="289">
        <v>0</v>
      </c>
      <c r="EB304" s="289">
        <v>0</v>
      </c>
      <c r="EC304" s="289">
        <v>0</v>
      </c>
      <c r="ED304" s="289">
        <v>43288.490000000005</v>
      </c>
      <c r="EE304" s="289">
        <v>103729.11000000002</v>
      </c>
      <c r="EF304" s="289">
        <v>489081.97000000003</v>
      </c>
      <c r="EG304" s="289">
        <v>390137.09</v>
      </c>
      <c r="EH304" s="289">
        <v>386.46000000000004</v>
      </c>
      <c r="EI304" s="289">
        <v>0</v>
      </c>
      <c r="EJ304" s="289">
        <v>0</v>
      </c>
      <c r="EK304" s="289">
        <v>38117.800000000003</v>
      </c>
      <c r="EL304" s="289">
        <v>0</v>
      </c>
      <c r="EM304" s="289">
        <v>6574537.9800000004</v>
      </c>
      <c r="EN304" s="289">
        <v>4166885.39</v>
      </c>
      <c r="EO304" s="289">
        <v>100</v>
      </c>
      <c r="EP304" s="289">
        <v>2213.88</v>
      </c>
      <c r="EQ304" s="289">
        <v>0</v>
      </c>
      <c r="ER304" s="289">
        <v>4168999.27</v>
      </c>
      <c r="ES304" s="289">
        <v>0</v>
      </c>
      <c r="ET304" s="289">
        <v>0</v>
      </c>
      <c r="EU304" s="289">
        <v>0</v>
      </c>
      <c r="EV304" s="289">
        <v>0</v>
      </c>
      <c r="EW304" s="289">
        <v>142304.62</v>
      </c>
      <c r="EX304" s="289">
        <v>142304.62</v>
      </c>
      <c r="EY304" s="289">
        <v>0</v>
      </c>
      <c r="EZ304" s="289">
        <v>0</v>
      </c>
      <c r="FA304" s="289">
        <v>0</v>
      </c>
      <c r="FB304" s="289">
        <v>0</v>
      </c>
      <c r="FC304" s="289">
        <v>0</v>
      </c>
      <c r="FD304" s="289">
        <v>0</v>
      </c>
      <c r="FE304" s="289">
        <v>0</v>
      </c>
      <c r="FF304" s="289">
        <v>0</v>
      </c>
      <c r="FG304" s="289">
        <v>0</v>
      </c>
      <c r="FH304" s="289">
        <v>0</v>
      </c>
      <c r="FI304" s="289">
        <v>0</v>
      </c>
      <c r="FJ304" s="289">
        <v>0</v>
      </c>
      <c r="FK304" s="289">
        <v>0</v>
      </c>
    </row>
    <row r="305" spans="1:167" x14ac:dyDescent="0.15">
      <c r="A305" s="287">
        <v>4753</v>
      </c>
      <c r="B305" s="287" t="s">
        <v>766</v>
      </c>
      <c r="C305" s="289">
        <v>0</v>
      </c>
      <c r="D305" s="289">
        <v>10631727.17</v>
      </c>
      <c r="E305" s="289">
        <v>108891.5</v>
      </c>
      <c r="F305" s="289">
        <v>0</v>
      </c>
      <c r="G305" s="289">
        <v>43347</v>
      </c>
      <c r="H305" s="289">
        <v>4635.92</v>
      </c>
      <c r="I305" s="289">
        <v>120007.67</v>
      </c>
      <c r="J305" s="289">
        <v>6000</v>
      </c>
      <c r="K305" s="289">
        <v>680853.95000000007</v>
      </c>
      <c r="L305" s="289">
        <v>0</v>
      </c>
      <c r="M305" s="289">
        <v>0</v>
      </c>
      <c r="N305" s="289">
        <v>0</v>
      </c>
      <c r="O305" s="289">
        <v>0</v>
      </c>
      <c r="P305" s="289">
        <v>10107.61</v>
      </c>
      <c r="Q305" s="289">
        <v>0</v>
      </c>
      <c r="R305" s="289">
        <v>12173</v>
      </c>
      <c r="S305" s="289">
        <v>0</v>
      </c>
      <c r="T305" s="289">
        <v>0</v>
      </c>
      <c r="U305" s="289">
        <v>647239.93000000005</v>
      </c>
      <c r="V305" s="289">
        <v>14667607</v>
      </c>
      <c r="W305" s="289">
        <v>44671.32</v>
      </c>
      <c r="X305" s="289">
        <v>0</v>
      </c>
      <c r="Y305" s="289">
        <v>836095.06</v>
      </c>
      <c r="Z305" s="289">
        <v>26254.29</v>
      </c>
      <c r="AA305" s="289">
        <v>17175</v>
      </c>
      <c r="AB305" s="289">
        <v>21241</v>
      </c>
      <c r="AC305" s="289">
        <v>0</v>
      </c>
      <c r="AD305" s="289">
        <v>187368.7</v>
      </c>
      <c r="AE305" s="289">
        <v>438149.52</v>
      </c>
      <c r="AF305" s="289">
        <v>0</v>
      </c>
      <c r="AG305" s="289">
        <v>0</v>
      </c>
      <c r="AH305" s="289">
        <v>0</v>
      </c>
      <c r="AI305" s="289">
        <v>0</v>
      </c>
      <c r="AJ305" s="289">
        <v>0</v>
      </c>
      <c r="AK305" s="289">
        <v>14100</v>
      </c>
      <c r="AL305" s="289">
        <v>0</v>
      </c>
      <c r="AM305" s="289">
        <v>78773.570000000007</v>
      </c>
      <c r="AN305" s="289">
        <v>44479.54</v>
      </c>
      <c r="AO305" s="289">
        <v>0</v>
      </c>
      <c r="AP305" s="289">
        <v>501</v>
      </c>
      <c r="AQ305" s="289">
        <v>6449886.4299999997</v>
      </c>
      <c r="AR305" s="289">
        <v>5287242.2699999996</v>
      </c>
      <c r="AS305" s="289">
        <v>1197183.8999999999</v>
      </c>
      <c r="AT305" s="289">
        <v>943448.46</v>
      </c>
      <c r="AU305" s="289">
        <v>595449.56000000006</v>
      </c>
      <c r="AV305" s="289">
        <v>13398.34</v>
      </c>
      <c r="AW305" s="289">
        <v>215225.24</v>
      </c>
      <c r="AX305" s="289">
        <v>1219077.0900000001</v>
      </c>
      <c r="AY305" s="289">
        <v>454225.73</v>
      </c>
      <c r="AZ305" s="289">
        <v>1710283.52</v>
      </c>
      <c r="BA305" s="289">
        <v>4986814.58</v>
      </c>
      <c r="BB305" s="289">
        <v>290388.63</v>
      </c>
      <c r="BC305" s="289">
        <v>335162.46000000002</v>
      </c>
      <c r="BD305" s="289">
        <v>0</v>
      </c>
      <c r="BE305" s="289">
        <v>706457.27</v>
      </c>
      <c r="BF305" s="289">
        <v>3851955.79</v>
      </c>
      <c r="BG305" s="289">
        <v>935209.67</v>
      </c>
      <c r="BH305" s="289">
        <v>7470.1500000000005</v>
      </c>
      <c r="BI305" s="289">
        <v>0</v>
      </c>
      <c r="BJ305" s="289">
        <v>0</v>
      </c>
      <c r="BK305" s="289">
        <v>0</v>
      </c>
      <c r="BL305" s="289">
        <v>0</v>
      </c>
      <c r="BM305" s="289">
        <v>1000000</v>
      </c>
      <c r="BN305" s="289">
        <v>1000000</v>
      </c>
      <c r="BO305" s="289">
        <v>7149408.2300000004</v>
      </c>
      <c r="BP305" s="289">
        <v>6591928.8899999997</v>
      </c>
      <c r="BQ305" s="289">
        <v>0</v>
      </c>
      <c r="BR305" s="289">
        <v>0</v>
      </c>
      <c r="BS305" s="289">
        <v>8149408.2300000004</v>
      </c>
      <c r="BT305" s="289">
        <v>7591928.8899999997</v>
      </c>
      <c r="BU305" s="289">
        <v>0</v>
      </c>
      <c r="BV305" s="289">
        <v>0</v>
      </c>
      <c r="BW305" s="289">
        <v>3805393.11</v>
      </c>
      <c r="BX305" s="289">
        <v>0</v>
      </c>
      <c r="BY305" s="289">
        <v>0</v>
      </c>
      <c r="BZ305" s="289">
        <v>0</v>
      </c>
      <c r="CA305" s="289">
        <v>0</v>
      </c>
      <c r="CB305" s="289">
        <v>0</v>
      </c>
      <c r="CC305" s="289">
        <v>96624.78</v>
      </c>
      <c r="CD305" s="289">
        <v>0</v>
      </c>
      <c r="CE305" s="289">
        <v>0</v>
      </c>
      <c r="CF305" s="289">
        <v>0</v>
      </c>
      <c r="CG305" s="289">
        <v>0</v>
      </c>
      <c r="CH305" s="289">
        <v>0</v>
      </c>
      <c r="CI305" s="289">
        <v>0</v>
      </c>
      <c r="CJ305" s="289">
        <v>102866.02</v>
      </c>
      <c r="CK305" s="289">
        <v>0</v>
      </c>
      <c r="CL305" s="289">
        <v>0</v>
      </c>
      <c r="CM305" s="289">
        <v>1149223</v>
      </c>
      <c r="CN305" s="289">
        <v>13743</v>
      </c>
      <c r="CO305" s="289">
        <v>0</v>
      </c>
      <c r="CP305" s="289">
        <v>0</v>
      </c>
      <c r="CQ305" s="289">
        <v>0</v>
      </c>
      <c r="CR305" s="289">
        <v>0</v>
      </c>
      <c r="CS305" s="289">
        <v>9347</v>
      </c>
      <c r="CT305" s="289">
        <v>525326.38</v>
      </c>
      <c r="CU305" s="289">
        <v>0</v>
      </c>
      <c r="CV305" s="289">
        <v>0</v>
      </c>
      <c r="CW305" s="289">
        <v>0</v>
      </c>
      <c r="CX305" s="289">
        <v>147342.78</v>
      </c>
      <c r="CY305" s="289">
        <v>0</v>
      </c>
      <c r="CZ305" s="289">
        <v>0</v>
      </c>
      <c r="DA305" s="289">
        <v>0</v>
      </c>
      <c r="DB305" s="289">
        <v>0</v>
      </c>
      <c r="DC305" s="289">
        <v>0</v>
      </c>
      <c r="DD305" s="289">
        <v>0</v>
      </c>
      <c r="DE305" s="289">
        <v>22626.73</v>
      </c>
      <c r="DF305" s="289">
        <v>0</v>
      </c>
      <c r="DG305" s="289">
        <v>0</v>
      </c>
      <c r="DH305" s="289">
        <v>0</v>
      </c>
      <c r="DI305" s="289">
        <v>3885227.89</v>
      </c>
      <c r="DJ305" s="289">
        <v>0</v>
      </c>
      <c r="DK305" s="289">
        <v>0</v>
      </c>
      <c r="DL305" s="289">
        <v>1144956.9099999999</v>
      </c>
      <c r="DM305" s="289">
        <v>262305.18</v>
      </c>
      <c r="DN305" s="289">
        <v>0</v>
      </c>
      <c r="DO305" s="289">
        <v>0</v>
      </c>
      <c r="DP305" s="289">
        <v>113722.78</v>
      </c>
      <c r="DQ305" s="289">
        <v>5000</v>
      </c>
      <c r="DR305" s="289">
        <v>0</v>
      </c>
      <c r="DS305" s="289">
        <v>0</v>
      </c>
      <c r="DT305" s="289">
        <v>0</v>
      </c>
      <c r="DU305" s="289">
        <v>0</v>
      </c>
      <c r="DV305" s="289">
        <v>398295.58</v>
      </c>
      <c r="DW305" s="289">
        <v>17731</v>
      </c>
      <c r="DX305" s="289">
        <v>0</v>
      </c>
      <c r="DY305" s="289">
        <v>0</v>
      </c>
      <c r="DZ305" s="289">
        <v>0</v>
      </c>
      <c r="EA305" s="289">
        <v>0</v>
      </c>
      <c r="EB305" s="289">
        <v>0</v>
      </c>
      <c r="EC305" s="289">
        <v>0</v>
      </c>
      <c r="ED305" s="289">
        <v>773897.91</v>
      </c>
      <c r="EE305" s="289">
        <v>769608.09</v>
      </c>
      <c r="EF305" s="289">
        <v>2442782.17</v>
      </c>
      <c r="EG305" s="289">
        <v>2246502.5</v>
      </c>
      <c r="EH305" s="289">
        <v>0</v>
      </c>
      <c r="EI305" s="289">
        <v>0</v>
      </c>
      <c r="EJ305" s="289">
        <v>0</v>
      </c>
      <c r="EK305" s="289">
        <v>194220</v>
      </c>
      <c r="EL305" s="289">
        <v>6349.49</v>
      </c>
      <c r="EM305" s="289">
        <v>2485000</v>
      </c>
      <c r="EN305" s="289">
        <v>0</v>
      </c>
      <c r="EO305" s="289">
        <v>0</v>
      </c>
      <c r="EP305" s="289">
        <v>0</v>
      </c>
      <c r="EQ305" s="289">
        <v>0</v>
      </c>
      <c r="ER305" s="289">
        <v>0</v>
      </c>
      <c r="ES305" s="289">
        <v>0</v>
      </c>
      <c r="ET305" s="289">
        <v>0</v>
      </c>
      <c r="EU305" s="289">
        <v>0</v>
      </c>
      <c r="EV305" s="289">
        <v>0</v>
      </c>
      <c r="EW305" s="289">
        <v>1291326.3700000001</v>
      </c>
      <c r="EX305" s="289">
        <v>1291326.3700000001</v>
      </c>
      <c r="EY305" s="289">
        <v>0</v>
      </c>
      <c r="EZ305" s="289">
        <v>108918.5</v>
      </c>
      <c r="FA305" s="289">
        <v>114892.47</v>
      </c>
      <c r="FB305" s="289">
        <v>189180.82</v>
      </c>
      <c r="FC305" s="289">
        <v>6027.9000000000005</v>
      </c>
      <c r="FD305" s="289">
        <v>177178.95</v>
      </c>
      <c r="FE305" s="289">
        <v>0</v>
      </c>
      <c r="FF305" s="289">
        <v>0</v>
      </c>
      <c r="FG305" s="289">
        <v>0</v>
      </c>
      <c r="FH305" s="289">
        <v>0</v>
      </c>
      <c r="FI305" s="289">
        <v>0</v>
      </c>
      <c r="FJ305" s="289">
        <v>0</v>
      </c>
      <c r="FK305" s="289">
        <v>0</v>
      </c>
    </row>
    <row r="306" spans="1:167" x14ac:dyDescent="0.15">
      <c r="A306" s="287">
        <v>4760</v>
      </c>
      <c r="B306" s="287" t="s">
        <v>767</v>
      </c>
      <c r="C306" s="289">
        <v>0</v>
      </c>
      <c r="D306" s="289">
        <v>2816031.27</v>
      </c>
      <c r="E306" s="289">
        <v>0</v>
      </c>
      <c r="F306" s="289">
        <v>3160.65</v>
      </c>
      <c r="G306" s="289">
        <v>31687.73</v>
      </c>
      <c r="H306" s="289">
        <v>3328.44</v>
      </c>
      <c r="I306" s="289">
        <v>15358.56</v>
      </c>
      <c r="J306" s="289">
        <v>189.65</v>
      </c>
      <c r="K306" s="289">
        <v>293605</v>
      </c>
      <c r="L306" s="289">
        <v>0</v>
      </c>
      <c r="M306" s="289">
        <v>0</v>
      </c>
      <c r="N306" s="289">
        <v>0</v>
      </c>
      <c r="O306" s="289">
        <v>0</v>
      </c>
      <c r="P306" s="289">
        <v>3850</v>
      </c>
      <c r="Q306" s="289">
        <v>0</v>
      </c>
      <c r="R306" s="289">
        <v>0</v>
      </c>
      <c r="S306" s="289">
        <v>0</v>
      </c>
      <c r="T306" s="289">
        <v>0</v>
      </c>
      <c r="U306" s="289">
        <v>235049.71</v>
      </c>
      <c r="V306" s="289">
        <v>3620966</v>
      </c>
      <c r="W306" s="289">
        <v>9905.83</v>
      </c>
      <c r="X306" s="289">
        <v>0</v>
      </c>
      <c r="Y306" s="289">
        <v>0</v>
      </c>
      <c r="Z306" s="289">
        <v>0</v>
      </c>
      <c r="AA306" s="289">
        <v>197000</v>
      </c>
      <c r="AB306" s="289">
        <v>0</v>
      </c>
      <c r="AC306" s="289">
        <v>0</v>
      </c>
      <c r="AD306" s="289">
        <v>11147.1</v>
      </c>
      <c r="AE306" s="289">
        <v>115210.48</v>
      </c>
      <c r="AF306" s="289">
        <v>0</v>
      </c>
      <c r="AG306" s="289">
        <v>0</v>
      </c>
      <c r="AH306" s="289">
        <v>10772.79</v>
      </c>
      <c r="AI306" s="289">
        <v>39933</v>
      </c>
      <c r="AJ306" s="289">
        <v>0</v>
      </c>
      <c r="AK306" s="289">
        <v>0</v>
      </c>
      <c r="AL306" s="289">
        <v>0</v>
      </c>
      <c r="AM306" s="289">
        <v>0</v>
      </c>
      <c r="AN306" s="289">
        <v>0</v>
      </c>
      <c r="AO306" s="289">
        <v>0</v>
      </c>
      <c r="AP306" s="289">
        <v>0</v>
      </c>
      <c r="AQ306" s="289">
        <v>1048206.66</v>
      </c>
      <c r="AR306" s="289">
        <v>1613916.89</v>
      </c>
      <c r="AS306" s="289">
        <v>437953.81</v>
      </c>
      <c r="AT306" s="289">
        <v>187131.19</v>
      </c>
      <c r="AU306" s="289">
        <v>157579.23000000001</v>
      </c>
      <c r="AV306" s="289">
        <v>270.32</v>
      </c>
      <c r="AW306" s="289">
        <v>117322.51000000001</v>
      </c>
      <c r="AX306" s="289">
        <v>147646.01999999999</v>
      </c>
      <c r="AY306" s="289">
        <v>151789.17000000001</v>
      </c>
      <c r="AZ306" s="289">
        <v>329085.39</v>
      </c>
      <c r="BA306" s="289">
        <v>1183646.47</v>
      </c>
      <c r="BB306" s="289">
        <v>22759.23</v>
      </c>
      <c r="BC306" s="289">
        <v>76013.2</v>
      </c>
      <c r="BD306" s="289">
        <v>0</v>
      </c>
      <c r="BE306" s="289">
        <v>109891.90000000001</v>
      </c>
      <c r="BF306" s="289">
        <v>910119.74</v>
      </c>
      <c r="BG306" s="289">
        <v>799374</v>
      </c>
      <c r="BH306" s="289">
        <v>11830.62</v>
      </c>
      <c r="BI306" s="289">
        <v>0</v>
      </c>
      <c r="BJ306" s="289">
        <v>0</v>
      </c>
      <c r="BK306" s="289">
        <v>0</v>
      </c>
      <c r="BL306" s="289">
        <v>0</v>
      </c>
      <c r="BM306" s="289">
        <v>0</v>
      </c>
      <c r="BN306" s="289">
        <v>0</v>
      </c>
      <c r="BO306" s="289">
        <v>0</v>
      </c>
      <c r="BP306" s="289">
        <v>0</v>
      </c>
      <c r="BQ306" s="289">
        <v>1626541.8</v>
      </c>
      <c r="BR306" s="289">
        <v>1729201.66</v>
      </c>
      <c r="BS306" s="289">
        <v>1626541.8</v>
      </c>
      <c r="BT306" s="289">
        <v>1729201.66</v>
      </c>
      <c r="BU306" s="289">
        <v>0</v>
      </c>
      <c r="BV306" s="289">
        <v>0</v>
      </c>
      <c r="BW306" s="289">
        <v>559119.74</v>
      </c>
      <c r="BX306" s="289">
        <v>0</v>
      </c>
      <c r="BY306" s="289">
        <v>0</v>
      </c>
      <c r="BZ306" s="289">
        <v>0</v>
      </c>
      <c r="CA306" s="289">
        <v>0</v>
      </c>
      <c r="CB306" s="289">
        <v>14259.41</v>
      </c>
      <c r="CC306" s="289">
        <v>0</v>
      </c>
      <c r="CD306" s="289">
        <v>0</v>
      </c>
      <c r="CE306" s="289">
        <v>0</v>
      </c>
      <c r="CF306" s="289">
        <v>0</v>
      </c>
      <c r="CG306" s="289">
        <v>0</v>
      </c>
      <c r="CH306" s="289">
        <v>0</v>
      </c>
      <c r="CI306" s="289">
        <v>0</v>
      </c>
      <c r="CJ306" s="289">
        <v>0</v>
      </c>
      <c r="CK306" s="289">
        <v>0</v>
      </c>
      <c r="CL306" s="289">
        <v>0</v>
      </c>
      <c r="CM306" s="289">
        <v>193285</v>
      </c>
      <c r="CN306" s="289">
        <v>0</v>
      </c>
      <c r="CO306" s="289">
        <v>0</v>
      </c>
      <c r="CP306" s="289">
        <v>0</v>
      </c>
      <c r="CQ306" s="289">
        <v>0</v>
      </c>
      <c r="CR306" s="289">
        <v>0</v>
      </c>
      <c r="CS306" s="289">
        <v>0</v>
      </c>
      <c r="CT306" s="289">
        <v>136792.83000000002</v>
      </c>
      <c r="CU306" s="289">
        <v>0</v>
      </c>
      <c r="CV306" s="289">
        <v>0</v>
      </c>
      <c r="CW306" s="289">
        <v>0</v>
      </c>
      <c r="CX306" s="289">
        <v>24242.98</v>
      </c>
      <c r="CY306" s="289">
        <v>0</v>
      </c>
      <c r="CZ306" s="289">
        <v>0</v>
      </c>
      <c r="DA306" s="289">
        <v>0</v>
      </c>
      <c r="DB306" s="289">
        <v>0</v>
      </c>
      <c r="DC306" s="289">
        <v>0</v>
      </c>
      <c r="DD306" s="289">
        <v>1000</v>
      </c>
      <c r="DE306" s="289">
        <v>0</v>
      </c>
      <c r="DF306" s="289">
        <v>0</v>
      </c>
      <c r="DG306" s="289">
        <v>0</v>
      </c>
      <c r="DH306" s="289">
        <v>0</v>
      </c>
      <c r="DI306" s="289">
        <v>680151.97</v>
      </c>
      <c r="DJ306" s="289">
        <v>0</v>
      </c>
      <c r="DK306" s="289">
        <v>0</v>
      </c>
      <c r="DL306" s="289">
        <v>191709.15</v>
      </c>
      <c r="DM306" s="289">
        <v>29106.77</v>
      </c>
      <c r="DN306" s="289">
        <v>0</v>
      </c>
      <c r="DO306" s="289">
        <v>0</v>
      </c>
      <c r="DP306" s="289">
        <v>5991.22</v>
      </c>
      <c r="DQ306" s="289">
        <v>0</v>
      </c>
      <c r="DR306" s="289">
        <v>0</v>
      </c>
      <c r="DS306" s="289">
        <v>0</v>
      </c>
      <c r="DT306" s="289">
        <v>10996.49</v>
      </c>
      <c r="DU306" s="289">
        <v>0</v>
      </c>
      <c r="DV306" s="289">
        <v>10744.36</v>
      </c>
      <c r="DW306" s="289">
        <v>0</v>
      </c>
      <c r="DX306" s="289">
        <v>0</v>
      </c>
      <c r="DY306" s="289">
        <v>0</v>
      </c>
      <c r="DZ306" s="289">
        <v>0</v>
      </c>
      <c r="EA306" s="289">
        <v>0</v>
      </c>
      <c r="EB306" s="289">
        <v>0</v>
      </c>
      <c r="EC306" s="289">
        <v>0</v>
      </c>
      <c r="ED306" s="289">
        <v>314005.67</v>
      </c>
      <c r="EE306" s="289">
        <v>308086.32</v>
      </c>
      <c r="EF306" s="289">
        <v>1513212.65</v>
      </c>
      <c r="EG306" s="289">
        <v>1516935.75</v>
      </c>
      <c r="EH306" s="289">
        <v>2196.25</v>
      </c>
      <c r="EI306" s="289">
        <v>0</v>
      </c>
      <c r="EJ306" s="289">
        <v>0</v>
      </c>
      <c r="EK306" s="289">
        <v>0</v>
      </c>
      <c r="EL306" s="289">
        <v>0</v>
      </c>
      <c r="EM306" s="289">
        <v>7815000</v>
      </c>
      <c r="EN306" s="289">
        <v>250291.91</v>
      </c>
      <c r="EO306" s="289">
        <v>602046.32000000007</v>
      </c>
      <c r="EP306" s="289">
        <v>351754.41000000003</v>
      </c>
      <c r="EQ306" s="289">
        <v>0</v>
      </c>
      <c r="ER306" s="289">
        <v>0</v>
      </c>
      <c r="ES306" s="289">
        <v>0</v>
      </c>
      <c r="ET306" s="289">
        <v>0</v>
      </c>
      <c r="EU306" s="289">
        <v>92937.31</v>
      </c>
      <c r="EV306" s="289">
        <v>101022.44</v>
      </c>
      <c r="EW306" s="289">
        <v>249170.35</v>
      </c>
      <c r="EX306" s="289">
        <v>241085.22</v>
      </c>
      <c r="EY306" s="289">
        <v>0</v>
      </c>
      <c r="EZ306" s="289">
        <v>1969.27</v>
      </c>
      <c r="FA306" s="289">
        <v>7561.53</v>
      </c>
      <c r="FB306" s="289">
        <v>27025</v>
      </c>
      <c r="FC306" s="289">
        <v>0</v>
      </c>
      <c r="FD306" s="289">
        <v>21432.74</v>
      </c>
      <c r="FE306" s="289">
        <v>0</v>
      </c>
      <c r="FF306" s="289">
        <v>0</v>
      </c>
      <c r="FG306" s="289">
        <v>0</v>
      </c>
      <c r="FH306" s="289">
        <v>0</v>
      </c>
      <c r="FI306" s="289">
        <v>0</v>
      </c>
      <c r="FJ306" s="289">
        <v>0</v>
      </c>
      <c r="FK306" s="289">
        <v>0</v>
      </c>
    </row>
    <row r="307" spans="1:167" x14ac:dyDescent="0.15">
      <c r="A307" s="287">
        <v>4781</v>
      </c>
      <c r="B307" s="287" t="s">
        <v>768</v>
      </c>
      <c r="C307" s="289">
        <v>101593.27</v>
      </c>
      <c r="D307" s="289">
        <v>23155194</v>
      </c>
      <c r="E307" s="289">
        <v>0</v>
      </c>
      <c r="F307" s="289">
        <v>0</v>
      </c>
      <c r="G307" s="289">
        <v>62591.9</v>
      </c>
      <c r="H307" s="289">
        <v>31090.639999999999</v>
      </c>
      <c r="I307" s="289">
        <v>123264.09</v>
      </c>
      <c r="J307" s="289">
        <v>0</v>
      </c>
      <c r="K307" s="289">
        <v>310630.5</v>
      </c>
      <c r="L307" s="289">
        <v>0</v>
      </c>
      <c r="M307" s="289">
        <v>0</v>
      </c>
      <c r="N307" s="289">
        <v>0</v>
      </c>
      <c r="O307" s="289">
        <v>0</v>
      </c>
      <c r="P307" s="289">
        <v>9297.1200000000008</v>
      </c>
      <c r="Q307" s="289">
        <v>0</v>
      </c>
      <c r="R307" s="289">
        <v>0</v>
      </c>
      <c r="S307" s="289">
        <v>0</v>
      </c>
      <c r="T307" s="289">
        <v>0</v>
      </c>
      <c r="U307" s="289">
        <v>582196.52</v>
      </c>
      <c r="V307" s="289">
        <v>3784101</v>
      </c>
      <c r="W307" s="289">
        <v>15840</v>
      </c>
      <c r="X307" s="289">
        <v>0</v>
      </c>
      <c r="Y307" s="289">
        <v>726425.45000000007</v>
      </c>
      <c r="Z307" s="289">
        <v>138627.54999999999</v>
      </c>
      <c r="AA307" s="289">
        <v>59531</v>
      </c>
      <c r="AB307" s="289">
        <v>0</v>
      </c>
      <c r="AC307" s="289">
        <v>0</v>
      </c>
      <c r="AD307" s="289">
        <v>346308.55</v>
      </c>
      <c r="AE307" s="289">
        <v>546141.29</v>
      </c>
      <c r="AF307" s="289">
        <v>0</v>
      </c>
      <c r="AG307" s="289">
        <v>0</v>
      </c>
      <c r="AH307" s="289">
        <v>141660.61000000002</v>
      </c>
      <c r="AI307" s="289">
        <v>5182.42</v>
      </c>
      <c r="AJ307" s="289">
        <v>0</v>
      </c>
      <c r="AK307" s="289">
        <v>10661.62</v>
      </c>
      <c r="AL307" s="289">
        <v>0</v>
      </c>
      <c r="AM307" s="289">
        <v>0</v>
      </c>
      <c r="AN307" s="289">
        <v>69856.39</v>
      </c>
      <c r="AO307" s="289">
        <v>0</v>
      </c>
      <c r="AP307" s="289">
        <v>8098.88</v>
      </c>
      <c r="AQ307" s="289">
        <v>6906852</v>
      </c>
      <c r="AR307" s="289">
        <v>5318234.4000000004</v>
      </c>
      <c r="AS307" s="289">
        <v>1135726.8999999999</v>
      </c>
      <c r="AT307" s="289">
        <v>842499.97</v>
      </c>
      <c r="AU307" s="289">
        <v>609006.54</v>
      </c>
      <c r="AV307" s="289">
        <v>48213.19</v>
      </c>
      <c r="AW307" s="289">
        <v>709490.35</v>
      </c>
      <c r="AX307" s="289">
        <v>1014749.21</v>
      </c>
      <c r="AY307" s="289">
        <v>708735.22</v>
      </c>
      <c r="AZ307" s="289">
        <v>1593635.62</v>
      </c>
      <c r="BA307" s="289">
        <v>5127490.2699999996</v>
      </c>
      <c r="BB307" s="289">
        <v>898327.45000000007</v>
      </c>
      <c r="BC307" s="289">
        <v>195373.11000000002</v>
      </c>
      <c r="BD307" s="289">
        <v>0</v>
      </c>
      <c r="BE307" s="289">
        <v>255523.18</v>
      </c>
      <c r="BF307" s="289">
        <v>3135461.72</v>
      </c>
      <c r="BG307" s="289">
        <v>789623.02</v>
      </c>
      <c r="BH307" s="289">
        <v>62124.87</v>
      </c>
      <c r="BI307" s="289">
        <v>0</v>
      </c>
      <c r="BJ307" s="289">
        <v>0</v>
      </c>
      <c r="BK307" s="289">
        <v>0</v>
      </c>
      <c r="BL307" s="289">
        <v>0</v>
      </c>
      <c r="BM307" s="289">
        <v>0</v>
      </c>
      <c r="BN307" s="289">
        <v>0</v>
      </c>
      <c r="BO307" s="289">
        <v>14510245.17</v>
      </c>
      <c r="BP307" s="289">
        <v>15387470.949999999</v>
      </c>
      <c r="BQ307" s="289">
        <v>0</v>
      </c>
      <c r="BR307" s="289">
        <v>0</v>
      </c>
      <c r="BS307" s="289">
        <v>14510245.17</v>
      </c>
      <c r="BT307" s="289">
        <v>15387470.949999999</v>
      </c>
      <c r="BU307" s="289">
        <v>0</v>
      </c>
      <c r="BV307" s="289">
        <v>0</v>
      </c>
      <c r="BW307" s="289">
        <v>3126907.22</v>
      </c>
      <c r="BX307" s="289">
        <v>0</v>
      </c>
      <c r="BY307" s="289">
        <v>0</v>
      </c>
      <c r="BZ307" s="289">
        <v>0</v>
      </c>
      <c r="CA307" s="289">
        <v>0</v>
      </c>
      <c r="CB307" s="289">
        <v>0</v>
      </c>
      <c r="CC307" s="289">
        <v>62119.25</v>
      </c>
      <c r="CD307" s="289">
        <v>0</v>
      </c>
      <c r="CE307" s="289">
        <v>5583.89</v>
      </c>
      <c r="CF307" s="289">
        <v>0</v>
      </c>
      <c r="CG307" s="289">
        <v>0</v>
      </c>
      <c r="CH307" s="289">
        <v>986.18000000000006</v>
      </c>
      <c r="CI307" s="289">
        <v>0</v>
      </c>
      <c r="CJ307" s="289">
        <v>0</v>
      </c>
      <c r="CK307" s="289">
        <v>0</v>
      </c>
      <c r="CL307" s="289">
        <v>0</v>
      </c>
      <c r="CM307" s="289">
        <v>1150339</v>
      </c>
      <c r="CN307" s="289">
        <v>0</v>
      </c>
      <c r="CO307" s="289">
        <v>0</v>
      </c>
      <c r="CP307" s="289">
        <v>0</v>
      </c>
      <c r="CQ307" s="289">
        <v>0</v>
      </c>
      <c r="CR307" s="289">
        <v>0</v>
      </c>
      <c r="CS307" s="289">
        <v>0</v>
      </c>
      <c r="CT307" s="289">
        <v>460534.44</v>
      </c>
      <c r="CU307" s="289">
        <v>0</v>
      </c>
      <c r="CV307" s="289">
        <v>0</v>
      </c>
      <c r="CW307" s="289">
        <v>0</v>
      </c>
      <c r="CX307" s="289">
        <v>113877.48</v>
      </c>
      <c r="CY307" s="289">
        <v>0</v>
      </c>
      <c r="CZ307" s="289">
        <v>0</v>
      </c>
      <c r="DA307" s="289">
        <v>0</v>
      </c>
      <c r="DB307" s="289">
        <v>0</v>
      </c>
      <c r="DC307" s="289">
        <v>0</v>
      </c>
      <c r="DD307" s="289">
        <v>0</v>
      </c>
      <c r="DE307" s="289">
        <v>0</v>
      </c>
      <c r="DF307" s="289">
        <v>0</v>
      </c>
      <c r="DG307" s="289">
        <v>4752.97</v>
      </c>
      <c r="DH307" s="289">
        <v>0</v>
      </c>
      <c r="DI307" s="289">
        <v>3822072.5</v>
      </c>
      <c r="DJ307" s="289">
        <v>0</v>
      </c>
      <c r="DK307" s="289">
        <v>0</v>
      </c>
      <c r="DL307" s="289">
        <v>451842.13</v>
      </c>
      <c r="DM307" s="289">
        <v>346476.84</v>
      </c>
      <c r="DN307" s="289">
        <v>0</v>
      </c>
      <c r="DO307" s="289">
        <v>0</v>
      </c>
      <c r="DP307" s="289">
        <v>220443.32</v>
      </c>
      <c r="DQ307" s="289">
        <v>21072.19</v>
      </c>
      <c r="DR307" s="289">
        <v>0</v>
      </c>
      <c r="DS307" s="289">
        <v>0</v>
      </c>
      <c r="DT307" s="289">
        <v>0</v>
      </c>
      <c r="DU307" s="289">
        <v>0</v>
      </c>
      <c r="DV307" s="289">
        <v>53687.51</v>
      </c>
      <c r="DW307" s="289">
        <v>0</v>
      </c>
      <c r="DX307" s="289">
        <v>200147.53</v>
      </c>
      <c r="DY307" s="289">
        <v>309387.8</v>
      </c>
      <c r="DZ307" s="289">
        <v>291157.58</v>
      </c>
      <c r="EA307" s="289">
        <v>79808.94</v>
      </c>
      <c r="EB307" s="289">
        <v>515.1</v>
      </c>
      <c r="EC307" s="289">
        <v>101593.27</v>
      </c>
      <c r="ED307" s="289">
        <v>490549.13</v>
      </c>
      <c r="EE307" s="289">
        <v>495236.25</v>
      </c>
      <c r="EF307" s="289">
        <v>2422205.9500000002</v>
      </c>
      <c r="EG307" s="289">
        <v>2416018.83</v>
      </c>
      <c r="EH307" s="289">
        <v>0</v>
      </c>
      <c r="EI307" s="289">
        <v>0</v>
      </c>
      <c r="EJ307" s="289">
        <v>0</v>
      </c>
      <c r="EK307" s="289">
        <v>1500</v>
      </c>
      <c r="EL307" s="289">
        <v>0</v>
      </c>
      <c r="EM307" s="289">
        <v>9819026.3100000005</v>
      </c>
      <c r="EN307" s="289">
        <v>-13691.69</v>
      </c>
      <c r="EO307" s="289">
        <v>0</v>
      </c>
      <c r="EP307" s="289">
        <v>13691.69</v>
      </c>
      <c r="EQ307" s="289">
        <v>0</v>
      </c>
      <c r="ER307" s="289">
        <v>0</v>
      </c>
      <c r="ES307" s="289">
        <v>0</v>
      </c>
      <c r="ET307" s="289">
        <v>0</v>
      </c>
      <c r="EU307" s="289">
        <v>192599</v>
      </c>
      <c r="EV307" s="289">
        <v>261605.13</v>
      </c>
      <c r="EW307" s="289">
        <v>1214283.3700000001</v>
      </c>
      <c r="EX307" s="289">
        <v>1121995.9099999999</v>
      </c>
      <c r="EY307" s="289">
        <v>23281.33</v>
      </c>
      <c r="EZ307" s="289">
        <v>254650.62</v>
      </c>
      <c r="FA307" s="289">
        <v>361145.86</v>
      </c>
      <c r="FB307" s="289">
        <v>530033.5</v>
      </c>
      <c r="FC307" s="289">
        <v>0</v>
      </c>
      <c r="FD307" s="289">
        <v>423538.26</v>
      </c>
      <c r="FE307" s="289">
        <v>0</v>
      </c>
      <c r="FF307" s="289">
        <v>0</v>
      </c>
      <c r="FG307" s="289">
        <v>0</v>
      </c>
      <c r="FH307" s="289">
        <v>0</v>
      </c>
      <c r="FI307" s="289">
        <v>0</v>
      </c>
      <c r="FJ307" s="289">
        <v>0</v>
      </c>
      <c r="FK307" s="289">
        <v>0</v>
      </c>
    </row>
    <row r="308" spans="1:167" x14ac:dyDescent="0.15">
      <c r="A308" s="287">
        <v>4795</v>
      </c>
      <c r="B308" s="287" t="s">
        <v>769</v>
      </c>
      <c r="C308" s="289">
        <v>0</v>
      </c>
      <c r="D308" s="289">
        <v>1956115</v>
      </c>
      <c r="E308" s="289">
        <v>0</v>
      </c>
      <c r="F308" s="289">
        <v>2035.95</v>
      </c>
      <c r="G308" s="289">
        <v>11506.57</v>
      </c>
      <c r="H308" s="289">
        <v>2574.7000000000003</v>
      </c>
      <c r="I308" s="289">
        <v>9123.5500000000011</v>
      </c>
      <c r="J308" s="289">
        <v>10897.18</v>
      </c>
      <c r="K308" s="289">
        <v>82027.040000000008</v>
      </c>
      <c r="L308" s="289">
        <v>0</v>
      </c>
      <c r="M308" s="289">
        <v>0</v>
      </c>
      <c r="N308" s="289">
        <v>0</v>
      </c>
      <c r="O308" s="289">
        <v>0</v>
      </c>
      <c r="P308" s="289">
        <v>6138</v>
      </c>
      <c r="Q308" s="289">
        <v>0</v>
      </c>
      <c r="R308" s="289">
        <v>0</v>
      </c>
      <c r="S308" s="289">
        <v>28262.37</v>
      </c>
      <c r="T308" s="289">
        <v>0</v>
      </c>
      <c r="U308" s="289">
        <v>119949.47</v>
      </c>
      <c r="V308" s="289">
        <v>2447306</v>
      </c>
      <c r="W308" s="289">
        <v>9249.02</v>
      </c>
      <c r="X308" s="289">
        <v>0</v>
      </c>
      <c r="Y308" s="289">
        <v>167219.01</v>
      </c>
      <c r="Z308" s="289">
        <v>3622.77</v>
      </c>
      <c r="AA308" s="289">
        <v>145604</v>
      </c>
      <c r="AB308" s="289">
        <v>0</v>
      </c>
      <c r="AC308" s="289">
        <v>0</v>
      </c>
      <c r="AD308" s="289">
        <v>108125</v>
      </c>
      <c r="AE308" s="289">
        <v>86691</v>
      </c>
      <c r="AF308" s="289">
        <v>0</v>
      </c>
      <c r="AG308" s="289">
        <v>0</v>
      </c>
      <c r="AH308" s="289">
        <v>47726.78</v>
      </c>
      <c r="AI308" s="289">
        <v>21768</v>
      </c>
      <c r="AJ308" s="289">
        <v>0</v>
      </c>
      <c r="AK308" s="289">
        <v>0</v>
      </c>
      <c r="AL308" s="289">
        <v>0</v>
      </c>
      <c r="AM308" s="289">
        <v>30986.95</v>
      </c>
      <c r="AN308" s="289">
        <v>7113.57</v>
      </c>
      <c r="AO308" s="289">
        <v>0</v>
      </c>
      <c r="AP308" s="289">
        <v>4160.9400000000005</v>
      </c>
      <c r="AQ308" s="289">
        <v>1096876.5900000001</v>
      </c>
      <c r="AR308" s="289">
        <v>1135861.33</v>
      </c>
      <c r="AS308" s="289">
        <v>200501.21</v>
      </c>
      <c r="AT308" s="289">
        <v>179201.92000000001</v>
      </c>
      <c r="AU308" s="289">
        <v>109536.65000000001</v>
      </c>
      <c r="AV308" s="289">
        <v>0</v>
      </c>
      <c r="AW308" s="289">
        <v>146225.21</v>
      </c>
      <c r="AX308" s="289">
        <v>217904.14</v>
      </c>
      <c r="AY308" s="289">
        <v>132547.26</v>
      </c>
      <c r="AZ308" s="289">
        <v>158171.33000000002</v>
      </c>
      <c r="BA308" s="289">
        <v>939204.41</v>
      </c>
      <c r="BB308" s="289">
        <v>163377.38</v>
      </c>
      <c r="BC308" s="289">
        <v>87736.55</v>
      </c>
      <c r="BD308" s="289">
        <v>46613.36</v>
      </c>
      <c r="BE308" s="289">
        <v>83239.14</v>
      </c>
      <c r="BF308" s="289">
        <v>457498.54000000004</v>
      </c>
      <c r="BG308" s="289">
        <v>137106.20000000001</v>
      </c>
      <c r="BH308" s="289">
        <v>807.87</v>
      </c>
      <c r="BI308" s="289">
        <v>0</v>
      </c>
      <c r="BJ308" s="289">
        <v>0</v>
      </c>
      <c r="BK308" s="289">
        <v>0</v>
      </c>
      <c r="BL308" s="289">
        <v>0</v>
      </c>
      <c r="BM308" s="289">
        <v>0</v>
      </c>
      <c r="BN308" s="289">
        <v>0</v>
      </c>
      <c r="BO308" s="289">
        <v>0</v>
      </c>
      <c r="BP308" s="289">
        <v>0</v>
      </c>
      <c r="BQ308" s="289">
        <v>661771.57000000007</v>
      </c>
      <c r="BR308" s="289">
        <v>677565.35</v>
      </c>
      <c r="BS308" s="289">
        <v>661771.57000000007</v>
      </c>
      <c r="BT308" s="289">
        <v>677565.35</v>
      </c>
      <c r="BU308" s="289">
        <v>0</v>
      </c>
      <c r="BV308" s="289">
        <v>0</v>
      </c>
      <c r="BW308" s="289">
        <v>456998.54000000004</v>
      </c>
      <c r="BX308" s="289">
        <v>0</v>
      </c>
      <c r="BY308" s="289">
        <v>0</v>
      </c>
      <c r="BZ308" s="289">
        <v>0</v>
      </c>
      <c r="CA308" s="289">
        <v>0</v>
      </c>
      <c r="CB308" s="289">
        <v>0</v>
      </c>
      <c r="CC308" s="289">
        <v>26245.82</v>
      </c>
      <c r="CD308" s="289">
        <v>0</v>
      </c>
      <c r="CE308" s="289">
        <v>0</v>
      </c>
      <c r="CF308" s="289">
        <v>0</v>
      </c>
      <c r="CG308" s="289">
        <v>0</v>
      </c>
      <c r="CH308" s="289">
        <v>3672.4300000000003</v>
      </c>
      <c r="CI308" s="289">
        <v>0</v>
      </c>
      <c r="CJ308" s="289">
        <v>0</v>
      </c>
      <c r="CK308" s="289">
        <v>12072.98</v>
      </c>
      <c r="CL308" s="289">
        <v>0</v>
      </c>
      <c r="CM308" s="289">
        <v>146231</v>
      </c>
      <c r="CN308" s="289">
        <v>3560</v>
      </c>
      <c r="CO308" s="289">
        <v>0</v>
      </c>
      <c r="CP308" s="289">
        <v>0</v>
      </c>
      <c r="CQ308" s="289">
        <v>0</v>
      </c>
      <c r="CR308" s="289">
        <v>0</v>
      </c>
      <c r="CS308" s="289">
        <v>2421</v>
      </c>
      <c r="CT308" s="289">
        <v>93567</v>
      </c>
      <c r="CU308" s="289">
        <v>0</v>
      </c>
      <c r="CV308" s="289">
        <v>0</v>
      </c>
      <c r="CW308" s="289">
        <v>0</v>
      </c>
      <c r="CX308" s="289">
        <v>0</v>
      </c>
      <c r="CY308" s="289">
        <v>0</v>
      </c>
      <c r="CZ308" s="289">
        <v>0</v>
      </c>
      <c r="DA308" s="289">
        <v>0</v>
      </c>
      <c r="DB308" s="289">
        <v>0</v>
      </c>
      <c r="DC308" s="289">
        <v>16279.02</v>
      </c>
      <c r="DD308" s="289">
        <v>0</v>
      </c>
      <c r="DE308" s="289">
        <v>0</v>
      </c>
      <c r="DF308" s="289">
        <v>0</v>
      </c>
      <c r="DG308" s="289">
        <v>4683.13</v>
      </c>
      <c r="DH308" s="289">
        <v>0</v>
      </c>
      <c r="DI308" s="289">
        <v>568017.29</v>
      </c>
      <c r="DJ308" s="289">
        <v>0</v>
      </c>
      <c r="DK308" s="289">
        <v>10616.61</v>
      </c>
      <c r="DL308" s="289">
        <v>77694</v>
      </c>
      <c r="DM308" s="289">
        <v>98438.81</v>
      </c>
      <c r="DN308" s="289">
        <v>0</v>
      </c>
      <c r="DO308" s="289">
        <v>0</v>
      </c>
      <c r="DP308" s="289">
        <v>1153</v>
      </c>
      <c r="DQ308" s="289">
        <v>0</v>
      </c>
      <c r="DR308" s="289">
        <v>0</v>
      </c>
      <c r="DS308" s="289">
        <v>0</v>
      </c>
      <c r="DT308" s="289">
        <v>0</v>
      </c>
      <c r="DU308" s="289">
        <v>0</v>
      </c>
      <c r="DV308" s="289">
        <v>444.95</v>
      </c>
      <c r="DW308" s="289">
        <v>0</v>
      </c>
      <c r="DX308" s="289">
        <v>932.74</v>
      </c>
      <c r="DY308" s="289">
        <v>3432.7400000000002</v>
      </c>
      <c r="DZ308" s="289">
        <v>2500</v>
      </c>
      <c r="EA308" s="289">
        <v>0</v>
      </c>
      <c r="EB308" s="289">
        <v>0</v>
      </c>
      <c r="EC308" s="289">
        <v>0</v>
      </c>
      <c r="ED308" s="289">
        <v>106753.08</v>
      </c>
      <c r="EE308" s="289">
        <v>72329.38</v>
      </c>
      <c r="EF308" s="289">
        <v>774351.43</v>
      </c>
      <c r="EG308" s="289">
        <v>768992.49</v>
      </c>
      <c r="EH308" s="289">
        <v>0</v>
      </c>
      <c r="EI308" s="289">
        <v>0</v>
      </c>
      <c r="EJ308" s="289">
        <v>0</v>
      </c>
      <c r="EK308" s="289">
        <v>39782.639999999999</v>
      </c>
      <c r="EL308" s="289">
        <v>0</v>
      </c>
      <c r="EM308" s="289">
        <v>4722375</v>
      </c>
      <c r="EN308" s="289">
        <v>2908360</v>
      </c>
      <c r="EO308" s="289">
        <v>362846.96</v>
      </c>
      <c r="EP308" s="289">
        <v>81802.89</v>
      </c>
      <c r="EQ308" s="289">
        <v>0</v>
      </c>
      <c r="ER308" s="289">
        <v>2627315.9300000002</v>
      </c>
      <c r="ES308" s="289">
        <v>0</v>
      </c>
      <c r="ET308" s="289">
        <v>0</v>
      </c>
      <c r="EU308" s="289">
        <v>19989.78</v>
      </c>
      <c r="EV308" s="289">
        <v>32579.510000000002</v>
      </c>
      <c r="EW308" s="289">
        <v>246319.05000000002</v>
      </c>
      <c r="EX308" s="289">
        <v>233729.32</v>
      </c>
      <c r="EY308" s="289">
        <v>0</v>
      </c>
      <c r="EZ308" s="289">
        <v>24591.4</v>
      </c>
      <c r="FA308" s="289">
        <v>25858.940000000002</v>
      </c>
      <c r="FB308" s="289">
        <v>24489.99</v>
      </c>
      <c r="FC308" s="289">
        <v>4908.1099999999997</v>
      </c>
      <c r="FD308" s="289">
        <v>18314.34</v>
      </c>
      <c r="FE308" s="289">
        <v>0</v>
      </c>
      <c r="FF308" s="289">
        <v>0</v>
      </c>
      <c r="FG308" s="289">
        <v>0</v>
      </c>
      <c r="FH308" s="289">
        <v>0</v>
      </c>
      <c r="FI308" s="289">
        <v>0</v>
      </c>
      <c r="FJ308" s="289">
        <v>0</v>
      </c>
      <c r="FK308" s="289">
        <v>0</v>
      </c>
    </row>
    <row r="309" spans="1:167" x14ac:dyDescent="0.15">
      <c r="A309" s="287">
        <v>4802</v>
      </c>
      <c r="B309" s="287" t="s">
        <v>770</v>
      </c>
      <c r="C309" s="289">
        <v>0</v>
      </c>
      <c r="D309" s="289">
        <v>8135250.7400000002</v>
      </c>
      <c r="E309" s="289">
        <v>0</v>
      </c>
      <c r="F309" s="289">
        <v>37763.599999999999</v>
      </c>
      <c r="G309" s="289">
        <v>122049.5</v>
      </c>
      <c r="H309" s="289">
        <v>7258.24</v>
      </c>
      <c r="I309" s="289">
        <v>201712.05000000002</v>
      </c>
      <c r="J309" s="289">
        <v>0</v>
      </c>
      <c r="K309" s="289">
        <v>658614.69000000006</v>
      </c>
      <c r="L309" s="289">
        <v>0</v>
      </c>
      <c r="M309" s="289">
        <v>0</v>
      </c>
      <c r="N309" s="289">
        <v>600</v>
      </c>
      <c r="O309" s="289">
        <v>0</v>
      </c>
      <c r="P309" s="289">
        <v>0</v>
      </c>
      <c r="Q309" s="289">
        <v>0</v>
      </c>
      <c r="R309" s="289">
        <v>0</v>
      </c>
      <c r="S309" s="289">
        <v>0</v>
      </c>
      <c r="T309" s="289">
        <v>18314.09</v>
      </c>
      <c r="U309" s="289">
        <v>535655.43000000005</v>
      </c>
      <c r="V309" s="289">
        <v>9227517</v>
      </c>
      <c r="W309" s="289">
        <v>33600</v>
      </c>
      <c r="X309" s="289">
        <v>0</v>
      </c>
      <c r="Y309" s="289">
        <v>590695.73</v>
      </c>
      <c r="Z309" s="289">
        <v>941.67000000000007</v>
      </c>
      <c r="AA309" s="289">
        <v>53158</v>
      </c>
      <c r="AB309" s="289">
        <v>8601.7800000000007</v>
      </c>
      <c r="AC309" s="289">
        <v>0</v>
      </c>
      <c r="AD309" s="289">
        <v>258441.72</v>
      </c>
      <c r="AE309" s="289">
        <v>407010.65</v>
      </c>
      <c r="AF309" s="289">
        <v>0</v>
      </c>
      <c r="AG309" s="289">
        <v>0</v>
      </c>
      <c r="AH309" s="289">
        <v>143086.54</v>
      </c>
      <c r="AI309" s="289">
        <v>0</v>
      </c>
      <c r="AJ309" s="289">
        <v>0</v>
      </c>
      <c r="AK309" s="289">
        <v>0</v>
      </c>
      <c r="AL309" s="289">
        <v>0</v>
      </c>
      <c r="AM309" s="289">
        <v>10481</v>
      </c>
      <c r="AN309" s="289">
        <v>120251.39</v>
      </c>
      <c r="AO309" s="289">
        <v>0</v>
      </c>
      <c r="AP309" s="289">
        <v>10292.030000000001</v>
      </c>
      <c r="AQ309" s="289">
        <v>4729478.99</v>
      </c>
      <c r="AR309" s="289">
        <v>5621243.0099999998</v>
      </c>
      <c r="AS309" s="289">
        <v>695299.34</v>
      </c>
      <c r="AT309" s="289">
        <v>1035312.61</v>
      </c>
      <c r="AU309" s="289">
        <v>592218.43000000005</v>
      </c>
      <c r="AV309" s="289">
        <v>252748.61000000002</v>
      </c>
      <c r="AW309" s="289">
        <v>640331.26</v>
      </c>
      <c r="AX309" s="289">
        <v>1572496.99</v>
      </c>
      <c r="AY309" s="289">
        <v>551689.15</v>
      </c>
      <c r="AZ309" s="289">
        <v>1444408.64</v>
      </c>
      <c r="BA309" s="289">
        <v>3814391.05</v>
      </c>
      <c r="BB309" s="289">
        <v>157597.55000000002</v>
      </c>
      <c r="BC309" s="289">
        <v>35272.879999999997</v>
      </c>
      <c r="BD309" s="289">
        <v>1089</v>
      </c>
      <c r="BE309" s="289">
        <v>80355.37</v>
      </c>
      <c r="BF309" s="289">
        <v>2527624.7200000002</v>
      </c>
      <c r="BG309" s="289">
        <v>933145.86</v>
      </c>
      <c r="BH309" s="289">
        <v>12848.17</v>
      </c>
      <c r="BI309" s="289">
        <v>0</v>
      </c>
      <c r="BJ309" s="289">
        <v>0</v>
      </c>
      <c r="BK309" s="289">
        <v>0</v>
      </c>
      <c r="BL309" s="289">
        <v>0</v>
      </c>
      <c r="BM309" s="289">
        <v>0</v>
      </c>
      <c r="BN309" s="289">
        <v>0</v>
      </c>
      <c r="BO309" s="289">
        <v>0</v>
      </c>
      <c r="BP309" s="289">
        <v>0</v>
      </c>
      <c r="BQ309" s="289">
        <v>7234858.46</v>
      </c>
      <c r="BR309" s="289">
        <v>3118602.68</v>
      </c>
      <c r="BS309" s="289">
        <v>7234858.46</v>
      </c>
      <c r="BT309" s="289">
        <v>3118602.68</v>
      </c>
      <c r="BU309" s="289">
        <v>0</v>
      </c>
      <c r="BV309" s="289">
        <v>0</v>
      </c>
      <c r="BW309" s="289">
        <v>2527624.7200000002</v>
      </c>
      <c r="BX309" s="289">
        <v>0</v>
      </c>
      <c r="BY309" s="289">
        <v>693.2</v>
      </c>
      <c r="BZ309" s="289">
        <v>0</v>
      </c>
      <c r="CA309" s="289">
        <v>0</v>
      </c>
      <c r="CB309" s="289">
        <v>0</v>
      </c>
      <c r="CC309" s="289">
        <v>102255.83</v>
      </c>
      <c r="CD309" s="289">
        <v>0</v>
      </c>
      <c r="CE309" s="289">
        <v>0</v>
      </c>
      <c r="CF309" s="289">
        <v>0</v>
      </c>
      <c r="CG309" s="289">
        <v>0</v>
      </c>
      <c r="CH309" s="289">
        <v>16047</v>
      </c>
      <c r="CI309" s="289">
        <v>0</v>
      </c>
      <c r="CJ309" s="289">
        <v>0</v>
      </c>
      <c r="CK309" s="289">
        <v>0</v>
      </c>
      <c r="CL309" s="289">
        <v>0</v>
      </c>
      <c r="CM309" s="289">
        <v>855873</v>
      </c>
      <c r="CN309" s="289">
        <v>2109</v>
      </c>
      <c r="CO309" s="289">
        <v>0</v>
      </c>
      <c r="CP309" s="289">
        <v>0</v>
      </c>
      <c r="CQ309" s="289">
        <v>0</v>
      </c>
      <c r="CR309" s="289">
        <v>0</v>
      </c>
      <c r="CS309" s="289">
        <v>1435</v>
      </c>
      <c r="CT309" s="289">
        <v>346505.28</v>
      </c>
      <c r="CU309" s="289">
        <v>0</v>
      </c>
      <c r="CV309" s="289">
        <v>0</v>
      </c>
      <c r="CW309" s="289">
        <v>0</v>
      </c>
      <c r="CX309" s="289">
        <v>189663.77</v>
      </c>
      <c r="CY309" s="289">
        <v>0</v>
      </c>
      <c r="CZ309" s="289">
        <v>0</v>
      </c>
      <c r="DA309" s="289">
        <v>0</v>
      </c>
      <c r="DB309" s="289">
        <v>0</v>
      </c>
      <c r="DC309" s="289">
        <v>0</v>
      </c>
      <c r="DD309" s="289">
        <v>0</v>
      </c>
      <c r="DE309" s="289">
        <v>0</v>
      </c>
      <c r="DF309" s="289">
        <v>0</v>
      </c>
      <c r="DG309" s="289">
        <v>0</v>
      </c>
      <c r="DH309" s="289">
        <v>0</v>
      </c>
      <c r="DI309" s="289">
        <v>2822261.9</v>
      </c>
      <c r="DJ309" s="289">
        <v>0</v>
      </c>
      <c r="DK309" s="289">
        <v>0</v>
      </c>
      <c r="DL309" s="289">
        <v>420938.77</v>
      </c>
      <c r="DM309" s="289">
        <v>374829.67</v>
      </c>
      <c r="DN309" s="289">
        <v>0</v>
      </c>
      <c r="DO309" s="289">
        <v>0</v>
      </c>
      <c r="DP309" s="289">
        <v>205481.66</v>
      </c>
      <c r="DQ309" s="289">
        <v>0</v>
      </c>
      <c r="DR309" s="289">
        <v>0</v>
      </c>
      <c r="DS309" s="289">
        <v>0</v>
      </c>
      <c r="DT309" s="289">
        <v>0</v>
      </c>
      <c r="DU309" s="289">
        <v>0</v>
      </c>
      <c r="DV309" s="289">
        <v>218694.80000000002</v>
      </c>
      <c r="DW309" s="289">
        <v>0</v>
      </c>
      <c r="DX309" s="289">
        <v>111466.37</v>
      </c>
      <c r="DY309" s="289">
        <v>34459.160000000003</v>
      </c>
      <c r="DZ309" s="289">
        <v>47013.5</v>
      </c>
      <c r="EA309" s="289">
        <v>0</v>
      </c>
      <c r="EB309" s="289">
        <v>124020.71</v>
      </c>
      <c r="EC309" s="289">
        <v>0</v>
      </c>
      <c r="ED309" s="289">
        <v>566623.48</v>
      </c>
      <c r="EE309" s="289">
        <v>2384242.8499999996</v>
      </c>
      <c r="EF309" s="289">
        <v>6916550</v>
      </c>
      <c r="EG309" s="289">
        <v>5098930.63</v>
      </c>
      <c r="EH309" s="289">
        <v>0</v>
      </c>
      <c r="EI309" s="289">
        <v>0</v>
      </c>
      <c r="EJ309" s="289">
        <v>0</v>
      </c>
      <c r="EK309" s="289">
        <v>0</v>
      </c>
      <c r="EL309" s="289">
        <v>0</v>
      </c>
      <c r="EM309" s="289">
        <v>18311250</v>
      </c>
      <c r="EN309" s="289">
        <v>2135268.91</v>
      </c>
      <c r="EO309" s="289">
        <v>-46480.15</v>
      </c>
      <c r="EP309" s="289">
        <v>42381.770000000004</v>
      </c>
      <c r="EQ309" s="289">
        <v>0</v>
      </c>
      <c r="ER309" s="289">
        <v>2224130.83</v>
      </c>
      <c r="ES309" s="289">
        <v>0</v>
      </c>
      <c r="ET309" s="289">
        <v>0</v>
      </c>
      <c r="EU309" s="289">
        <v>78173.37</v>
      </c>
      <c r="EV309" s="289">
        <v>78499.41</v>
      </c>
      <c r="EW309" s="289">
        <v>912054.23</v>
      </c>
      <c r="EX309" s="289">
        <v>911728.19000000006</v>
      </c>
      <c r="EY309" s="289">
        <v>0</v>
      </c>
      <c r="EZ309" s="289">
        <v>0</v>
      </c>
      <c r="FA309" s="289">
        <v>7.6000000000000005</v>
      </c>
      <c r="FB309" s="289">
        <v>153750</v>
      </c>
      <c r="FC309" s="289">
        <v>0</v>
      </c>
      <c r="FD309" s="289">
        <v>153742.39999999999</v>
      </c>
      <c r="FE309" s="289">
        <v>0</v>
      </c>
      <c r="FF309" s="289">
        <v>0</v>
      </c>
      <c r="FG309" s="289">
        <v>0</v>
      </c>
      <c r="FH309" s="289">
        <v>0</v>
      </c>
      <c r="FI309" s="289">
        <v>0</v>
      </c>
      <c r="FJ309" s="289">
        <v>0</v>
      </c>
      <c r="FK309" s="289">
        <v>0</v>
      </c>
    </row>
    <row r="310" spans="1:167" x14ac:dyDescent="0.15">
      <c r="A310" s="287">
        <v>4820</v>
      </c>
      <c r="B310" s="287" t="s">
        <v>771</v>
      </c>
      <c r="C310" s="289">
        <v>0</v>
      </c>
      <c r="D310" s="289">
        <v>2859596</v>
      </c>
      <c r="E310" s="289">
        <v>487</v>
      </c>
      <c r="F310" s="289">
        <v>0</v>
      </c>
      <c r="G310" s="289">
        <v>36110.1</v>
      </c>
      <c r="H310" s="289">
        <v>1520.13</v>
      </c>
      <c r="I310" s="289">
        <v>70206.41</v>
      </c>
      <c r="J310" s="289">
        <v>0</v>
      </c>
      <c r="K310" s="289">
        <v>295393.57</v>
      </c>
      <c r="L310" s="289">
        <v>0</v>
      </c>
      <c r="M310" s="289">
        <v>0</v>
      </c>
      <c r="N310" s="289">
        <v>0</v>
      </c>
      <c r="O310" s="289">
        <v>0</v>
      </c>
      <c r="P310" s="289">
        <v>0</v>
      </c>
      <c r="Q310" s="289">
        <v>0</v>
      </c>
      <c r="R310" s="289">
        <v>0</v>
      </c>
      <c r="S310" s="289">
        <v>0</v>
      </c>
      <c r="T310" s="289">
        <v>0</v>
      </c>
      <c r="U310" s="289">
        <v>149732.07</v>
      </c>
      <c r="V310" s="289">
        <v>1278553</v>
      </c>
      <c r="W310" s="289">
        <v>26930</v>
      </c>
      <c r="X310" s="289">
        <v>0</v>
      </c>
      <c r="Y310" s="289">
        <v>0</v>
      </c>
      <c r="Z310" s="289">
        <v>0</v>
      </c>
      <c r="AA310" s="289">
        <v>5499</v>
      </c>
      <c r="AB310" s="289">
        <v>0</v>
      </c>
      <c r="AC310" s="289">
        <v>0</v>
      </c>
      <c r="AD310" s="289">
        <v>7052</v>
      </c>
      <c r="AE310" s="289">
        <v>19784</v>
      </c>
      <c r="AF310" s="289">
        <v>0</v>
      </c>
      <c r="AG310" s="289">
        <v>0</v>
      </c>
      <c r="AH310" s="289">
        <v>827.76</v>
      </c>
      <c r="AI310" s="289">
        <v>0</v>
      </c>
      <c r="AJ310" s="289">
        <v>0</v>
      </c>
      <c r="AK310" s="289">
        <v>508</v>
      </c>
      <c r="AL310" s="289">
        <v>0</v>
      </c>
      <c r="AM310" s="289">
        <v>2120.73</v>
      </c>
      <c r="AN310" s="289">
        <v>18438.150000000001</v>
      </c>
      <c r="AO310" s="289">
        <v>0</v>
      </c>
      <c r="AP310" s="289">
        <v>9134.17</v>
      </c>
      <c r="AQ310" s="289">
        <v>1875458.08</v>
      </c>
      <c r="AR310" s="289">
        <v>180673.12</v>
      </c>
      <c r="AS310" s="289">
        <v>868.32</v>
      </c>
      <c r="AT310" s="289">
        <v>285.81</v>
      </c>
      <c r="AU310" s="289">
        <v>32311.57</v>
      </c>
      <c r="AV310" s="289">
        <v>2983</v>
      </c>
      <c r="AW310" s="289">
        <v>31544.83</v>
      </c>
      <c r="AX310" s="289">
        <v>57869.49</v>
      </c>
      <c r="AY310" s="289">
        <v>220726.32</v>
      </c>
      <c r="AZ310" s="289">
        <v>126491.28</v>
      </c>
      <c r="BA310" s="289">
        <v>902531.66</v>
      </c>
      <c r="BB310" s="289">
        <v>32026.05</v>
      </c>
      <c r="BC310" s="289">
        <v>36328.410000000003</v>
      </c>
      <c r="BD310" s="289">
        <v>0</v>
      </c>
      <c r="BE310" s="289">
        <v>96915.85</v>
      </c>
      <c r="BF310" s="289">
        <v>416521.91000000003</v>
      </c>
      <c r="BG310" s="289">
        <v>439718.5</v>
      </c>
      <c r="BH310" s="289">
        <v>0</v>
      </c>
      <c r="BI310" s="289">
        <v>0</v>
      </c>
      <c r="BJ310" s="289">
        <v>0</v>
      </c>
      <c r="BK310" s="289">
        <v>0</v>
      </c>
      <c r="BL310" s="289">
        <v>0</v>
      </c>
      <c r="BM310" s="289">
        <v>0</v>
      </c>
      <c r="BN310" s="289">
        <v>0</v>
      </c>
      <c r="BO310" s="289">
        <v>0</v>
      </c>
      <c r="BP310" s="289">
        <v>0</v>
      </c>
      <c r="BQ310" s="289">
        <v>1290473.8600000001</v>
      </c>
      <c r="BR310" s="289">
        <v>1619111.75</v>
      </c>
      <c r="BS310" s="289">
        <v>1290473.8600000001</v>
      </c>
      <c r="BT310" s="289">
        <v>1619111.75</v>
      </c>
      <c r="BU310" s="289">
        <v>0</v>
      </c>
      <c r="BV310" s="289">
        <v>0</v>
      </c>
      <c r="BW310" s="289">
        <v>316521.91000000003</v>
      </c>
      <c r="BX310" s="289">
        <v>0</v>
      </c>
      <c r="BY310" s="289">
        <v>0</v>
      </c>
      <c r="BZ310" s="289">
        <v>0</v>
      </c>
      <c r="CA310" s="289">
        <v>0</v>
      </c>
      <c r="CB310" s="289">
        <v>0</v>
      </c>
      <c r="CC310" s="289">
        <v>7229.95</v>
      </c>
      <c r="CD310" s="289">
        <v>0</v>
      </c>
      <c r="CE310" s="289">
        <v>0</v>
      </c>
      <c r="CF310" s="289">
        <v>0</v>
      </c>
      <c r="CG310" s="289">
        <v>0</v>
      </c>
      <c r="CH310" s="289">
        <v>4946.45</v>
      </c>
      <c r="CI310" s="289">
        <v>0</v>
      </c>
      <c r="CJ310" s="289">
        <v>0</v>
      </c>
      <c r="CK310" s="289">
        <v>0</v>
      </c>
      <c r="CL310" s="289">
        <v>0</v>
      </c>
      <c r="CM310" s="289">
        <v>86523</v>
      </c>
      <c r="CN310" s="289">
        <v>0</v>
      </c>
      <c r="CO310" s="289">
        <v>0</v>
      </c>
      <c r="CP310" s="289">
        <v>0</v>
      </c>
      <c r="CQ310" s="289">
        <v>0</v>
      </c>
      <c r="CR310" s="289">
        <v>0</v>
      </c>
      <c r="CS310" s="289">
        <v>0</v>
      </c>
      <c r="CT310" s="289">
        <v>59948.04</v>
      </c>
      <c r="CU310" s="289">
        <v>0</v>
      </c>
      <c r="CV310" s="289">
        <v>0</v>
      </c>
      <c r="CW310" s="289">
        <v>0</v>
      </c>
      <c r="CX310" s="289">
        <v>3945.88</v>
      </c>
      <c r="CY310" s="289">
        <v>0</v>
      </c>
      <c r="CZ310" s="289">
        <v>0</v>
      </c>
      <c r="DA310" s="289">
        <v>0</v>
      </c>
      <c r="DB310" s="289">
        <v>0</v>
      </c>
      <c r="DC310" s="289">
        <v>0</v>
      </c>
      <c r="DD310" s="289">
        <v>0</v>
      </c>
      <c r="DE310" s="289">
        <v>0</v>
      </c>
      <c r="DF310" s="289">
        <v>0</v>
      </c>
      <c r="DG310" s="289">
        <v>0</v>
      </c>
      <c r="DH310" s="289">
        <v>0</v>
      </c>
      <c r="DI310" s="289">
        <v>343238.47000000003</v>
      </c>
      <c r="DJ310" s="289">
        <v>0</v>
      </c>
      <c r="DK310" s="289">
        <v>0</v>
      </c>
      <c r="DL310" s="289">
        <v>81660.5</v>
      </c>
      <c r="DM310" s="289">
        <v>49809.23</v>
      </c>
      <c r="DN310" s="289">
        <v>0</v>
      </c>
      <c r="DO310" s="289">
        <v>0</v>
      </c>
      <c r="DP310" s="289">
        <v>2875.9500000000003</v>
      </c>
      <c r="DQ310" s="289">
        <v>0</v>
      </c>
      <c r="DR310" s="289">
        <v>0</v>
      </c>
      <c r="DS310" s="289">
        <v>0</v>
      </c>
      <c r="DT310" s="289">
        <v>1531.08</v>
      </c>
      <c r="DU310" s="289">
        <v>0</v>
      </c>
      <c r="DV310" s="289">
        <v>0</v>
      </c>
      <c r="DW310" s="289">
        <v>0</v>
      </c>
      <c r="DX310" s="289">
        <v>0</v>
      </c>
      <c r="DY310" s="289">
        <v>0</v>
      </c>
      <c r="DZ310" s="289">
        <v>0</v>
      </c>
      <c r="EA310" s="289">
        <v>0</v>
      </c>
      <c r="EB310" s="289">
        <v>0</v>
      </c>
      <c r="EC310" s="289">
        <v>0</v>
      </c>
      <c r="ED310" s="289">
        <v>12046.23</v>
      </c>
      <c r="EE310" s="289">
        <v>6680.1</v>
      </c>
      <c r="EF310" s="289">
        <v>56685.950000000004</v>
      </c>
      <c r="EG310" s="289">
        <v>62052.08</v>
      </c>
      <c r="EH310" s="289">
        <v>0</v>
      </c>
      <c r="EI310" s="289">
        <v>0</v>
      </c>
      <c r="EJ310" s="289">
        <v>0</v>
      </c>
      <c r="EK310" s="289">
        <v>0</v>
      </c>
      <c r="EL310" s="289">
        <v>0</v>
      </c>
      <c r="EM310" s="289">
        <v>200709.06</v>
      </c>
      <c r="EN310" s="289">
        <v>1238027.6099999999</v>
      </c>
      <c r="EO310" s="289">
        <v>883857.99</v>
      </c>
      <c r="EP310" s="289">
        <v>500830.38</v>
      </c>
      <c r="EQ310" s="289">
        <v>0</v>
      </c>
      <c r="ER310" s="289">
        <v>855000</v>
      </c>
      <c r="ES310" s="289">
        <v>0</v>
      </c>
      <c r="ET310" s="289">
        <v>0</v>
      </c>
      <c r="EU310" s="289">
        <v>59162.840000000004</v>
      </c>
      <c r="EV310" s="289">
        <v>67244.53</v>
      </c>
      <c r="EW310" s="289">
        <v>191476.05000000002</v>
      </c>
      <c r="EX310" s="289">
        <v>183394.36000000002</v>
      </c>
      <c r="EY310" s="289">
        <v>0</v>
      </c>
      <c r="EZ310" s="289">
        <v>0</v>
      </c>
      <c r="FA310" s="289">
        <v>0</v>
      </c>
      <c r="FB310" s="289">
        <v>51000</v>
      </c>
      <c r="FC310" s="289">
        <v>51000</v>
      </c>
      <c r="FD310" s="289">
        <v>0</v>
      </c>
      <c r="FE310" s="289">
        <v>0</v>
      </c>
      <c r="FF310" s="289">
        <v>0</v>
      </c>
      <c r="FG310" s="289">
        <v>0</v>
      </c>
      <c r="FH310" s="289">
        <v>0</v>
      </c>
      <c r="FI310" s="289">
        <v>0</v>
      </c>
      <c r="FJ310" s="289">
        <v>0</v>
      </c>
      <c r="FK310" s="289">
        <v>0</v>
      </c>
    </row>
    <row r="311" spans="1:167" x14ac:dyDescent="0.15">
      <c r="A311" s="287">
        <v>4851</v>
      </c>
      <c r="B311" s="287" t="s">
        <v>773</v>
      </c>
      <c r="C311" s="289">
        <v>500</v>
      </c>
      <c r="D311" s="289">
        <v>4767696.8499999996</v>
      </c>
      <c r="E311" s="289">
        <v>0</v>
      </c>
      <c r="F311" s="289">
        <v>17588.05</v>
      </c>
      <c r="G311" s="289">
        <v>26248.05</v>
      </c>
      <c r="H311" s="289">
        <v>14455.81</v>
      </c>
      <c r="I311" s="289">
        <v>48127.78</v>
      </c>
      <c r="J311" s="289">
        <v>0</v>
      </c>
      <c r="K311" s="289">
        <v>440234.96</v>
      </c>
      <c r="L311" s="289">
        <v>0</v>
      </c>
      <c r="M311" s="289">
        <v>0</v>
      </c>
      <c r="N311" s="289">
        <v>0</v>
      </c>
      <c r="O311" s="289">
        <v>0</v>
      </c>
      <c r="P311" s="289">
        <v>34792.47</v>
      </c>
      <c r="Q311" s="289">
        <v>0</v>
      </c>
      <c r="R311" s="289">
        <v>0</v>
      </c>
      <c r="S311" s="289">
        <v>0</v>
      </c>
      <c r="T311" s="289">
        <v>4500</v>
      </c>
      <c r="U311" s="289">
        <v>373365.04</v>
      </c>
      <c r="V311" s="289">
        <v>8190389</v>
      </c>
      <c r="W311" s="289">
        <v>11732.18</v>
      </c>
      <c r="X311" s="289">
        <v>0</v>
      </c>
      <c r="Y311" s="289">
        <v>486455.31</v>
      </c>
      <c r="Z311" s="289">
        <v>11663.84</v>
      </c>
      <c r="AA311" s="289">
        <v>9650</v>
      </c>
      <c r="AB311" s="289">
        <v>0</v>
      </c>
      <c r="AC311" s="289">
        <v>0</v>
      </c>
      <c r="AD311" s="289">
        <v>163654.49</v>
      </c>
      <c r="AE311" s="289">
        <v>447701.66000000003</v>
      </c>
      <c r="AF311" s="289">
        <v>0</v>
      </c>
      <c r="AG311" s="289">
        <v>0</v>
      </c>
      <c r="AH311" s="289">
        <v>52366.5</v>
      </c>
      <c r="AI311" s="289">
        <v>0</v>
      </c>
      <c r="AJ311" s="289">
        <v>0</v>
      </c>
      <c r="AK311" s="289">
        <v>561</v>
      </c>
      <c r="AL311" s="289">
        <v>0</v>
      </c>
      <c r="AM311" s="289">
        <v>13637.62</v>
      </c>
      <c r="AN311" s="289">
        <v>190180.16</v>
      </c>
      <c r="AO311" s="289">
        <v>0</v>
      </c>
      <c r="AP311" s="289">
        <v>9787.380000000001</v>
      </c>
      <c r="AQ311" s="289">
        <v>2694160.5100000002</v>
      </c>
      <c r="AR311" s="289">
        <v>3196514.71</v>
      </c>
      <c r="AS311" s="289">
        <v>460135.03</v>
      </c>
      <c r="AT311" s="289">
        <v>417184.93</v>
      </c>
      <c r="AU311" s="289">
        <v>298902.84000000003</v>
      </c>
      <c r="AV311" s="289">
        <v>44259.090000000004</v>
      </c>
      <c r="AW311" s="289">
        <v>418675.10000000003</v>
      </c>
      <c r="AX311" s="289">
        <v>524287.17</v>
      </c>
      <c r="AY311" s="289">
        <v>534904.03</v>
      </c>
      <c r="AZ311" s="289">
        <v>667947.07999999996</v>
      </c>
      <c r="BA311" s="289">
        <v>2403923.44</v>
      </c>
      <c r="BB311" s="289">
        <v>383132.55</v>
      </c>
      <c r="BC311" s="289">
        <v>192972.7</v>
      </c>
      <c r="BD311" s="289">
        <v>48145.82</v>
      </c>
      <c r="BE311" s="289">
        <v>235547.19</v>
      </c>
      <c r="BF311" s="289">
        <v>1531203.52</v>
      </c>
      <c r="BG311" s="289">
        <v>1091926.47</v>
      </c>
      <c r="BH311" s="289">
        <v>2471.4299999999998</v>
      </c>
      <c r="BI311" s="289">
        <v>0</v>
      </c>
      <c r="BJ311" s="289">
        <v>0</v>
      </c>
      <c r="BK311" s="289">
        <v>0</v>
      </c>
      <c r="BL311" s="289">
        <v>0</v>
      </c>
      <c r="BM311" s="289">
        <v>100598.25</v>
      </c>
      <c r="BN311" s="289">
        <v>113720.18000000001</v>
      </c>
      <c r="BO311" s="289">
        <v>0</v>
      </c>
      <c r="BP311" s="289">
        <v>0</v>
      </c>
      <c r="BQ311" s="289">
        <v>1973678.28</v>
      </c>
      <c r="BR311" s="289">
        <v>2129550.89</v>
      </c>
      <c r="BS311" s="289">
        <v>2074276.53</v>
      </c>
      <c r="BT311" s="289">
        <v>2243271.0699999998</v>
      </c>
      <c r="BU311" s="289">
        <v>0</v>
      </c>
      <c r="BV311" s="289">
        <v>0</v>
      </c>
      <c r="BW311" s="289">
        <v>1525322.97</v>
      </c>
      <c r="BX311" s="289">
        <v>0</v>
      </c>
      <c r="BY311" s="289">
        <v>0</v>
      </c>
      <c r="BZ311" s="289">
        <v>0</v>
      </c>
      <c r="CA311" s="289">
        <v>0</v>
      </c>
      <c r="CB311" s="289">
        <v>6320.58</v>
      </c>
      <c r="CC311" s="289">
        <v>4809.21</v>
      </c>
      <c r="CD311" s="289">
        <v>0</v>
      </c>
      <c r="CE311" s="289">
        <v>0</v>
      </c>
      <c r="CF311" s="289">
        <v>0</v>
      </c>
      <c r="CG311" s="289">
        <v>0</v>
      </c>
      <c r="CH311" s="289">
        <v>24909.129999999997</v>
      </c>
      <c r="CI311" s="289">
        <v>0</v>
      </c>
      <c r="CJ311" s="289">
        <v>0</v>
      </c>
      <c r="CK311" s="289">
        <v>0</v>
      </c>
      <c r="CL311" s="289">
        <v>0</v>
      </c>
      <c r="CM311" s="289">
        <v>533162</v>
      </c>
      <c r="CN311" s="289">
        <v>6301</v>
      </c>
      <c r="CO311" s="289">
        <v>0</v>
      </c>
      <c r="CP311" s="289">
        <v>0</v>
      </c>
      <c r="CQ311" s="289">
        <v>0</v>
      </c>
      <c r="CR311" s="289">
        <v>0</v>
      </c>
      <c r="CS311" s="289">
        <v>826</v>
      </c>
      <c r="CT311" s="289">
        <v>385172.32</v>
      </c>
      <c r="CU311" s="289">
        <v>0</v>
      </c>
      <c r="CV311" s="289">
        <v>0</v>
      </c>
      <c r="CW311" s="289">
        <v>0</v>
      </c>
      <c r="CX311" s="289">
        <v>167481.55000000002</v>
      </c>
      <c r="CY311" s="289">
        <v>0</v>
      </c>
      <c r="CZ311" s="289">
        <v>0</v>
      </c>
      <c r="DA311" s="289">
        <v>0</v>
      </c>
      <c r="DB311" s="289">
        <v>0</v>
      </c>
      <c r="DC311" s="289">
        <v>0</v>
      </c>
      <c r="DD311" s="289">
        <v>338</v>
      </c>
      <c r="DE311" s="289">
        <v>0</v>
      </c>
      <c r="DF311" s="289">
        <v>6416</v>
      </c>
      <c r="DG311" s="289">
        <v>0</v>
      </c>
      <c r="DH311" s="289">
        <v>0</v>
      </c>
      <c r="DI311" s="289">
        <v>2053289.26</v>
      </c>
      <c r="DJ311" s="289">
        <v>0</v>
      </c>
      <c r="DK311" s="289">
        <v>13206.62</v>
      </c>
      <c r="DL311" s="289">
        <v>182455.44</v>
      </c>
      <c r="DM311" s="289">
        <v>139043.51</v>
      </c>
      <c r="DN311" s="289">
        <v>0</v>
      </c>
      <c r="DO311" s="289">
        <v>0</v>
      </c>
      <c r="DP311" s="289">
        <v>178634.86000000002</v>
      </c>
      <c r="DQ311" s="289">
        <v>0</v>
      </c>
      <c r="DR311" s="289">
        <v>0</v>
      </c>
      <c r="DS311" s="289">
        <v>1560</v>
      </c>
      <c r="DT311" s="289">
        <v>0</v>
      </c>
      <c r="DU311" s="289">
        <v>0</v>
      </c>
      <c r="DV311" s="289">
        <v>80037.070000000007</v>
      </c>
      <c r="DW311" s="289">
        <v>0</v>
      </c>
      <c r="DX311" s="289">
        <v>57603.450000000004</v>
      </c>
      <c r="DY311" s="289">
        <v>68903.59</v>
      </c>
      <c r="DZ311" s="289">
        <v>66165.070000000007</v>
      </c>
      <c r="EA311" s="289">
        <v>53817.17</v>
      </c>
      <c r="EB311" s="289">
        <v>1047.76</v>
      </c>
      <c r="EC311" s="289">
        <v>0</v>
      </c>
      <c r="ED311" s="289">
        <v>490382.44</v>
      </c>
      <c r="EE311" s="289">
        <v>490571.4</v>
      </c>
      <c r="EF311" s="289">
        <v>737299.74</v>
      </c>
      <c r="EG311" s="289">
        <v>544475.5</v>
      </c>
      <c r="EH311" s="289">
        <v>0</v>
      </c>
      <c r="EI311" s="289">
        <v>0</v>
      </c>
      <c r="EJ311" s="289">
        <v>0</v>
      </c>
      <c r="EK311" s="289">
        <v>192635.28</v>
      </c>
      <c r="EL311" s="289">
        <v>0</v>
      </c>
      <c r="EM311" s="289">
        <v>6857520.8200000003</v>
      </c>
      <c r="EN311" s="289">
        <v>1294078.99</v>
      </c>
      <c r="EO311" s="289">
        <v>10192.120000000001</v>
      </c>
      <c r="EP311" s="289">
        <v>1278.1300000000001</v>
      </c>
      <c r="EQ311" s="289">
        <v>0</v>
      </c>
      <c r="ER311" s="289">
        <v>1285165</v>
      </c>
      <c r="ES311" s="289">
        <v>0</v>
      </c>
      <c r="ET311" s="289">
        <v>0</v>
      </c>
      <c r="EU311" s="289">
        <v>74814.02</v>
      </c>
      <c r="EV311" s="289">
        <v>86643.16</v>
      </c>
      <c r="EW311" s="289">
        <v>748378.64</v>
      </c>
      <c r="EX311" s="289">
        <v>736549.5</v>
      </c>
      <c r="EY311" s="289">
        <v>0</v>
      </c>
      <c r="EZ311" s="289">
        <v>0</v>
      </c>
      <c r="FA311" s="289">
        <v>0</v>
      </c>
      <c r="FB311" s="289">
        <v>44304.590000000004</v>
      </c>
      <c r="FC311" s="289">
        <v>22045.75</v>
      </c>
      <c r="FD311" s="289">
        <v>22258.84</v>
      </c>
      <c r="FE311" s="289">
        <v>0</v>
      </c>
      <c r="FF311" s="289">
        <v>0</v>
      </c>
      <c r="FG311" s="289">
        <v>0</v>
      </c>
      <c r="FH311" s="289">
        <v>75761.7</v>
      </c>
      <c r="FI311" s="289">
        <v>39332.58</v>
      </c>
      <c r="FJ311" s="289">
        <v>2762.56</v>
      </c>
      <c r="FK311" s="289">
        <v>33666.559999999998</v>
      </c>
    </row>
    <row r="312" spans="1:167" x14ac:dyDescent="0.15">
      <c r="A312" s="287">
        <v>3122</v>
      </c>
      <c r="B312" s="287" t="s">
        <v>651</v>
      </c>
      <c r="C312" s="289">
        <v>0</v>
      </c>
      <c r="D312" s="289">
        <v>2233044</v>
      </c>
      <c r="E312" s="289">
        <v>0</v>
      </c>
      <c r="F312" s="289">
        <v>201.59</v>
      </c>
      <c r="G312" s="289">
        <v>0</v>
      </c>
      <c r="H312" s="289">
        <v>2400.7400000000002</v>
      </c>
      <c r="I312" s="289">
        <v>48398.36</v>
      </c>
      <c r="J312" s="289">
        <v>0</v>
      </c>
      <c r="K312" s="289">
        <v>364703</v>
      </c>
      <c r="L312" s="289">
        <v>0</v>
      </c>
      <c r="M312" s="289">
        <v>0</v>
      </c>
      <c r="N312" s="289">
        <v>0</v>
      </c>
      <c r="O312" s="289">
        <v>0</v>
      </c>
      <c r="P312" s="289">
        <v>214</v>
      </c>
      <c r="Q312" s="289">
        <v>0</v>
      </c>
      <c r="R312" s="289">
        <v>0</v>
      </c>
      <c r="S312" s="289">
        <v>0</v>
      </c>
      <c r="T312" s="289">
        <v>0</v>
      </c>
      <c r="U312" s="289">
        <v>94650.12</v>
      </c>
      <c r="V312" s="289">
        <v>2703882</v>
      </c>
      <c r="W312" s="289">
        <v>3200</v>
      </c>
      <c r="X312" s="289">
        <v>0</v>
      </c>
      <c r="Y312" s="289">
        <v>0</v>
      </c>
      <c r="Z312" s="289">
        <v>0</v>
      </c>
      <c r="AA312" s="289">
        <v>94</v>
      </c>
      <c r="AB312" s="289">
        <v>0</v>
      </c>
      <c r="AC312" s="289">
        <v>0</v>
      </c>
      <c r="AD312" s="289">
        <v>16042</v>
      </c>
      <c r="AE312" s="289">
        <v>2584</v>
      </c>
      <c r="AF312" s="289">
        <v>0</v>
      </c>
      <c r="AG312" s="289">
        <v>0</v>
      </c>
      <c r="AH312" s="289">
        <v>0</v>
      </c>
      <c r="AI312" s="289">
        <v>0</v>
      </c>
      <c r="AJ312" s="289">
        <v>0</v>
      </c>
      <c r="AK312" s="289">
        <v>0</v>
      </c>
      <c r="AL312" s="289">
        <v>0</v>
      </c>
      <c r="AM312" s="289">
        <v>0</v>
      </c>
      <c r="AN312" s="289">
        <v>7144.14</v>
      </c>
      <c r="AO312" s="289">
        <v>0</v>
      </c>
      <c r="AP312" s="289">
        <v>1220.97</v>
      </c>
      <c r="AQ312" s="289">
        <v>2057997.38</v>
      </c>
      <c r="AR312" s="289">
        <v>283401.21000000002</v>
      </c>
      <c r="AS312" s="289">
        <v>0</v>
      </c>
      <c r="AT312" s="289">
        <v>98147.37</v>
      </c>
      <c r="AU312" s="289">
        <v>69208.23</v>
      </c>
      <c r="AV312" s="289">
        <v>82871.69</v>
      </c>
      <c r="AW312" s="289">
        <v>221435.7</v>
      </c>
      <c r="AX312" s="289">
        <v>408854.93</v>
      </c>
      <c r="AY312" s="289">
        <v>253452.39</v>
      </c>
      <c r="AZ312" s="289">
        <v>141254.09</v>
      </c>
      <c r="BA312" s="289">
        <v>692695.61</v>
      </c>
      <c r="BB312" s="289">
        <v>119501.04000000001</v>
      </c>
      <c r="BC312" s="289">
        <v>45059.68</v>
      </c>
      <c r="BD312" s="289">
        <v>0</v>
      </c>
      <c r="BE312" s="289">
        <v>199983.12</v>
      </c>
      <c r="BF312" s="289">
        <v>367474.9</v>
      </c>
      <c r="BG312" s="289">
        <v>238004.06</v>
      </c>
      <c r="BH312" s="289">
        <v>5974.67</v>
      </c>
      <c r="BI312" s="289">
        <v>0</v>
      </c>
      <c r="BJ312" s="289">
        <v>0</v>
      </c>
      <c r="BK312" s="289">
        <v>0</v>
      </c>
      <c r="BL312" s="289">
        <v>0</v>
      </c>
      <c r="BM312" s="289">
        <v>0</v>
      </c>
      <c r="BN312" s="289">
        <v>0</v>
      </c>
      <c r="BO312" s="289">
        <v>0</v>
      </c>
      <c r="BP312" s="289">
        <v>0</v>
      </c>
      <c r="BQ312" s="289">
        <v>2030718.35</v>
      </c>
      <c r="BR312" s="289">
        <v>2223181.2000000002</v>
      </c>
      <c r="BS312" s="289">
        <v>2030718.35</v>
      </c>
      <c r="BT312" s="289">
        <v>2223181.2000000002</v>
      </c>
      <c r="BU312" s="289">
        <v>0</v>
      </c>
      <c r="BV312" s="289">
        <v>0</v>
      </c>
      <c r="BW312" s="289">
        <v>367474.9</v>
      </c>
      <c r="BX312" s="289">
        <v>0</v>
      </c>
      <c r="BY312" s="289">
        <v>0</v>
      </c>
      <c r="BZ312" s="289">
        <v>0</v>
      </c>
      <c r="CA312" s="289">
        <v>0</v>
      </c>
      <c r="CB312" s="289">
        <v>6506.49</v>
      </c>
      <c r="CC312" s="289">
        <v>4148</v>
      </c>
      <c r="CD312" s="289">
        <v>0</v>
      </c>
      <c r="CE312" s="289">
        <v>0</v>
      </c>
      <c r="CF312" s="289">
        <v>0</v>
      </c>
      <c r="CG312" s="289">
        <v>0</v>
      </c>
      <c r="CH312" s="289">
        <v>0</v>
      </c>
      <c r="CI312" s="289">
        <v>0</v>
      </c>
      <c r="CJ312" s="289">
        <v>0</v>
      </c>
      <c r="CK312" s="289">
        <v>0</v>
      </c>
      <c r="CL312" s="289">
        <v>0</v>
      </c>
      <c r="CM312" s="289">
        <v>130289</v>
      </c>
      <c r="CN312" s="289">
        <v>0</v>
      </c>
      <c r="CO312" s="289">
        <v>0</v>
      </c>
      <c r="CP312" s="289">
        <v>0</v>
      </c>
      <c r="CQ312" s="289">
        <v>0</v>
      </c>
      <c r="CR312" s="289">
        <v>0</v>
      </c>
      <c r="CS312" s="289">
        <v>0</v>
      </c>
      <c r="CT312" s="289">
        <v>61410</v>
      </c>
      <c r="CU312" s="289">
        <v>0</v>
      </c>
      <c r="CV312" s="289">
        <v>0</v>
      </c>
      <c r="CW312" s="289">
        <v>0</v>
      </c>
      <c r="CX312" s="289">
        <v>15801.82</v>
      </c>
      <c r="CY312" s="289">
        <v>0</v>
      </c>
      <c r="CZ312" s="289">
        <v>0</v>
      </c>
      <c r="DA312" s="289">
        <v>0</v>
      </c>
      <c r="DB312" s="289">
        <v>0</v>
      </c>
      <c r="DC312" s="289">
        <v>0</v>
      </c>
      <c r="DD312" s="289">
        <v>0</v>
      </c>
      <c r="DE312" s="289">
        <v>0</v>
      </c>
      <c r="DF312" s="289">
        <v>0</v>
      </c>
      <c r="DG312" s="289">
        <v>0</v>
      </c>
      <c r="DH312" s="289">
        <v>0</v>
      </c>
      <c r="DI312" s="289">
        <v>361772.5</v>
      </c>
      <c r="DJ312" s="289">
        <v>0</v>
      </c>
      <c r="DK312" s="289">
        <v>0</v>
      </c>
      <c r="DL312" s="289">
        <v>119171.49</v>
      </c>
      <c r="DM312" s="289">
        <v>65153.630000000005</v>
      </c>
      <c r="DN312" s="289">
        <v>0</v>
      </c>
      <c r="DO312" s="289">
        <v>0</v>
      </c>
      <c r="DP312" s="289">
        <v>18086</v>
      </c>
      <c r="DQ312" s="289">
        <v>0</v>
      </c>
      <c r="DR312" s="289">
        <v>0</v>
      </c>
      <c r="DS312" s="289">
        <v>0</v>
      </c>
      <c r="DT312" s="289">
        <v>16548</v>
      </c>
      <c r="DU312" s="289">
        <v>0</v>
      </c>
      <c r="DV312" s="289">
        <v>4898.59</v>
      </c>
      <c r="DW312" s="289">
        <v>0</v>
      </c>
      <c r="DX312" s="289">
        <v>0</v>
      </c>
      <c r="DY312" s="289">
        <v>0</v>
      </c>
      <c r="DZ312" s="289">
        <v>0</v>
      </c>
      <c r="EA312" s="289">
        <v>0</v>
      </c>
      <c r="EB312" s="289">
        <v>0</v>
      </c>
      <c r="EC312" s="289">
        <v>0</v>
      </c>
      <c r="ED312" s="289">
        <v>66971.39</v>
      </c>
      <c r="EE312" s="289">
        <v>59012.39</v>
      </c>
      <c r="EF312" s="289">
        <v>460486.5</v>
      </c>
      <c r="EG312" s="289">
        <v>468445.5</v>
      </c>
      <c r="EH312" s="289">
        <v>0</v>
      </c>
      <c r="EI312" s="289">
        <v>0</v>
      </c>
      <c r="EJ312" s="289">
        <v>0</v>
      </c>
      <c r="EK312" s="289">
        <v>0</v>
      </c>
      <c r="EL312" s="289">
        <v>0</v>
      </c>
      <c r="EM312" s="289">
        <v>430000</v>
      </c>
      <c r="EN312" s="289">
        <v>0</v>
      </c>
      <c r="EO312" s="289">
        <v>0</v>
      </c>
      <c r="EP312" s="289">
        <v>0</v>
      </c>
      <c r="EQ312" s="289">
        <v>0</v>
      </c>
      <c r="ER312" s="289">
        <v>0</v>
      </c>
      <c r="ES312" s="289">
        <v>0</v>
      </c>
      <c r="ET312" s="289">
        <v>0</v>
      </c>
      <c r="EU312" s="289">
        <v>15867.65</v>
      </c>
      <c r="EV312" s="289">
        <v>30411.99</v>
      </c>
      <c r="EW312" s="289">
        <v>166439.4</v>
      </c>
      <c r="EX312" s="289">
        <v>151895.06</v>
      </c>
      <c r="EY312" s="289">
        <v>0</v>
      </c>
      <c r="EZ312" s="289">
        <v>0</v>
      </c>
      <c r="FA312" s="289">
        <v>0</v>
      </c>
      <c r="FB312" s="289">
        <v>0</v>
      </c>
      <c r="FC312" s="289">
        <v>0</v>
      </c>
      <c r="FD312" s="289">
        <v>0</v>
      </c>
      <c r="FE312" s="289">
        <v>0</v>
      </c>
      <c r="FF312" s="289">
        <v>0</v>
      </c>
      <c r="FG312" s="289">
        <v>0</v>
      </c>
      <c r="FH312" s="289">
        <v>0</v>
      </c>
      <c r="FI312" s="289">
        <v>0</v>
      </c>
      <c r="FJ312" s="289">
        <v>0</v>
      </c>
      <c r="FK312" s="289">
        <v>0</v>
      </c>
    </row>
    <row r="313" spans="1:167" x14ac:dyDescent="0.15">
      <c r="A313" s="287">
        <v>4865</v>
      </c>
      <c r="B313" s="287" t="s">
        <v>774</v>
      </c>
      <c r="C313" s="289">
        <v>3141.34</v>
      </c>
      <c r="D313" s="289">
        <v>2756782.53</v>
      </c>
      <c r="E313" s="289">
        <v>0</v>
      </c>
      <c r="F313" s="289">
        <v>2098.15</v>
      </c>
      <c r="G313" s="289">
        <v>20186.38</v>
      </c>
      <c r="H313" s="289">
        <v>1135.6400000000001</v>
      </c>
      <c r="I313" s="289">
        <v>25946.36</v>
      </c>
      <c r="J313" s="289">
        <v>8500</v>
      </c>
      <c r="K313" s="289">
        <v>166299.05000000002</v>
      </c>
      <c r="L313" s="289">
        <v>0</v>
      </c>
      <c r="M313" s="289">
        <v>0</v>
      </c>
      <c r="N313" s="289">
        <v>0</v>
      </c>
      <c r="O313" s="289">
        <v>0</v>
      </c>
      <c r="P313" s="289">
        <v>3400</v>
      </c>
      <c r="Q313" s="289">
        <v>0</v>
      </c>
      <c r="R313" s="289">
        <v>0</v>
      </c>
      <c r="S313" s="289">
        <v>0</v>
      </c>
      <c r="T313" s="289">
        <v>0</v>
      </c>
      <c r="U313" s="289">
        <v>99763.96</v>
      </c>
      <c r="V313" s="289">
        <v>2620273</v>
      </c>
      <c r="W313" s="289">
        <v>5002.58</v>
      </c>
      <c r="X313" s="289">
        <v>0</v>
      </c>
      <c r="Y313" s="289">
        <v>0</v>
      </c>
      <c r="Z313" s="289">
        <v>10222.06</v>
      </c>
      <c r="AA313" s="289">
        <v>146478</v>
      </c>
      <c r="AB313" s="289">
        <v>0</v>
      </c>
      <c r="AC313" s="289">
        <v>0</v>
      </c>
      <c r="AD313" s="289">
        <v>31531</v>
      </c>
      <c r="AE313" s="289">
        <v>39888</v>
      </c>
      <c r="AF313" s="289">
        <v>0</v>
      </c>
      <c r="AG313" s="289">
        <v>0</v>
      </c>
      <c r="AH313" s="289">
        <v>3117.56</v>
      </c>
      <c r="AI313" s="289">
        <v>43080</v>
      </c>
      <c r="AJ313" s="289">
        <v>0</v>
      </c>
      <c r="AK313" s="289">
        <v>0</v>
      </c>
      <c r="AL313" s="289">
        <v>0</v>
      </c>
      <c r="AM313" s="289">
        <v>2744</v>
      </c>
      <c r="AN313" s="289">
        <v>12921.93</v>
      </c>
      <c r="AO313" s="289">
        <v>0</v>
      </c>
      <c r="AP313" s="289">
        <v>21440.100000000002</v>
      </c>
      <c r="AQ313" s="289">
        <v>1199366.6100000001</v>
      </c>
      <c r="AR313" s="289">
        <v>1242023.78</v>
      </c>
      <c r="AS313" s="289">
        <v>303211.55</v>
      </c>
      <c r="AT313" s="289">
        <v>120157.36</v>
      </c>
      <c r="AU313" s="289">
        <v>112214.27</v>
      </c>
      <c r="AV313" s="289">
        <v>50897.700000000004</v>
      </c>
      <c r="AW313" s="289">
        <v>104385.43000000001</v>
      </c>
      <c r="AX313" s="289">
        <v>192924.63</v>
      </c>
      <c r="AY313" s="289">
        <v>257935.17</v>
      </c>
      <c r="AZ313" s="289">
        <v>335627.2</v>
      </c>
      <c r="BA313" s="289">
        <v>827680.31</v>
      </c>
      <c r="BB313" s="289">
        <v>130604.26000000001</v>
      </c>
      <c r="BC313" s="289">
        <v>49920</v>
      </c>
      <c r="BD313" s="289">
        <v>4688.17</v>
      </c>
      <c r="BE313" s="289">
        <v>29457.16</v>
      </c>
      <c r="BF313" s="289">
        <v>622695.19000000006</v>
      </c>
      <c r="BG313" s="289">
        <v>251922.66</v>
      </c>
      <c r="BH313" s="289">
        <v>2493.54</v>
      </c>
      <c r="BI313" s="289">
        <v>0</v>
      </c>
      <c r="BJ313" s="289">
        <v>0</v>
      </c>
      <c r="BK313" s="289">
        <v>0</v>
      </c>
      <c r="BL313" s="289">
        <v>0</v>
      </c>
      <c r="BM313" s="289">
        <v>0</v>
      </c>
      <c r="BN313" s="289">
        <v>0</v>
      </c>
      <c r="BO313" s="289">
        <v>0</v>
      </c>
      <c r="BP313" s="289">
        <v>0</v>
      </c>
      <c r="BQ313" s="289">
        <v>1292044.8999999999</v>
      </c>
      <c r="BR313" s="289">
        <v>1477791.55</v>
      </c>
      <c r="BS313" s="289">
        <v>1292044.8999999999</v>
      </c>
      <c r="BT313" s="289">
        <v>1477791.55</v>
      </c>
      <c r="BU313" s="289">
        <v>0</v>
      </c>
      <c r="BV313" s="289">
        <v>0</v>
      </c>
      <c r="BW313" s="289">
        <v>590785.63</v>
      </c>
      <c r="BX313" s="289">
        <v>0</v>
      </c>
      <c r="BY313" s="289">
        <v>0</v>
      </c>
      <c r="BZ313" s="289">
        <v>0</v>
      </c>
      <c r="CA313" s="289">
        <v>300</v>
      </c>
      <c r="CB313" s="289">
        <v>1314.33</v>
      </c>
      <c r="CC313" s="289">
        <v>0</v>
      </c>
      <c r="CD313" s="289">
        <v>0</v>
      </c>
      <c r="CE313" s="289">
        <v>0</v>
      </c>
      <c r="CF313" s="289">
        <v>0</v>
      </c>
      <c r="CG313" s="289">
        <v>0</v>
      </c>
      <c r="CH313" s="289">
        <v>38683.270000000004</v>
      </c>
      <c r="CI313" s="289">
        <v>0</v>
      </c>
      <c r="CJ313" s="289">
        <v>0</v>
      </c>
      <c r="CK313" s="289">
        <v>0</v>
      </c>
      <c r="CL313" s="289">
        <v>0</v>
      </c>
      <c r="CM313" s="289">
        <v>179470</v>
      </c>
      <c r="CN313" s="289">
        <v>0</v>
      </c>
      <c r="CO313" s="289">
        <v>0</v>
      </c>
      <c r="CP313" s="289">
        <v>0</v>
      </c>
      <c r="CQ313" s="289">
        <v>0</v>
      </c>
      <c r="CR313" s="289">
        <v>0</v>
      </c>
      <c r="CS313" s="289">
        <v>0</v>
      </c>
      <c r="CT313" s="289">
        <v>89925.17</v>
      </c>
      <c r="CU313" s="289">
        <v>0</v>
      </c>
      <c r="CV313" s="289">
        <v>0</v>
      </c>
      <c r="CW313" s="289">
        <v>0</v>
      </c>
      <c r="CX313" s="289">
        <v>19433.060000000001</v>
      </c>
      <c r="CY313" s="289">
        <v>0</v>
      </c>
      <c r="CZ313" s="289">
        <v>0</v>
      </c>
      <c r="DA313" s="289">
        <v>0</v>
      </c>
      <c r="DB313" s="289">
        <v>0</v>
      </c>
      <c r="DC313" s="289">
        <v>0</v>
      </c>
      <c r="DD313" s="289">
        <v>0</v>
      </c>
      <c r="DE313" s="289">
        <v>0</v>
      </c>
      <c r="DF313" s="289">
        <v>0</v>
      </c>
      <c r="DG313" s="289">
        <v>0</v>
      </c>
      <c r="DH313" s="289">
        <v>0</v>
      </c>
      <c r="DI313" s="289">
        <v>666060.28</v>
      </c>
      <c r="DJ313" s="289">
        <v>0</v>
      </c>
      <c r="DK313" s="289">
        <v>0</v>
      </c>
      <c r="DL313" s="289">
        <v>72709.7</v>
      </c>
      <c r="DM313" s="289">
        <v>62050.46</v>
      </c>
      <c r="DN313" s="289">
        <v>0</v>
      </c>
      <c r="DO313" s="289">
        <v>0</v>
      </c>
      <c r="DP313" s="289">
        <v>5251.34</v>
      </c>
      <c r="DQ313" s="289">
        <v>1790</v>
      </c>
      <c r="DR313" s="289">
        <v>0</v>
      </c>
      <c r="DS313" s="289">
        <v>0</v>
      </c>
      <c r="DT313" s="289">
        <v>0</v>
      </c>
      <c r="DU313" s="289">
        <v>0</v>
      </c>
      <c r="DV313" s="289">
        <v>108908.34</v>
      </c>
      <c r="DW313" s="289">
        <v>0</v>
      </c>
      <c r="DX313" s="289">
        <v>12439.880000000001</v>
      </c>
      <c r="DY313" s="289">
        <v>13103.76</v>
      </c>
      <c r="DZ313" s="289">
        <v>2751.94</v>
      </c>
      <c r="EA313" s="289">
        <v>2088.06</v>
      </c>
      <c r="EB313" s="289">
        <v>0</v>
      </c>
      <c r="EC313" s="289">
        <v>0</v>
      </c>
      <c r="ED313" s="289">
        <v>44671.6</v>
      </c>
      <c r="EE313" s="289">
        <v>43599.3</v>
      </c>
      <c r="EF313" s="289">
        <v>41440.700000000004</v>
      </c>
      <c r="EG313" s="289">
        <v>0</v>
      </c>
      <c r="EH313" s="289">
        <v>0</v>
      </c>
      <c r="EI313" s="289">
        <v>0</v>
      </c>
      <c r="EJ313" s="289">
        <v>0</v>
      </c>
      <c r="EK313" s="289">
        <v>42513</v>
      </c>
      <c r="EL313" s="289">
        <v>0</v>
      </c>
      <c r="EM313" s="289">
        <v>170000</v>
      </c>
      <c r="EN313" s="289">
        <v>0</v>
      </c>
      <c r="EO313" s="289">
        <v>0</v>
      </c>
      <c r="EP313" s="289">
        <v>0</v>
      </c>
      <c r="EQ313" s="289">
        <v>0</v>
      </c>
      <c r="ER313" s="289">
        <v>0</v>
      </c>
      <c r="ES313" s="289">
        <v>0</v>
      </c>
      <c r="ET313" s="289">
        <v>0</v>
      </c>
      <c r="EU313" s="289">
        <v>0</v>
      </c>
      <c r="EV313" s="289">
        <v>0</v>
      </c>
      <c r="EW313" s="289">
        <v>296458.90000000002</v>
      </c>
      <c r="EX313" s="289">
        <v>296458.90000000002</v>
      </c>
      <c r="EY313" s="289">
        <v>0</v>
      </c>
      <c r="EZ313" s="289">
        <v>0</v>
      </c>
      <c r="FA313" s="289">
        <v>0</v>
      </c>
      <c r="FB313" s="289">
        <v>0</v>
      </c>
      <c r="FC313" s="289">
        <v>0</v>
      </c>
      <c r="FD313" s="289">
        <v>0</v>
      </c>
      <c r="FE313" s="289">
        <v>0</v>
      </c>
      <c r="FF313" s="289">
        <v>0</v>
      </c>
      <c r="FG313" s="289">
        <v>0</v>
      </c>
      <c r="FH313" s="289">
        <v>0</v>
      </c>
      <c r="FI313" s="289">
        <v>0</v>
      </c>
      <c r="FJ313" s="289">
        <v>0</v>
      </c>
      <c r="FK313" s="289">
        <v>0</v>
      </c>
    </row>
    <row r="314" spans="1:167" x14ac:dyDescent="0.15">
      <c r="A314" s="287">
        <v>4872</v>
      </c>
      <c r="B314" s="287" t="s">
        <v>775</v>
      </c>
      <c r="C314" s="289">
        <v>0</v>
      </c>
      <c r="D314" s="289">
        <v>5788633.1500000004</v>
      </c>
      <c r="E314" s="289">
        <v>0</v>
      </c>
      <c r="F314" s="289">
        <v>4306.55</v>
      </c>
      <c r="G314" s="289">
        <v>34349</v>
      </c>
      <c r="H314" s="289">
        <v>26083.15</v>
      </c>
      <c r="I314" s="289">
        <v>145254.98000000001</v>
      </c>
      <c r="J314" s="289">
        <v>0</v>
      </c>
      <c r="K314" s="289">
        <v>684956.64</v>
      </c>
      <c r="L314" s="289">
        <v>0</v>
      </c>
      <c r="M314" s="289">
        <v>0</v>
      </c>
      <c r="N314" s="289">
        <v>0</v>
      </c>
      <c r="O314" s="289">
        <v>0</v>
      </c>
      <c r="P314" s="289">
        <v>9193.61</v>
      </c>
      <c r="Q314" s="289">
        <v>0</v>
      </c>
      <c r="R314" s="289">
        <v>0</v>
      </c>
      <c r="S314" s="289">
        <v>0</v>
      </c>
      <c r="T314" s="289">
        <v>0</v>
      </c>
      <c r="U314" s="289">
        <v>343423.65</v>
      </c>
      <c r="V314" s="289">
        <v>11284258</v>
      </c>
      <c r="W314" s="289">
        <v>21876.16</v>
      </c>
      <c r="X314" s="289">
        <v>0</v>
      </c>
      <c r="Y314" s="289">
        <v>0</v>
      </c>
      <c r="Z314" s="289">
        <v>9481.02</v>
      </c>
      <c r="AA314" s="289">
        <v>50994</v>
      </c>
      <c r="AB314" s="289">
        <v>0</v>
      </c>
      <c r="AC314" s="289">
        <v>0</v>
      </c>
      <c r="AD314" s="289">
        <v>124564.36</v>
      </c>
      <c r="AE314" s="289">
        <v>248769.24</v>
      </c>
      <c r="AF314" s="289">
        <v>0</v>
      </c>
      <c r="AG314" s="289">
        <v>0</v>
      </c>
      <c r="AH314" s="289">
        <v>75123.97</v>
      </c>
      <c r="AI314" s="289">
        <v>0</v>
      </c>
      <c r="AJ314" s="289">
        <v>0</v>
      </c>
      <c r="AK314" s="289">
        <v>23069.760000000002</v>
      </c>
      <c r="AL314" s="289">
        <v>133664.92000000001</v>
      </c>
      <c r="AM314" s="289">
        <v>0</v>
      </c>
      <c r="AN314" s="289">
        <v>60144.639999999999</v>
      </c>
      <c r="AO314" s="289">
        <v>0</v>
      </c>
      <c r="AP314" s="289">
        <v>9512.09</v>
      </c>
      <c r="AQ314" s="289">
        <v>3843150.42</v>
      </c>
      <c r="AR314" s="289">
        <v>3981907.77</v>
      </c>
      <c r="AS314" s="289">
        <v>470963.99</v>
      </c>
      <c r="AT314" s="289">
        <v>465125.97000000003</v>
      </c>
      <c r="AU314" s="289">
        <v>198528.06</v>
      </c>
      <c r="AV314" s="289">
        <v>64544.14</v>
      </c>
      <c r="AW314" s="289">
        <v>414524.73</v>
      </c>
      <c r="AX314" s="289">
        <v>860163.9</v>
      </c>
      <c r="AY314" s="289">
        <v>442357.3</v>
      </c>
      <c r="AZ314" s="289">
        <v>990049.82000000007</v>
      </c>
      <c r="BA314" s="289">
        <v>3605315.09</v>
      </c>
      <c r="BB314" s="289">
        <v>804440.19000000006</v>
      </c>
      <c r="BC314" s="289">
        <v>145125.76999999999</v>
      </c>
      <c r="BD314" s="289">
        <v>67406.22</v>
      </c>
      <c r="BE314" s="289">
        <v>195740.68</v>
      </c>
      <c r="BF314" s="289">
        <v>1807003.01</v>
      </c>
      <c r="BG314" s="289">
        <v>537247.11</v>
      </c>
      <c r="BH314" s="289">
        <v>0</v>
      </c>
      <c r="BI314" s="289">
        <v>1933.49</v>
      </c>
      <c r="BJ314" s="289">
        <v>1933.49</v>
      </c>
      <c r="BK314" s="289">
        <v>168267.51</v>
      </c>
      <c r="BL314" s="289">
        <v>168267.51</v>
      </c>
      <c r="BM314" s="289">
        <v>0</v>
      </c>
      <c r="BN314" s="289">
        <v>0</v>
      </c>
      <c r="BO314" s="289">
        <v>67194.63</v>
      </c>
      <c r="BP314" s="289">
        <v>67194.63</v>
      </c>
      <c r="BQ314" s="289">
        <v>7023734.5999999996</v>
      </c>
      <c r="BR314" s="289">
        <v>7207799.3200000003</v>
      </c>
      <c r="BS314" s="289">
        <v>7261130.2300000004</v>
      </c>
      <c r="BT314" s="289">
        <v>7445194.9500000002</v>
      </c>
      <c r="BU314" s="289">
        <v>0</v>
      </c>
      <c r="BV314" s="289">
        <v>0</v>
      </c>
      <c r="BW314" s="289">
        <v>1791630.56</v>
      </c>
      <c r="BX314" s="289">
        <v>0</v>
      </c>
      <c r="BY314" s="289">
        <v>0</v>
      </c>
      <c r="BZ314" s="289">
        <v>0</v>
      </c>
      <c r="CA314" s="289">
        <v>0</v>
      </c>
      <c r="CB314" s="289">
        <v>0</v>
      </c>
      <c r="CC314" s="289">
        <v>30044.46</v>
      </c>
      <c r="CD314" s="289">
        <v>0</v>
      </c>
      <c r="CE314" s="289">
        <v>0</v>
      </c>
      <c r="CF314" s="289">
        <v>0</v>
      </c>
      <c r="CG314" s="289">
        <v>0</v>
      </c>
      <c r="CH314" s="289">
        <v>64742.82</v>
      </c>
      <c r="CI314" s="289">
        <v>0</v>
      </c>
      <c r="CJ314" s="289">
        <v>0</v>
      </c>
      <c r="CK314" s="289">
        <v>0</v>
      </c>
      <c r="CL314" s="289">
        <v>0</v>
      </c>
      <c r="CM314" s="289">
        <v>496408</v>
      </c>
      <c r="CN314" s="289">
        <v>1352</v>
      </c>
      <c r="CO314" s="289">
        <v>0</v>
      </c>
      <c r="CP314" s="289">
        <v>0</v>
      </c>
      <c r="CQ314" s="289">
        <v>0</v>
      </c>
      <c r="CR314" s="289">
        <v>0</v>
      </c>
      <c r="CS314" s="289">
        <v>920</v>
      </c>
      <c r="CT314" s="289">
        <v>259381.53</v>
      </c>
      <c r="CU314" s="289">
        <v>0</v>
      </c>
      <c r="CV314" s="289">
        <v>0</v>
      </c>
      <c r="CW314" s="289">
        <v>0</v>
      </c>
      <c r="CX314" s="289">
        <v>73903.38</v>
      </c>
      <c r="CY314" s="289">
        <v>0</v>
      </c>
      <c r="CZ314" s="289">
        <v>0</v>
      </c>
      <c r="DA314" s="289">
        <v>0</v>
      </c>
      <c r="DB314" s="289">
        <v>0</v>
      </c>
      <c r="DC314" s="289">
        <v>0</v>
      </c>
      <c r="DD314" s="289">
        <v>0</v>
      </c>
      <c r="DE314" s="289">
        <v>0</v>
      </c>
      <c r="DF314" s="289">
        <v>0</v>
      </c>
      <c r="DG314" s="289">
        <v>0</v>
      </c>
      <c r="DH314" s="289">
        <v>0</v>
      </c>
      <c r="DI314" s="289">
        <v>1709047.87</v>
      </c>
      <c r="DJ314" s="289">
        <v>0</v>
      </c>
      <c r="DK314" s="289">
        <v>0</v>
      </c>
      <c r="DL314" s="289">
        <v>192486.32</v>
      </c>
      <c r="DM314" s="289">
        <v>168025.21</v>
      </c>
      <c r="DN314" s="289">
        <v>0</v>
      </c>
      <c r="DO314" s="289">
        <v>0</v>
      </c>
      <c r="DP314" s="289">
        <v>184806.82</v>
      </c>
      <c r="DQ314" s="289">
        <v>2815</v>
      </c>
      <c r="DR314" s="289">
        <v>0</v>
      </c>
      <c r="DS314" s="289">
        <v>0</v>
      </c>
      <c r="DT314" s="289">
        <v>5639.58</v>
      </c>
      <c r="DU314" s="289">
        <v>0</v>
      </c>
      <c r="DV314" s="289">
        <v>446582.76</v>
      </c>
      <c r="DW314" s="289">
        <v>8979.19</v>
      </c>
      <c r="DX314" s="289">
        <v>442115</v>
      </c>
      <c r="DY314" s="289">
        <v>713373.21</v>
      </c>
      <c r="DZ314" s="289">
        <v>486392.35000000003</v>
      </c>
      <c r="EA314" s="289">
        <v>120839.55</v>
      </c>
      <c r="EB314" s="289">
        <v>94294.59</v>
      </c>
      <c r="EC314" s="289">
        <v>0</v>
      </c>
      <c r="ED314" s="289">
        <v>335429.89</v>
      </c>
      <c r="EE314" s="289">
        <v>315457.78000000003</v>
      </c>
      <c r="EF314" s="289">
        <v>2966784.87</v>
      </c>
      <c r="EG314" s="289">
        <v>1981926.98</v>
      </c>
      <c r="EH314" s="289">
        <v>900000</v>
      </c>
      <c r="EI314" s="289">
        <v>0</v>
      </c>
      <c r="EJ314" s="289">
        <v>0</v>
      </c>
      <c r="EK314" s="289">
        <v>104830</v>
      </c>
      <c r="EL314" s="289">
        <v>0</v>
      </c>
      <c r="EM314" s="289">
        <v>29937593.559999999</v>
      </c>
      <c r="EN314" s="289">
        <v>18998424.5</v>
      </c>
      <c r="EO314" s="289">
        <v>9436762.5</v>
      </c>
      <c r="EP314" s="289">
        <v>10035666.300000001</v>
      </c>
      <c r="EQ314" s="289">
        <v>0</v>
      </c>
      <c r="ER314" s="289">
        <v>19597328.300000001</v>
      </c>
      <c r="ES314" s="289">
        <v>0</v>
      </c>
      <c r="ET314" s="289">
        <v>0</v>
      </c>
      <c r="EU314" s="289">
        <v>0</v>
      </c>
      <c r="EV314" s="289">
        <v>0</v>
      </c>
      <c r="EW314" s="289">
        <v>590609.75</v>
      </c>
      <c r="EX314" s="289">
        <v>590609.75</v>
      </c>
      <c r="EY314" s="289">
        <v>0</v>
      </c>
      <c r="EZ314" s="289">
        <v>288810.84000000003</v>
      </c>
      <c r="FA314" s="289">
        <v>325213.12</v>
      </c>
      <c r="FB314" s="289">
        <v>296065.37</v>
      </c>
      <c r="FC314" s="289">
        <v>101486.71</v>
      </c>
      <c r="FD314" s="289">
        <v>158176.38</v>
      </c>
      <c r="FE314" s="289">
        <v>0</v>
      </c>
      <c r="FF314" s="289">
        <v>0</v>
      </c>
      <c r="FG314" s="289">
        <v>0</v>
      </c>
      <c r="FH314" s="289">
        <v>12466.08</v>
      </c>
      <c r="FI314" s="289">
        <v>0</v>
      </c>
      <c r="FJ314" s="289">
        <v>12466.08</v>
      </c>
      <c r="FK314" s="289">
        <v>0</v>
      </c>
    </row>
    <row r="315" spans="1:167" x14ac:dyDescent="0.15">
      <c r="A315" s="287">
        <v>4893</v>
      </c>
      <c r="B315" s="287" t="s">
        <v>776</v>
      </c>
      <c r="C315" s="289">
        <v>0</v>
      </c>
      <c r="D315" s="289">
        <v>14008238.98</v>
      </c>
      <c r="E315" s="289">
        <v>24756.28</v>
      </c>
      <c r="F315" s="289">
        <v>0</v>
      </c>
      <c r="G315" s="289">
        <v>50741.65</v>
      </c>
      <c r="H315" s="289">
        <v>13281.07</v>
      </c>
      <c r="I315" s="289">
        <v>192019.55000000002</v>
      </c>
      <c r="J315" s="289">
        <v>0</v>
      </c>
      <c r="K315" s="289">
        <v>939941.52</v>
      </c>
      <c r="L315" s="289">
        <v>0</v>
      </c>
      <c r="M315" s="289">
        <v>0</v>
      </c>
      <c r="N315" s="289">
        <v>0</v>
      </c>
      <c r="O315" s="289">
        <v>0</v>
      </c>
      <c r="P315" s="289">
        <v>11187.84</v>
      </c>
      <c r="Q315" s="289">
        <v>0</v>
      </c>
      <c r="R315" s="289">
        <v>0</v>
      </c>
      <c r="S315" s="289">
        <v>0</v>
      </c>
      <c r="T315" s="289">
        <v>0</v>
      </c>
      <c r="U315" s="289">
        <v>686992.77</v>
      </c>
      <c r="V315" s="289">
        <v>14941000</v>
      </c>
      <c r="W315" s="289">
        <v>19064.57</v>
      </c>
      <c r="X315" s="289">
        <v>0</v>
      </c>
      <c r="Y315" s="289">
        <v>0</v>
      </c>
      <c r="Z315" s="289">
        <v>43892.49</v>
      </c>
      <c r="AA315" s="289">
        <v>14977</v>
      </c>
      <c r="AB315" s="289">
        <v>0</v>
      </c>
      <c r="AC315" s="289">
        <v>0</v>
      </c>
      <c r="AD315" s="289">
        <v>68869</v>
      </c>
      <c r="AE315" s="289">
        <v>239397</v>
      </c>
      <c r="AF315" s="289">
        <v>0</v>
      </c>
      <c r="AG315" s="289">
        <v>0</v>
      </c>
      <c r="AH315" s="289">
        <v>24793.29</v>
      </c>
      <c r="AI315" s="289">
        <v>0</v>
      </c>
      <c r="AJ315" s="289">
        <v>0</v>
      </c>
      <c r="AK315" s="289">
        <v>0</v>
      </c>
      <c r="AL315" s="289">
        <v>149550.6</v>
      </c>
      <c r="AM315" s="289">
        <v>0</v>
      </c>
      <c r="AN315" s="289">
        <v>50882.97</v>
      </c>
      <c r="AO315" s="289">
        <v>0</v>
      </c>
      <c r="AP315" s="289">
        <v>28361.64</v>
      </c>
      <c r="AQ315" s="289">
        <v>6198746.5300000003</v>
      </c>
      <c r="AR315" s="289">
        <v>8358120.4500000002</v>
      </c>
      <c r="AS315" s="289">
        <v>635848.32999999996</v>
      </c>
      <c r="AT315" s="289">
        <v>860524.16</v>
      </c>
      <c r="AU315" s="289">
        <v>622123.57999999996</v>
      </c>
      <c r="AV315" s="289">
        <v>82322.240000000005</v>
      </c>
      <c r="AW315" s="289">
        <v>670859.11</v>
      </c>
      <c r="AX315" s="289">
        <v>769956.4</v>
      </c>
      <c r="AY315" s="289">
        <v>954571.25</v>
      </c>
      <c r="AZ315" s="289">
        <v>2080241.56</v>
      </c>
      <c r="BA315" s="289">
        <v>6248862.5300000003</v>
      </c>
      <c r="BB315" s="289">
        <v>47544.94</v>
      </c>
      <c r="BC315" s="289">
        <v>337825.48</v>
      </c>
      <c r="BD315" s="289">
        <v>83400.180000000008</v>
      </c>
      <c r="BE315" s="289">
        <v>0</v>
      </c>
      <c r="BF315" s="289">
        <v>2698349.05</v>
      </c>
      <c r="BG315" s="289">
        <v>271417</v>
      </c>
      <c r="BH315" s="289">
        <v>305.59000000000003</v>
      </c>
      <c r="BI315" s="289">
        <v>0</v>
      </c>
      <c r="BJ315" s="289">
        <v>0</v>
      </c>
      <c r="BK315" s="289">
        <v>0</v>
      </c>
      <c r="BL315" s="289">
        <v>386976.53</v>
      </c>
      <c r="BM315" s="289">
        <v>330000</v>
      </c>
      <c r="BN315" s="289">
        <v>396539</v>
      </c>
      <c r="BO315" s="289">
        <v>0</v>
      </c>
      <c r="BP315" s="289">
        <v>0</v>
      </c>
      <c r="BQ315" s="289">
        <v>8861660.8000000007</v>
      </c>
      <c r="BR315" s="289">
        <v>8995075.1099999994</v>
      </c>
      <c r="BS315" s="289">
        <v>9191660.8000000007</v>
      </c>
      <c r="BT315" s="289">
        <v>9778590.6400000006</v>
      </c>
      <c r="BU315" s="289">
        <v>0</v>
      </c>
      <c r="BV315" s="289">
        <v>0</v>
      </c>
      <c r="BW315" s="289">
        <v>2698349.05</v>
      </c>
      <c r="BX315" s="289">
        <v>0</v>
      </c>
      <c r="BY315" s="289">
        <v>0</v>
      </c>
      <c r="BZ315" s="289">
        <v>0</v>
      </c>
      <c r="CA315" s="289">
        <v>0</v>
      </c>
      <c r="CB315" s="289">
        <v>18531.510000000002</v>
      </c>
      <c r="CC315" s="289">
        <v>60317.77</v>
      </c>
      <c r="CD315" s="289">
        <v>0</v>
      </c>
      <c r="CE315" s="289">
        <v>0</v>
      </c>
      <c r="CF315" s="289">
        <v>0</v>
      </c>
      <c r="CG315" s="289">
        <v>0</v>
      </c>
      <c r="CH315" s="289">
        <v>5335</v>
      </c>
      <c r="CI315" s="289">
        <v>0</v>
      </c>
      <c r="CJ315" s="289">
        <v>0</v>
      </c>
      <c r="CK315" s="289">
        <v>0</v>
      </c>
      <c r="CL315" s="289">
        <v>0</v>
      </c>
      <c r="CM315" s="289">
        <v>1016053</v>
      </c>
      <c r="CN315" s="289">
        <v>7973</v>
      </c>
      <c r="CO315" s="289">
        <v>0</v>
      </c>
      <c r="CP315" s="289">
        <v>0</v>
      </c>
      <c r="CQ315" s="289">
        <v>0</v>
      </c>
      <c r="CR315" s="289">
        <v>0</v>
      </c>
      <c r="CS315" s="289">
        <v>5422</v>
      </c>
      <c r="CT315" s="289">
        <v>581779.54</v>
      </c>
      <c r="CU315" s="289">
        <v>0</v>
      </c>
      <c r="CV315" s="289">
        <v>0</v>
      </c>
      <c r="CW315" s="289">
        <v>0</v>
      </c>
      <c r="CX315" s="289">
        <v>115584.88</v>
      </c>
      <c r="CY315" s="289">
        <v>0</v>
      </c>
      <c r="CZ315" s="289">
        <v>0</v>
      </c>
      <c r="DA315" s="289">
        <v>0</v>
      </c>
      <c r="DB315" s="289">
        <v>0</v>
      </c>
      <c r="DC315" s="289">
        <v>0</v>
      </c>
      <c r="DD315" s="289">
        <v>0</v>
      </c>
      <c r="DE315" s="289">
        <v>0</v>
      </c>
      <c r="DF315" s="289">
        <v>0</v>
      </c>
      <c r="DG315" s="289">
        <v>0</v>
      </c>
      <c r="DH315" s="289">
        <v>0</v>
      </c>
      <c r="DI315" s="289">
        <v>3517094.89</v>
      </c>
      <c r="DJ315" s="289">
        <v>0</v>
      </c>
      <c r="DK315" s="289">
        <v>0</v>
      </c>
      <c r="DL315" s="289">
        <v>489646.26</v>
      </c>
      <c r="DM315" s="289">
        <v>267304.94</v>
      </c>
      <c r="DN315" s="289">
        <v>0</v>
      </c>
      <c r="DO315" s="289">
        <v>0</v>
      </c>
      <c r="DP315" s="289">
        <v>123187.92</v>
      </c>
      <c r="DQ315" s="289">
        <v>0</v>
      </c>
      <c r="DR315" s="289">
        <v>0</v>
      </c>
      <c r="DS315" s="289">
        <v>0</v>
      </c>
      <c r="DT315" s="289">
        <v>0</v>
      </c>
      <c r="DU315" s="289">
        <v>0</v>
      </c>
      <c r="DV315" s="289">
        <v>108230.64</v>
      </c>
      <c r="DW315" s="289">
        <v>3881.1</v>
      </c>
      <c r="DX315" s="289">
        <v>106413.96</v>
      </c>
      <c r="DY315" s="289">
        <v>106413.96</v>
      </c>
      <c r="DZ315" s="289">
        <v>0</v>
      </c>
      <c r="EA315" s="289">
        <v>0</v>
      </c>
      <c r="EB315" s="289">
        <v>0</v>
      </c>
      <c r="EC315" s="289">
        <v>0</v>
      </c>
      <c r="ED315" s="289">
        <v>1032076.04</v>
      </c>
      <c r="EE315" s="289">
        <v>984817.3600000001</v>
      </c>
      <c r="EF315" s="289">
        <v>4122230.06</v>
      </c>
      <c r="EG315" s="289">
        <v>3944203.74</v>
      </c>
      <c r="EH315" s="289">
        <v>0</v>
      </c>
      <c r="EI315" s="289">
        <v>0</v>
      </c>
      <c r="EJ315" s="289">
        <v>0</v>
      </c>
      <c r="EK315" s="289">
        <v>225285</v>
      </c>
      <c r="EL315" s="289">
        <v>0</v>
      </c>
      <c r="EM315" s="289">
        <v>29393127.949999999</v>
      </c>
      <c r="EN315" s="289">
        <v>0</v>
      </c>
      <c r="EO315" s="289">
        <v>0</v>
      </c>
      <c r="EP315" s="289">
        <v>0</v>
      </c>
      <c r="EQ315" s="289">
        <v>0</v>
      </c>
      <c r="ER315" s="289">
        <v>0</v>
      </c>
      <c r="ES315" s="289">
        <v>0</v>
      </c>
      <c r="ET315" s="289">
        <v>0</v>
      </c>
      <c r="EU315" s="289">
        <v>181239.02</v>
      </c>
      <c r="EV315" s="289">
        <v>181456.96</v>
      </c>
      <c r="EW315" s="289">
        <v>1465713.5</v>
      </c>
      <c r="EX315" s="289">
        <v>1465495.56</v>
      </c>
      <c r="EY315" s="289">
        <v>0</v>
      </c>
      <c r="EZ315" s="289">
        <v>199999.28</v>
      </c>
      <c r="FA315" s="289">
        <v>271536.89</v>
      </c>
      <c r="FB315" s="289">
        <v>904660.24</v>
      </c>
      <c r="FC315" s="289">
        <v>5034</v>
      </c>
      <c r="FD315" s="289">
        <v>828088.63</v>
      </c>
      <c r="FE315" s="289">
        <v>0</v>
      </c>
      <c r="FF315" s="289">
        <v>0</v>
      </c>
      <c r="FG315" s="289">
        <v>0</v>
      </c>
      <c r="FH315" s="289">
        <v>0</v>
      </c>
      <c r="FI315" s="289">
        <v>0</v>
      </c>
      <c r="FJ315" s="289">
        <v>0</v>
      </c>
      <c r="FK315" s="289">
        <v>0</v>
      </c>
    </row>
    <row r="316" spans="1:167" x14ac:dyDescent="0.15">
      <c r="A316" s="287">
        <v>4904</v>
      </c>
      <c r="B316" s="287" t="s">
        <v>777</v>
      </c>
      <c r="C316" s="289">
        <v>0</v>
      </c>
      <c r="D316" s="289">
        <v>2396375.02</v>
      </c>
      <c r="E316" s="289">
        <v>0</v>
      </c>
      <c r="F316" s="289">
        <v>4222.99</v>
      </c>
      <c r="G316" s="289">
        <v>45763.39</v>
      </c>
      <c r="H316" s="289">
        <v>1529.69</v>
      </c>
      <c r="I316" s="289">
        <v>24256.639999999999</v>
      </c>
      <c r="J316" s="289">
        <v>0</v>
      </c>
      <c r="K316" s="289">
        <v>214267.62</v>
      </c>
      <c r="L316" s="289">
        <v>0</v>
      </c>
      <c r="M316" s="289">
        <v>0</v>
      </c>
      <c r="N316" s="289">
        <v>0</v>
      </c>
      <c r="O316" s="289">
        <v>0</v>
      </c>
      <c r="P316" s="289">
        <v>0</v>
      </c>
      <c r="Q316" s="289">
        <v>0</v>
      </c>
      <c r="R316" s="289">
        <v>13288.52</v>
      </c>
      <c r="S316" s="289">
        <v>0</v>
      </c>
      <c r="T316" s="289">
        <v>0</v>
      </c>
      <c r="U316" s="289">
        <v>271671.84000000003</v>
      </c>
      <c r="V316" s="289">
        <v>3473861</v>
      </c>
      <c r="W316" s="289">
        <v>5082.58</v>
      </c>
      <c r="X316" s="289">
        <v>0</v>
      </c>
      <c r="Y316" s="289">
        <v>0</v>
      </c>
      <c r="Z316" s="289">
        <v>16401.98</v>
      </c>
      <c r="AA316" s="289">
        <v>162055</v>
      </c>
      <c r="AB316" s="289">
        <v>0</v>
      </c>
      <c r="AC316" s="289">
        <v>0</v>
      </c>
      <c r="AD316" s="289">
        <v>34843.89</v>
      </c>
      <c r="AE316" s="289">
        <v>171026.72</v>
      </c>
      <c r="AF316" s="289">
        <v>0</v>
      </c>
      <c r="AG316" s="289">
        <v>0</v>
      </c>
      <c r="AH316" s="289">
        <v>23053.15</v>
      </c>
      <c r="AI316" s="289">
        <v>9995.84</v>
      </c>
      <c r="AJ316" s="289">
        <v>0</v>
      </c>
      <c r="AK316" s="289">
        <v>0</v>
      </c>
      <c r="AL316" s="289">
        <v>0</v>
      </c>
      <c r="AM316" s="289">
        <v>7979</v>
      </c>
      <c r="AN316" s="289">
        <v>8908.01</v>
      </c>
      <c r="AO316" s="289">
        <v>0</v>
      </c>
      <c r="AP316" s="289">
        <v>0</v>
      </c>
      <c r="AQ316" s="289">
        <v>1337662.47</v>
      </c>
      <c r="AR316" s="289">
        <v>1149147.94</v>
      </c>
      <c r="AS316" s="289">
        <v>487794.8</v>
      </c>
      <c r="AT316" s="289">
        <v>99741.71</v>
      </c>
      <c r="AU316" s="289">
        <v>202545.21</v>
      </c>
      <c r="AV316" s="289">
        <v>570.56000000000006</v>
      </c>
      <c r="AW316" s="289">
        <v>142707.87</v>
      </c>
      <c r="AX316" s="289">
        <v>109745.15000000001</v>
      </c>
      <c r="AY316" s="289">
        <v>195981.9</v>
      </c>
      <c r="AZ316" s="289">
        <v>320539.49</v>
      </c>
      <c r="BA316" s="289">
        <v>1396239.72</v>
      </c>
      <c r="BB316" s="289">
        <v>79825.740000000005</v>
      </c>
      <c r="BC316" s="289">
        <v>78238.98</v>
      </c>
      <c r="BD316" s="289">
        <v>0</v>
      </c>
      <c r="BE316" s="289">
        <v>120258.55</v>
      </c>
      <c r="BF316" s="289">
        <v>707793.42</v>
      </c>
      <c r="BG316" s="289">
        <v>341481.55</v>
      </c>
      <c r="BH316" s="289">
        <v>0</v>
      </c>
      <c r="BI316" s="289">
        <v>0</v>
      </c>
      <c r="BJ316" s="289">
        <v>0</v>
      </c>
      <c r="BK316" s="289">
        <v>410620.83</v>
      </c>
      <c r="BL316" s="289">
        <v>410620.83</v>
      </c>
      <c r="BM316" s="289">
        <v>0</v>
      </c>
      <c r="BN316" s="289">
        <v>0</v>
      </c>
      <c r="BO316" s="289">
        <v>725510.61</v>
      </c>
      <c r="BP316" s="289">
        <v>725510.61</v>
      </c>
      <c r="BQ316" s="289">
        <v>233245.77000000002</v>
      </c>
      <c r="BR316" s="289">
        <v>347553.59</v>
      </c>
      <c r="BS316" s="289">
        <v>1369377.21</v>
      </c>
      <c r="BT316" s="289">
        <v>1483685.03</v>
      </c>
      <c r="BU316" s="289">
        <v>0</v>
      </c>
      <c r="BV316" s="289">
        <v>0</v>
      </c>
      <c r="BW316" s="289">
        <v>651522.03</v>
      </c>
      <c r="BX316" s="289">
        <v>0</v>
      </c>
      <c r="BY316" s="289">
        <v>0</v>
      </c>
      <c r="BZ316" s="289">
        <v>0</v>
      </c>
      <c r="CA316" s="289">
        <v>0</v>
      </c>
      <c r="CB316" s="289">
        <v>0</v>
      </c>
      <c r="CC316" s="289">
        <v>0</v>
      </c>
      <c r="CD316" s="289">
        <v>0</v>
      </c>
      <c r="CE316" s="289">
        <v>0</v>
      </c>
      <c r="CF316" s="289">
        <v>0</v>
      </c>
      <c r="CG316" s="289">
        <v>0</v>
      </c>
      <c r="CH316" s="289">
        <v>14473.91</v>
      </c>
      <c r="CI316" s="289">
        <v>0</v>
      </c>
      <c r="CJ316" s="289">
        <v>0</v>
      </c>
      <c r="CK316" s="289">
        <v>0</v>
      </c>
      <c r="CL316" s="289">
        <v>0</v>
      </c>
      <c r="CM316" s="289">
        <v>227502</v>
      </c>
      <c r="CN316" s="289">
        <v>10883</v>
      </c>
      <c r="CO316" s="289">
        <v>0</v>
      </c>
      <c r="CP316" s="289">
        <v>0</v>
      </c>
      <c r="CQ316" s="289">
        <v>0</v>
      </c>
      <c r="CR316" s="289">
        <v>0</v>
      </c>
      <c r="CS316" s="289">
        <v>7402</v>
      </c>
      <c r="CT316" s="289">
        <v>116450.79000000001</v>
      </c>
      <c r="CU316" s="289">
        <v>0</v>
      </c>
      <c r="CV316" s="289">
        <v>0</v>
      </c>
      <c r="CW316" s="289">
        <v>0</v>
      </c>
      <c r="CX316" s="289">
        <v>8922.8700000000008</v>
      </c>
      <c r="CY316" s="289">
        <v>0</v>
      </c>
      <c r="CZ316" s="289">
        <v>0</v>
      </c>
      <c r="DA316" s="289">
        <v>0</v>
      </c>
      <c r="DB316" s="289">
        <v>0</v>
      </c>
      <c r="DC316" s="289">
        <v>0</v>
      </c>
      <c r="DD316" s="289">
        <v>0</v>
      </c>
      <c r="DE316" s="289">
        <v>0</v>
      </c>
      <c r="DF316" s="289">
        <v>0</v>
      </c>
      <c r="DG316" s="289">
        <v>0</v>
      </c>
      <c r="DH316" s="289">
        <v>0</v>
      </c>
      <c r="DI316" s="289">
        <v>803164.35</v>
      </c>
      <c r="DJ316" s="289">
        <v>0</v>
      </c>
      <c r="DK316" s="289">
        <v>0</v>
      </c>
      <c r="DL316" s="289">
        <v>34758.04</v>
      </c>
      <c r="DM316" s="289">
        <v>103255.38</v>
      </c>
      <c r="DN316" s="289">
        <v>0</v>
      </c>
      <c r="DO316" s="289">
        <v>0</v>
      </c>
      <c r="DP316" s="289">
        <v>20058.830000000002</v>
      </c>
      <c r="DQ316" s="289">
        <v>0</v>
      </c>
      <c r="DR316" s="289">
        <v>0</v>
      </c>
      <c r="DS316" s="289">
        <v>0</v>
      </c>
      <c r="DT316" s="289">
        <v>0</v>
      </c>
      <c r="DU316" s="289">
        <v>0</v>
      </c>
      <c r="DV316" s="289">
        <v>75920</v>
      </c>
      <c r="DW316" s="289">
        <v>0</v>
      </c>
      <c r="DX316" s="289">
        <v>37985.31</v>
      </c>
      <c r="DY316" s="289">
        <v>37902.340000000004</v>
      </c>
      <c r="DZ316" s="289">
        <v>8406.2000000000007</v>
      </c>
      <c r="EA316" s="289">
        <v>8489.17</v>
      </c>
      <c r="EB316" s="289">
        <v>0</v>
      </c>
      <c r="EC316" s="289">
        <v>0</v>
      </c>
      <c r="ED316" s="289">
        <v>11458.5</v>
      </c>
      <c r="EE316" s="289">
        <v>11565.44</v>
      </c>
      <c r="EF316" s="289">
        <v>251372.35000000003</v>
      </c>
      <c r="EG316" s="289">
        <v>183962.73</v>
      </c>
      <c r="EH316" s="289">
        <v>0</v>
      </c>
      <c r="EI316" s="289">
        <v>0</v>
      </c>
      <c r="EJ316" s="289">
        <v>0</v>
      </c>
      <c r="EK316" s="289">
        <v>67302.680000000008</v>
      </c>
      <c r="EL316" s="289">
        <v>0</v>
      </c>
      <c r="EM316" s="289">
        <v>1175810.3</v>
      </c>
      <c r="EN316" s="289">
        <v>554974.61</v>
      </c>
      <c r="EO316" s="289">
        <v>71784.320000000007</v>
      </c>
      <c r="EP316" s="289">
        <v>1010699.71</v>
      </c>
      <c r="EQ316" s="289">
        <v>0</v>
      </c>
      <c r="ER316" s="289">
        <v>1493890</v>
      </c>
      <c r="ES316" s="289">
        <v>0</v>
      </c>
      <c r="ET316" s="289">
        <v>0</v>
      </c>
      <c r="EU316" s="289">
        <v>0</v>
      </c>
      <c r="EV316" s="289">
        <v>0</v>
      </c>
      <c r="EW316" s="289">
        <v>335451.38</v>
      </c>
      <c r="EX316" s="289">
        <v>335451.38</v>
      </c>
      <c r="EY316" s="289">
        <v>0</v>
      </c>
      <c r="EZ316" s="289">
        <v>0</v>
      </c>
      <c r="FA316" s="289">
        <v>0</v>
      </c>
      <c r="FB316" s="289">
        <v>0</v>
      </c>
      <c r="FC316" s="289">
        <v>0</v>
      </c>
      <c r="FD316" s="289">
        <v>0</v>
      </c>
      <c r="FE316" s="289">
        <v>0</v>
      </c>
      <c r="FF316" s="289">
        <v>0</v>
      </c>
      <c r="FG316" s="289">
        <v>0</v>
      </c>
      <c r="FH316" s="289">
        <v>0</v>
      </c>
      <c r="FI316" s="289">
        <v>0</v>
      </c>
      <c r="FJ316" s="289">
        <v>0</v>
      </c>
      <c r="FK316" s="289">
        <v>0</v>
      </c>
    </row>
    <row r="317" spans="1:167" x14ac:dyDescent="0.15">
      <c r="A317" s="287">
        <v>5523</v>
      </c>
      <c r="B317" s="287" t="s">
        <v>807</v>
      </c>
      <c r="C317" s="289">
        <v>0</v>
      </c>
      <c r="D317" s="289">
        <v>8481071.4199999999</v>
      </c>
      <c r="E317" s="289">
        <v>0</v>
      </c>
      <c r="F317" s="289">
        <v>14217.66</v>
      </c>
      <c r="G317" s="289">
        <v>41807.56</v>
      </c>
      <c r="H317" s="289">
        <v>10701.28</v>
      </c>
      <c r="I317" s="289">
        <v>82747.69</v>
      </c>
      <c r="J317" s="289">
        <v>0</v>
      </c>
      <c r="K317" s="289">
        <v>231026.92</v>
      </c>
      <c r="L317" s="289">
        <v>0</v>
      </c>
      <c r="M317" s="289">
        <v>0</v>
      </c>
      <c r="N317" s="289">
        <v>0</v>
      </c>
      <c r="O317" s="289">
        <v>0</v>
      </c>
      <c r="P317" s="289">
        <v>9225.64</v>
      </c>
      <c r="Q317" s="289">
        <v>0</v>
      </c>
      <c r="R317" s="289">
        <v>0</v>
      </c>
      <c r="S317" s="289">
        <v>0</v>
      </c>
      <c r="T317" s="289">
        <v>50</v>
      </c>
      <c r="U317" s="289">
        <v>336250.54</v>
      </c>
      <c r="V317" s="289">
        <v>5560313</v>
      </c>
      <c r="W317" s="289">
        <v>9550.99</v>
      </c>
      <c r="X317" s="289">
        <v>0</v>
      </c>
      <c r="Y317" s="289">
        <v>262772.73</v>
      </c>
      <c r="Z317" s="289">
        <v>63107.69</v>
      </c>
      <c r="AA317" s="289">
        <v>17678</v>
      </c>
      <c r="AB317" s="289">
        <v>0</v>
      </c>
      <c r="AC317" s="289">
        <v>0</v>
      </c>
      <c r="AD317" s="289">
        <v>69241.67</v>
      </c>
      <c r="AE317" s="289">
        <v>196823</v>
      </c>
      <c r="AF317" s="289">
        <v>0</v>
      </c>
      <c r="AG317" s="289">
        <v>0</v>
      </c>
      <c r="AH317" s="289">
        <v>21222.83</v>
      </c>
      <c r="AI317" s="289">
        <v>1500</v>
      </c>
      <c r="AJ317" s="289">
        <v>0</v>
      </c>
      <c r="AK317" s="289">
        <v>750</v>
      </c>
      <c r="AL317" s="289">
        <v>0</v>
      </c>
      <c r="AM317" s="289">
        <v>5707.52</v>
      </c>
      <c r="AN317" s="289">
        <v>161699.03</v>
      </c>
      <c r="AO317" s="289">
        <v>0</v>
      </c>
      <c r="AP317" s="289">
        <v>23722.7</v>
      </c>
      <c r="AQ317" s="289">
        <v>2746774.16</v>
      </c>
      <c r="AR317" s="289">
        <v>2869917.67</v>
      </c>
      <c r="AS317" s="289">
        <v>601148.92000000004</v>
      </c>
      <c r="AT317" s="289">
        <v>454538.07</v>
      </c>
      <c r="AU317" s="289">
        <v>229738.88</v>
      </c>
      <c r="AV317" s="289">
        <v>351488.17</v>
      </c>
      <c r="AW317" s="289">
        <v>428376.33</v>
      </c>
      <c r="AX317" s="289">
        <v>497127.33</v>
      </c>
      <c r="AY317" s="289">
        <v>379148.46</v>
      </c>
      <c r="AZ317" s="289">
        <v>850246</v>
      </c>
      <c r="BA317" s="289">
        <v>2978570.06</v>
      </c>
      <c r="BB317" s="289">
        <v>469430.45</v>
      </c>
      <c r="BC317" s="289">
        <v>145428.12</v>
      </c>
      <c r="BD317" s="289">
        <v>0</v>
      </c>
      <c r="BE317" s="289">
        <v>121687.09</v>
      </c>
      <c r="BF317" s="289">
        <v>1856609.56</v>
      </c>
      <c r="BG317" s="289">
        <v>662365.06000000006</v>
      </c>
      <c r="BH317" s="289">
        <v>0</v>
      </c>
      <c r="BI317" s="289">
        <v>0</v>
      </c>
      <c r="BJ317" s="289">
        <v>0</v>
      </c>
      <c r="BK317" s="289">
        <v>0</v>
      </c>
      <c r="BL317" s="289">
        <v>0</v>
      </c>
      <c r="BM317" s="289">
        <v>71032.12</v>
      </c>
      <c r="BN317" s="289">
        <v>0</v>
      </c>
      <c r="BO317" s="289">
        <v>0</v>
      </c>
      <c r="BP317" s="289">
        <v>0</v>
      </c>
      <c r="BQ317" s="289">
        <v>5892165.8499999996</v>
      </c>
      <c r="BR317" s="289">
        <v>5921791.5099999998</v>
      </c>
      <c r="BS317" s="289">
        <v>5963197.9699999997</v>
      </c>
      <c r="BT317" s="289">
        <v>5921791.5099999998</v>
      </c>
      <c r="BU317" s="289">
        <v>0</v>
      </c>
      <c r="BV317" s="289">
        <v>0</v>
      </c>
      <c r="BW317" s="289">
        <v>1792459.16</v>
      </c>
      <c r="BX317" s="289">
        <v>0</v>
      </c>
      <c r="BY317" s="289">
        <v>0</v>
      </c>
      <c r="BZ317" s="289">
        <v>0</v>
      </c>
      <c r="CA317" s="289">
        <v>0</v>
      </c>
      <c r="CB317" s="289">
        <v>0</v>
      </c>
      <c r="CC317" s="289">
        <v>30000</v>
      </c>
      <c r="CD317" s="289">
        <v>0</v>
      </c>
      <c r="CE317" s="289">
        <v>0</v>
      </c>
      <c r="CF317" s="289">
        <v>0</v>
      </c>
      <c r="CG317" s="289">
        <v>0</v>
      </c>
      <c r="CH317" s="289">
        <v>15622.51</v>
      </c>
      <c r="CI317" s="289">
        <v>0</v>
      </c>
      <c r="CJ317" s="289">
        <v>0</v>
      </c>
      <c r="CK317" s="289">
        <v>0</v>
      </c>
      <c r="CL317" s="289">
        <v>0</v>
      </c>
      <c r="CM317" s="289">
        <v>698398</v>
      </c>
      <c r="CN317" s="289">
        <v>0</v>
      </c>
      <c r="CO317" s="289">
        <v>0</v>
      </c>
      <c r="CP317" s="289">
        <v>0</v>
      </c>
      <c r="CQ317" s="289">
        <v>0</v>
      </c>
      <c r="CR317" s="289">
        <v>0</v>
      </c>
      <c r="CS317" s="289">
        <v>0</v>
      </c>
      <c r="CT317" s="289">
        <v>325531.86</v>
      </c>
      <c r="CU317" s="289">
        <v>0</v>
      </c>
      <c r="CV317" s="289">
        <v>0</v>
      </c>
      <c r="CW317" s="289">
        <v>0</v>
      </c>
      <c r="CX317" s="289">
        <v>122603.27</v>
      </c>
      <c r="CY317" s="289">
        <v>0</v>
      </c>
      <c r="CZ317" s="289">
        <v>0</v>
      </c>
      <c r="DA317" s="289">
        <v>0</v>
      </c>
      <c r="DB317" s="289">
        <v>0</v>
      </c>
      <c r="DC317" s="289">
        <v>0</v>
      </c>
      <c r="DD317" s="289">
        <v>0</v>
      </c>
      <c r="DE317" s="289">
        <v>0</v>
      </c>
      <c r="DF317" s="289">
        <v>0</v>
      </c>
      <c r="DG317" s="289">
        <v>0</v>
      </c>
      <c r="DH317" s="289">
        <v>0</v>
      </c>
      <c r="DI317" s="289">
        <v>2381658.08</v>
      </c>
      <c r="DJ317" s="289">
        <v>0</v>
      </c>
      <c r="DK317" s="289">
        <v>0</v>
      </c>
      <c r="DL317" s="289">
        <v>269025.28999999998</v>
      </c>
      <c r="DM317" s="289">
        <v>62386.04</v>
      </c>
      <c r="DN317" s="289">
        <v>0</v>
      </c>
      <c r="DO317" s="289">
        <v>0</v>
      </c>
      <c r="DP317" s="289">
        <v>189167.12</v>
      </c>
      <c r="DQ317" s="289">
        <v>0</v>
      </c>
      <c r="DR317" s="289">
        <v>0</v>
      </c>
      <c r="DS317" s="289">
        <v>0</v>
      </c>
      <c r="DT317" s="289">
        <v>0</v>
      </c>
      <c r="DU317" s="289">
        <v>0</v>
      </c>
      <c r="DV317" s="289">
        <v>82378.27</v>
      </c>
      <c r="DW317" s="289">
        <v>0</v>
      </c>
      <c r="DX317" s="289">
        <v>93110.77</v>
      </c>
      <c r="DY317" s="289">
        <v>93813.040000000008</v>
      </c>
      <c r="DZ317" s="289">
        <v>32613.9</v>
      </c>
      <c r="EA317" s="289">
        <v>28198.36</v>
      </c>
      <c r="EB317" s="289">
        <v>3713.27</v>
      </c>
      <c r="EC317" s="289">
        <v>0</v>
      </c>
      <c r="ED317" s="289">
        <v>18257.23</v>
      </c>
      <c r="EE317" s="289">
        <v>8270.7300000000014</v>
      </c>
      <c r="EF317" s="289">
        <v>2989221.27</v>
      </c>
      <c r="EG317" s="289">
        <v>684995.55</v>
      </c>
      <c r="EH317" s="289">
        <v>2172078.75</v>
      </c>
      <c r="EI317" s="289">
        <v>0</v>
      </c>
      <c r="EJ317" s="289">
        <v>0</v>
      </c>
      <c r="EK317" s="289">
        <v>142133.47</v>
      </c>
      <c r="EL317" s="289">
        <v>0</v>
      </c>
      <c r="EM317" s="289">
        <v>1884078.75</v>
      </c>
      <c r="EN317" s="289">
        <v>592341.75</v>
      </c>
      <c r="EO317" s="289">
        <v>777430.51</v>
      </c>
      <c r="EP317" s="289">
        <v>378429.46</v>
      </c>
      <c r="EQ317" s="289">
        <v>166940.70000000001</v>
      </c>
      <c r="ER317" s="289">
        <v>26400</v>
      </c>
      <c r="ES317" s="289">
        <v>0</v>
      </c>
      <c r="ET317" s="289">
        <v>0</v>
      </c>
      <c r="EU317" s="289">
        <v>0</v>
      </c>
      <c r="EV317" s="289">
        <v>0</v>
      </c>
      <c r="EW317" s="289">
        <v>624181.57999999996</v>
      </c>
      <c r="EX317" s="289">
        <v>624181.57999999996</v>
      </c>
      <c r="EY317" s="289">
        <v>0</v>
      </c>
      <c r="EZ317" s="289">
        <v>0</v>
      </c>
      <c r="FA317" s="289">
        <v>0</v>
      </c>
      <c r="FB317" s="289">
        <v>102096</v>
      </c>
      <c r="FC317" s="289">
        <v>0</v>
      </c>
      <c r="FD317" s="289">
        <v>102096</v>
      </c>
      <c r="FE317" s="289">
        <v>0</v>
      </c>
      <c r="FF317" s="289">
        <v>0</v>
      </c>
      <c r="FG317" s="289">
        <v>0</v>
      </c>
      <c r="FH317" s="289">
        <v>13456</v>
      </c>
      <c r="FI317" s="289">
        <v>0</v>
      </c>
      <c r="FJ317" s="289">
        <v>13456</v>
      </c>
      <c r="FK317" s="289">
        <v>0</v>
      </c>
    </row>
    <row r="318" spans="1:167" x14ac:dyDescent="0.15">
      <c r="A318" s="287">
        <v>3850</v>
      </c>
      <c r="B318" s="287" t="s">
        <v>701</v>
      </c>
      <c r="C318" s="289">
        <v>10039.35</v>
      </c>
      <c r="D318" s="289">
        <v>1889951.2</v>
      </c>
      <c r="E318" s="289">
        <v>1389.75</v>
      </c>
      <c r="F318" s="289">
        <v>11517.08</v>
      </c>
      <c r="G318" s="289">
        <v>25500.32</v>
      </c>
      <c r="H318" s="289">
        <v>9548.52</v>
      </c>
      <c r="I318" s="289">
        <v>90921.56</v>
      </c>
      <c r="J318" s="289">
        <v>0</v>
      </c>
      <c r="K318" s="289">
        <v>28695</v>
      </c>
      <c r="L318" s="289">
        <v>0</v>
      </c>
      <c r="M318" s="289">
        <v>8170</v>
      </c>
      <c r="N318" s="289">
        <v>0</v>
      </c>
      <c r="O318" s="289">
        <v>0</v>
      </c>
      <c r="P318" s="289">
        <v>6196.95</v>
      </c>
      <c r="Q318" s="289">
        <v>0</v>
      </c>
      <c r="R318" s="289">
        <v>0</v>
      </c>
      <c r="S318" s="289">
        <v>0</v>
      </c>
      <c r="T318" s="289">
        <v>0</v>
      </c>
      <c r="U318" s="289">
        <v>164886.66</v>
      </c>
      <c r="V318" s="289">
        <v>4722662</v>
      </c>
      <c r="W318" s="289">
        <v>13508.41</v>
      </c>
      <c r="X318" s="289">
        <v>0</v>
      </c>
      <c r="Y318" s="289">
        <v>273631.11</v>
      </c>
      <c r="Z318" s="289">
        <v>50309.590000000004</v>
      </c>
      <c r="AA318" s="289">
        <v>223323</v>
      </c>
      <c r="AB318" s="289">
        <v>0</v>
      </c>
      <c r="AC318" s="289">
        <v>0</v>
      </c>
      <c r="AD318" s="289">
        <v>83783</v>
      </c>
      <c r="AE318" s="289">
        <v>202003.9</v>
      </c>
      <c r="AF318" s="289">
        <v>0</v>
      </c>
      <c r="AG318" s="289">
        <v>0</v>
      </c>
      <c r="AH318" s="289">
        <v>0</v>
      </c>
      <c r="AI318" s="289">
        <v>283578.78000000003</v>
      </c>
      <c r="AJ318" s="289">
        <v>0</v>
      </c>
      <c r="AK318" s="289">
        <v>0</v>
      </c>
      <c r="AL318" s="289">
        <v>0</v>
      </c>
      <c r="AM318" s="289">
        <v>4658.04</v>
      </c>
      <c r="AN318" s="289">
        <v>30657.57</v>
      </c>
      <c r="AO318" s="289">
        <v>7417.45</v>
      </c>
      <c r="AP318" s="289">
        <v>4510.22</v>
      </c>
      <c r="AQ318" s="289">
        <v>1411765.07</v>
      </c>
      <c r="AR318" s="289">
        <v>1651213.09</v>
      </c>
      <c r="AS318" s="289">
        <v>255863.92</v>
      </c>
      <c r="AT318" s="289">
        <v>437567.5</v>
      </c>
      <c r="AU318" s="289">
        <v>171712.68</v>
      </c>
      <c r="AV318" s="289">
        <v>0</v>
      </c>
      <c r="AW318" s="289">
        <v>213525.30000000002</v>
      </c>
      <c r="AX318" s="289">
        <v>338433.05</v>
      </c>
      <c r="AY318" s="289">
        <v>244561.57</v>
      </c>
      <c r="AZ318" s="289">
        <v>414285.16000000003</v>
      </c>
      <c r="BA318" s="289">
        <v>1434446.46</v>
      </c>
      <c r="BB318" s="289">
        <v>113285.19</v>
      </c>
      <c r="BC318" s="289">
        <v>87176.650000000009</v>
      </c>
      <c r="BD318" s="289">
        <v>0</v>
      </c>
      <c r="BE318" s="289">
        <v>253770.49000000002</v>
      </c>
      <c r="BF318" s="289">
        <v>846677.55</v>
      </c>
      <c r="BG318" s="289">
        <v>453567.92</v>
      </c>
      <c r="BH318" s="289">
        <v>93.98</v>
      </c>
      <c r="BI318" s="289">
        <v>0</v>
      </c>
      <c r="BJ318" s="289">
        <v>0</v>
      </c>
      <c r="BK318" s="289">
        <v>0</v>
      </c>
      <c r="BL318" s="289">
        <v>0</v>
      </c>
      <c r="BM318" s="289">
        <v>0</v>
      </c>
      <c r="BN318" s="289">
        <v>0</v>
      </c>
      <c r="BO318" s="289">
        <v>0</v>
      </c>
      <c r="BP318" s="289">
        <v>0</v>
      </c>
      <c r="BQ318" s="289">
        <v>2372750.5499999998</v>
      </c>
      <c r="BR318" s="289">
        <v>2191664.4300000002</v>
      </c>
      <c r="BS318" s="289">
        <v>2372750.5499999998</v>
      </c>
      <c r="BT318" s="289">
        <v>2191664.4300000002</v>
      </c>
      <c r="BU318" s="289">
        <v>0</v>
      </c>
      <c r="BV318" s="289">
        <v>0</v>
      </c>
      <c r="BW318" s="289">
        <v>846677.55</v>
      </c>
      <c r="BX318" s="289">
        <v>0</v>
      </c>
      <c r="BY318" s="289">
        <v>0</v>
      </c>
      <c r="BZ318" s="289">
        <v>0</v>
      </c>
      <c r="CA318" s="289">
        <v>0</v>
      </c>
      <c r="CB318" s="289">
        <v>2289.5300000000002</v>
      </c>
      <c r="CC318" s="289">
        <v>34537.19</v>
      </c>
      <c r="CD318" s="289">
        <v>0</v>
      </c>
      <c r="CE318" s="289">
        <v>0</v>
      </c>
      <c r="CF318" s="289">
        <v>0</v>
      </c>
      <c r="CG318" s="289">
        <v>0</v>
      </c>
      <c r="CH318" s="289">
        <v>15660.06</v>
      </c>
      <c r="CI318" s="289">
        <v>0</v>
      </c>
      <c r="CJ318" s="289">
        <v>0</v>
      </c>
      <c r="CK318" s="289">
        <v>0</v>
      </c>
      <c r="CL318" s="289">
        <v>0</v>
      </c>
      <c r="CM318" s="289">
        <v>304856</v>
      </c>
      <c r="CN318" s="289">
        <v>1596</v>
      </c>
      <c r="CO318" s="289">
        <v>0</v>
      </c>
      <c r="CP318" s="289">
        <v>0</v>
      </c>
      <c r="CQ318" s="289">
        <v>0</v>
      </c>
      <c r="CR318" s="289">
        <v>0</v>
      </c>
      <c r="CS318" s="289">
        <v>1086</v>
      </c>
      <c r="CT318" s="289">
        <v>142738.43</v>
      </c>
      <c r="CU318" s="289">
        <v>0</v>
      </c>
      <c r="CV318" s="289">
        <v>0</v>
      </c>
      <c r="CW318" s="289">
        <v>0</v>
      </c>
      <c r="CX318" s="289">
        <v>63289.340000000004</v>
      </c>
      <c r="CY318" s="289">
        <v>0</v>
      </c>
      <c r="CZ318" s="289">
        <v>0</v>
      </c>
      <c r="DA318" s="289">
        <v>0</v>
      </c>
      <c r="DB318" s="289">
        <v>0</v>
      </c>
      <c r="DC318" s="289">
        <v>3000</v>
      </c>
      <c r="DD318" s="289">
        <v>0</v>
      </c>
      <c r="DE318" s="289">
        <v>0</v>
      </c>
      <c r="DF318" s="289">
        <v>0</v>
      </c>
      <c r="DG318" s="289">
        <v>0</v>
      </c>
      <c r="DH318" s="289">
        <v>0</v>
      </c>
      <c r="DI318" s="289">
        <v>1057114.6299999999</v>
      </c>
      <c r="DJ318" s="289">
        <v>0</v>
      </c>
      <c r="DK318" s="289">
        <v>0</v>
      </c>
      <c r="DL318" s="289">
        <v>149663.74</v>
      </c>
      <c r="DM318" s="289">
        <v>84745.99</v>
      </c>
      <c r="DN318" s="289">
        <v>0</v>
      </c>
      <c r="DO318" s="289">
        <v>0</v>
      </c>
      <c r="DP318" s="289">
        <v>32439.87</v>
      </c>
      <c r="DQ318" s="289">
        <v>4984</v>
      </c>
      <c r="DR318" s="289">
        <v>0</v>
      </c>
      <c r="DS318" s="289">
        <v>0</v>
      </c>
      <c r="DT318" s="289">
        <v>0</v>
      </c>
      <c r="DU318" s="289">
        <v>0</v>
      </c>
      <c r="DV318" s="289">
        <v>61648.31</v>
      </c>
      <c r="DW318" s="289">
        <v>15094.32</v>
      </c>
      <c r="DX318" s="289">
        <v>38444.29</v>
      </c>
      <c r="DY318" s="289">
        <v>24983.600000000002</v>
      </c>
      <c r="DZ318" s="289">
        <v>17266.3</v>
      </c>
      <c r="EA318" s="289">
        <v>30726.99</v>
      </c>
      <c r="EB318" s="289">
        <v>0</v>
      </c>
      <c r="EC318" s="289">
        <v>0</v>
      </c>
      <c r="ED318" s="289">
        <v>114990</v>
      </c>
      <c r="EE318" s="289">
        <v>104790</v>
      </c>
      <c r="EF318" s="289">
        <v>1039780.11</v>
      </c>
      <c r="EG318" s="289">
        <v>983855</v>
      </c>
      <c r="EH318" s="289">
        <v>0</v>
      </c>
      <c r="EI318" s="289">
        <v>0</v>
      </c>
      <c r="EJ318" s="289">
        <v>0</v>
      </c>
      <c r="EK318" s="289">
        <v>66125</v>
      </c>
      <c r="EL318" s="289">
        <v>0.11</v>
      </c>
      <c r="EM318" s="289">
        <v>7905000</v>
      </c>
      <c r="EN318" s="289">
        <v>1548936.3800000001</v>
      </c>
      <c r="EO318" s="289">
        <v>18293.5</v>
      </c>
      <c r="EP318" s="289">
        <v>283063.71000000002</v>
      </c>
      <c r="EQ318" s="289">
        <v>0</v>
      </c>
      <c r="ER318" s="289">
        <v>1813706.59</v>
      </c>
      <c r="ES318" s="289">
        <v>0</v>
      </c>
      <c r="ET318" s="289">
        <v>0</v>
      </c>
      <c r="EU318" s="289">
        <v>83039.259999999995</v>
      </c>
      <c r="EV318" s="289">
        <v>75569.97</v>
      </c>
      <c r="EW318" s="289">
        <v>358545.33</v>
      </c>
      <c r="EX318" s="289">
        <v>366014.62</v>
      </c>
      <c r="EY318" s="289">
        <v>0</v>
      </c>
      <c r="EZ318" s="289">
        <v>25939.09</v>
      </c>
      <c r="FA318" s="289">
        <v>21075.75</v>
      </c>
      <c r="FB318" s="289">
        <v>33482.5</v>
      </c>
      <c r="FC318" s="289">
        <v>3004.2400000000002</v>
      </c>
      <c r="FD318" s="289">
        <v>35341.599999999999</v>
      </c>
      <c r="FE318" s="289">
        <v>0</v>
      </c>
      <c r="FF318" s="289">
        <v>0</v>
      </c>
      <c r="FG318" s="289">
        <v>0</v>
      </c>
      <c r="FH318" s="289">
        <v>0</v>
      </c>
      <c r="FI318" s="289">
        <v>0</v>
      </c>
      <c r="FJ318" s="289">
        <v>0</v>
      </c>
      <c r="FK318" s="289">
        <v>0</v>
      </c>
    </row>
    <row r="319" spans="1:167" x14ac:dyDescent="0.15">
      <c r="A319" s="287">
        <v>4956</v>
      </c>
      <c r="B319" s="287" t="s">
        <v>778</v>
      </c>
      <c r="C319" s="289">
        <v>4057.56</v>
      </c>
      <c r="D319" s="289">
        <v>2478103</v>
      </c>
      <c r="E319" s="289">
        <v>0</v>
      </c>
      <c r="F319" s="289">
        <v>10378.5</v>
      </c>
      <c r="G319" s="289">
        <v>48655</v>
      </c>
      <c r="H319" s="289">
        <v>4492.16</v>
      </c>
      <c r="I319" s="289">
        <v>61534.75</v>
      </c>
      <c r="J319" s="289">
        <v>0</v>
      </c>
      <c r="K319" s="289">
        <v>1078197.82</v>
      </c>
      <c r="L319" s="289">
        <v>0</v>
      </c>
      <c r="M319" s="289">
        <v>21672.93</v>
      </c>
      <c r="N319" s="289">
        <v>0</v>
      </c>
      <c r="O319" s="289">
        <v>0</v>
      </c>
      <c r="P319" s="289">
        <v>3215</v>
      </c>
      <c r="Q319" s="289">
        <v>0</v>
      </c>
      <c r="R319" s="289">
        <v>0</v>
      </c>
      <c r="S319" s="289">
        <v>0</v>
      </c>
      <c r="T319" s="289">
        <v>0</v>
      </c>
      <c r="U319" s="289">
        <v>233445.44</v>
      </c>
      <c r="V319" s="289">
        <v>6399431</v>
      </c>
      <c r="W319" s="289">
        <v>9247.75</v>
      </c>
      <c r="X319" s="289">
        <v>0</v>
      </c>
      <c r="Y319" s="289">
        <v>0</v>
      </c>
      <c r="Z319" s="289">
        <v>16298.49</v>
      </c>
      <c r="AA319" s="289">
        <v>849</v>
      </c>
      <c r="AB319" s="289">
        <v>0</v>
      </c>
      <c r="AC319" s="289">
        <v>0</v>
      </c>
      <c r="AD319" s="289">
        <v>35457.53</v>
      </c>
      <c r="AE319" s="289">
        <v>30270</v>
      </c>
      <c r="AF319" s="289">
        <v>0</v>
      </c>
      <c r="AG319" s="289">
        <v>0</v>
      </c>
      <c r="AH319" s="289">
        <v>4899.67</v>
      </c>
      <c r="AI319" s="289">
        <v>0</v>
      </c>
      <c r="AJ319" s="289">
        <v>0</v>
      </c>
      <c r="AK319" s="289">
        <v>1231.8900000000001</v>
      </c>
      <c r="AL319" s="289">
        <v>83720</v>
      </c>
      <c r="AM319" s="289">
        <v>1187.8700000000001</v>
      </c>
      <c r="AN319" s="289">
        <v>16461.25</v>
      </c>
      <c r="AO319" s="289">
        <v>0</v>
      </c>
      <c r="AP319" s="289">
        <v>8000.43</v>
      </c>
      <c r="AQ319" s="289">
        <v>2149881.52</v>
      </c>
      <c r="AR319" s="289">
        <v>2039730.62</v>
      </c>
      <c r="AS319" s="289">
        <v>187475.45</v>
      </c>
      <c r="AT319" s="289">
        <v>301875.26</v>
      </c>
      <c r="AU319" s="289">
        <v>211004.44</v>
      </c>
      <c r="AV319" s="289">
        <v>31832.86</v>
      </c>
      <c r="AW319" s="289">
        <v>456491.97000000003</v>
      </c>
      <c r="AX319" s="289">
        <v>496003.02</v>
      </c>
      <c r="AY319" s="289">
        <v>301425.36</v>
      </c>
      <c r="AZ319" s="289">
        <v>683957.16</v>
      </c>
      <c r="BA319" s="289">
        <v>1904873</v>
      </c>
      <c r="BB319" s="289">
        <v>307544.40000000002</v>
      </c>
      <c r="BC319" s="289">
        <v>94023.61</v>
      </c>
      <c r="BD319" s="289">
        <v>35200.69</v>
      </c>
      <c r="BE319" s="289">
        <v>272692.34000000003</v>
      </c>
      <c r="BF319" s="289">
        <v>964340.63</v>
      </c>
      <c r="BG319" s="289">
        <v>349884.59</v>
      </c>
      <c r="BH319" s="289">
        <v>0</v>
      </c>
      <c r="BI319" s="289">
        <v>0</v>
      </c>
      <c r="BJ319" s="289">
        <v>0</v>
      </c>
      <c r="BK319" s="289">
        <v>0</v>
      </c>
      <c r="BL319" s="289">
        <v>0</v>
      </c>
      <c r="BM319" s="289">
        <v>0</v>
      </c>
      <c r="BN319" s="289">
        <v>0</v>
      </c>
      <c r="BO319" s="289">
        <v>0</v>
      </c>
      <c r="BP319" s="289">
        <v>0</v>
      </c>
      <c r="BQ319" s="289">
        <v>2129465.21</v>
      </c>
      <c r="BR319" s="289">
        <v>1892035.33</v>
      </c>
      <c r="BS319" s="289">
        <v>2129465.21</v>
      </c>
      <c r="BT319" s="289">
        <v>1892035.33</v>
      </c>
      <c r="BU319" s="289">
        <v>0</v>
      </c>
      <c r="BV319" s="289">
        <v>0</v>
      </c>
      <c r="BW319" s="289">
        <v>964340.63</v>
      </c>
      <c r="BX319" s="289">
        <v>0</v>
      </c>
      <c r="BY319" s="289">
        <v>0</v>
      </c>
      <c r="BZ319" s="289">
        <v>0</v>
      </c>
      <c r="CA319" s="289">
        <v>0</v>
      </c>
      <c r="CB319" s="289">
        <v>0</v>
      </c>
      <c r="CC319" s="289">
        <v>0</v>
      </c>
      <c r="CD319" s="289">
        <v>0</v>
      </c>
      <c r="CE319" s="289">
        <v>0</v>
      </c>
      <c r="CF319" s="289">
        <v>0</v>
      </c>
      <c r="CG319" s="289">
        <v>0</v>
      </c>
      <c r="CH319" s="289">
        <v>34807.440000000002</v>
      </c>
      <c r="CI319" s="289">
        <v>0</v>
      </c>
      <c r="CJ319" s="289">
        <v>0</v>
      </c>
      <c r="CK319" s="289">
        <v>0</v>
      </c>
      <c r="CL319" s="289">
        <v>0</v>
      </c>
      <c r="CM319" s="289">
        <v>284122</v>
      </c>
      <c r="CN319" s="289">
        <v>0</v>
      </c>
      <c r="CO319" s="289">
        <v>0</v>
      </c>
      <c r="CP319" s="289">
        <v>0</v>
      </c>
      <c r="CQ319" s="289">
        <v>0</v>
      </c>
      <c r="CR319" s="289">
        <v>0</v>
      </c>
      <c r="CS319" s="289">
        <v>0</v>
      </c>
      <c r="CT319" s="289">
        <v>140287.67999999999</v>
      </c>
      <c r="CU319" s="289">
        <v>0</v>
      </c>
      <c r="CV319" s="289">
        <v>0</v>
      </c>
      <c r="CW319" s="289">
        <v>0</v>
      </c>
      <c r="CX319" s="289">
        <v>35288.35</v>
      </c>
      <c r="CY319" s="289">
        <v>0</v>
      </c>
      <c r="CZ319" s="289">
        <v>0</v>
      </c>
      <c r="DA319" s="289">
        <v>0</v>
      </c>
      <c r="DB319" s="289">
        <v>0</v>
      </c>
      <c r="DC319" s="289">
        <v>0</v>
      </c>
      <c r="DD319" s="289">
        <v>0</v>
      </c>
      <c r="DE319" s="289">
        <v>0</v>
      </c>
      <c r="DF319" s="289">
        <v>0</v>
      </c>
      <c r="DG319" s="289">
        <v>0</v>
      </c>
      <c r="DH319" s="289">
        <v>0</v>
      </c>
      <c r="DI319" s="289">
        <v>1041314.13</v>
      </c>
      <c r="DJ319" s="289">
        <v>0</v>
      </c>
      <c r="DK319" s="289">
        <v>0</v>
      </c>
      <c r="DL319" s="289">
        <v>147534.18</v>
      </c>
      <c r="DM319" s="289">
        <v>99252.24</v>
      </c>
      <c r="DN319" s="289">
        <v>0</v>
      </c>
      <c r="DO319" s="289">
        <v>0</v>
      </c>
      <c r="DP319" s="289">
        <v>66522.899999999994</v>
      </c>
      <c r="DQ319" s="289">
        <v>747.08</v>
      </c>
      <c r="DR319" s="289">
        <v>1116.99</v>
      </c>
      <c r="DS319" s="289">
        <v>0</v>
      </c>
      <c r="DT319" s="289">
        <v>19760.400000000001</v>
      </c>
      <c r="DU319" s="289">
        <v>0</v>
      </c>
      <c r="DV319" s="289">
        <v>78540.62</v>
      </c>
      <c r="DW319" s="289">
        <v>0</v>
      </c>
      <c r="DX319" s="289">
        <v>10787.93</v>
      </c>
      <c r="DY319" s="289">
        <v>12595.04</v>
      </c>
      <c r="DZ319" s="289">
        <v>15185.75</v>
      </c>
      <c r="EA319" s="289">
        <v>0</v>
      </c>
      <c r="EB319" s="289">
        <v>0</v>
      </c>
      <c r="EC319" s="289">
        <v>13378.64</v>
      </c>
      <c r="ED319" s="289">
        <v>30069.350000000002</v>
      </c>
      <c r="EE319" s="289">
        <v>19024.349999999999</v>
      </c>
      <c r="EF319" s="289">
        <v>789095</v>
      </c>
      <c r="EG319" s="289">
        <v>668250</v>
      </c>
      <c r="EH319" s="289">
        <v>0</v>
      </c>
      <c r="EI319" s="289">
        <v>0</v>
      </c>
      <c r="EJ319" s="289">
        <v>0</v>
      </c>
      <c r="EK319" s="289">
        <v>131890</v>
      </c>
      <c r="EL319" s="289">
        <v>0</v>
      </c>
      <c r="EM319" s="289">
        <v>1217270.54</v>
      </c>
      <c r="EN319" s="289">
        <v>0</v>
      </c>
      <c r="EO319" s="289">
        <v>0</v>
      </c>
      <c r="EP319" s="289">
        <v>0</v>
      </c>
      <c r="EQ319" s="289">
        <v>0</v>
      </c>
      <c r="ER319" s="289">
        <v>0</v>
      </c>
      <c r="ES319" s="289">
        <v>0</v>
      </c>
      <c r="ET319" s="289">
        <v>0</v>
      </c>
      <c r="EU319" s="289">
        <v>105008.53</v>
      </c>
      <c r="EV319" s="289">
        <v>143143</v>
      </c>
      <c r="EW319" s="289">
        <v>456942.72000000003</v>
      </c>
      <c r="EX319" s="289">
        <v>418808.25</v>
      </c>
      <c r="EY319" s="289">
        <v>0</v>
      </c>
      <c r="EZ319" s="289">
        <v>0</v>
      </c>
      <c r="FA319" s="289">
        <v>0</v>
      </c>
      <c r="FB319" s="289">
        <v>0</v>
      </c>
      <c r="FC319" s="289">
        <v>0</v>
      </c>
      <c r="FD319" s="289">
        <v>0</v>
      </c>
      <c r="FE319" s="289">
        <v>0</v>
      </c>
      <c r="FF319" s="289">
        <v>0</v>
      </c>
      <c r="FG319" s="289">
        <v>0</v>
      </c>
      <c r="FH319" s="289">
        <v>0</v>
      </c>
      <c r="FI319" s="289">
        <v>0</v>
      </c>
      <c r="FJ319" s="289">
        <v>0</v>
      </c>
      <c r="FK319" s="289">
        <v>0</v>
      </c>
    </row>
    <row r="320" spans="1:167" x14ac:dyDescent="0.15">
      <c r="A320" s="287">
        <v>4963</v>
      </c>
      <c r="B320" s="287" t="s">
        <v>779</v>
      </c>
      <c r="C320" s="289">
        <v>0</v>
      </c>
      <c r="D320" s="289">
        <v>3075610</v>
      </c>
      <c r="E320" s="289">
        <v>4414.6099999999997</v>
      </c>
      <c r="F320" s="289">
        <v>2835.37</v>
      </c>
      <c r="G320" s="289">
        <v>29736.720000000001</v>
      </c>
      <c r="H320" s="289">
        <v>4461.45</v>
      </c>
      <c r="I320" s="289">
        <v>34751.32</v>
      </c>
      <c r="J320" s="289">
        <v>3813.35</v>
      </c>
      <c r="K320" s="289">
        <v>269387.69</v>
      </c>
      <c r="L320" s="289">
        <v>0</v>
      </c>
      <c r="M320" s="289">
        <v>0</v>
      </c>
      <c r="N320" s="289">
        <v>0</v>
      </c>
      <c r="O320" s="289">
        <v>0</v>
      </c>
      <c r="P320" s="289">
        <v>2658</v>
      </c>
      <c r="Q320" s="289">
        <v>0</v>
      </c>
      <c r="R320" s="289">
        <v>7600</v>
      </c>
      <c r="S320" s="289">
        <v>0</v>
      </c>
      <c r="T320" s="289">
        <v>0</v>
      </c>
      <c r="U320" s="289">
        <v>150495.81</v>
      </c>
      <c r="V320" s="289">
        <v>2519856</v>
      </c>
      <c r="W320" s="289">
        <v>0</v>
      </c>
      <c r="X320" s="289">
        <v>0</v>
      </c>
      <c r="Y320" s="289">
        <v>0</v>
      </c>
      <c r="Z320" s="289">
        <v>23573.06</v>
      </c>
      <c r="AA320" s="289">
        <v>170619</v>
      </c>
      <c r="AB320" s="289">
        <v>0</v>
      </c>
      <c r="AC320" s="289">
        <v>0</v>
      </c>
      <c r="AD320" s="289">
        <v>0</v>
      </c>
      <c r="AE320" s="289">
        <v>63195</v>
      </c>
      <c r="AF320" s="289">
        <v>0</v>
      </c>
      <c r="AG320" s="289">
        <v>0</v>
      </c>
      <c r="AH320" s="289">
        <v>12940.2</v>
      </c>
      <c r="AI320" s="289">
        <v>12080.94</v>
      </c>
      <c r="AJ320" s="289">
        <v>0</v>
      </c>
      <c r="AK320" s="289">
        <v>0</v>
      </c>
      <c r="AL320" s="289">
        <v>0</v>
      </c>
      <c r="AM320" s="289">
        <v>0</v>
      </c>
      <c r="AN320" s="289">
        <v>9077.3000000000011</v>
      </c>
      <c r="AO320" s="289">
        <v>0</v>
      </c>
      <c r="AP320" s="289">
        <v>54100.520000000004</v>
      </c>
      <c r="AQ320" s="289">
        <v>998705.26</v>
      </c>
      <c r="AR320" s="289">
        <v>1245349.71</v>
      </c>
      <c r="AS320" s="289">
        <v>311532.59000000003</v>
      </c>
      <c r="AT320" s="289">
        <v>189100.36000000002</v>
      </c>
      <c r="AU320" s="289">
        <v>175650.61000000002</v>
      </c>
      <c r="AV320" s="289">
        <v>38532.94</v>
      </c>
      <c r="AW320" s="289">
        <v>213426.2</v>
      </c>
      <c r="AX320" s="289">
        <v>234808.7</v>
      </c>
      <c r="AY320" s="289">
        <v>274645.39</v>
      </c>
      <c r="AZ320" s="289">
        <v>390826.76</v>
      </c>
      <c r="BA320" s="289">
        <v>1248688.25</v>
      </c>
      <c r="BB320" s="289">
        <v>124292.22</v>
      </c>
      <c r="BC320" s="289">
        <v>93802</v>
      </c>
      <c r="BD320" s="289">
        <v>0</v>
      </c>
      <c r="BE320" s="289">
        <v>4466.04</v>
      </c>
      <c r="BF320" s="289">
        <v>701147.55</v>
      </c>
      <c r="BG320" s="289">
        <v>263240.08</v>
      </c>
      <c r="BH320" s="289">
        <v>0</v>
      </c>
      <c r="BI320" s="289">
        <v>0</v>
      </c>
      <c r="BJ320" s="289">
        <v>1535.1000000000001</v>
      </c>
      <c r="BK320" s="289">
        <v>3278572.66</v>
      </c>
      <c r="BL320" s="289">
        <v>0</v>
      </c>
      <c r="BM320" s="289">
        <v>0</v>
      </c>
      <c r="BN320" s="289">
        <v>0</v>
      </c>
      <c r="BO320" s="289">
        <v>0</v>
      </c>
      <c r="BP320" s="289">
        <v>0</v>
      </c>
      <c r="BQ320" s="289">
        <v>0</v>
      </c>
      <c r="BR320" s="289">
        <v>3220029.24</v>
      </c>
      <c r="BS320" s="289">
        <v>3278572.66</v>
      </c>
      <c r="BT320" s="289">
        <v>3221564.34</v>
      </c>
      <c r="BU320" s="289">
        <v>0</v>
      </c>
      <c r="BV320" s="289">
        <v>0</v>
      </c>
      <c r="BW320" s="289">
        <v>677035.3</v>
      </c>
      <c r="BX320" s="289">
        <v>0</v>
      </c>
      <c r="BY320" s="289">
        <v>0</v>
      </c>
      <c r="BZ320" s="289">
        <v>0</v>
      </c>
      <c r="CA320" s="289">
        <v>0</v>
      </c>
      <c r="CB320" s="289">
        <v>4706.21</v>
      </c>
      <c r="CC320" s="289">
        <v>7125</v>
      </c>
      <c r="CD320" s="289">
        <v>0</v>
      </c>
      <c r="CE320" s="289">
        <v>0</v>
      </c>
      <c r="CF320" s="289">
        <v>0</v>
      </c>
      <c r="CG320" s="289">
        <v>0</v>
      </c>
      <c r="CH320" s="289">
        <v>0</v>
      </c>
      <c r="CI320" s="289">
        <v>0</v>
      </c>
      <c r="CJ320" s="289">
        <v>29983.920000000002</v>
      </c>
      <c r="CK320" s="289">
        <v>0</v>
      </c>
      <c r="CL320" s="289">
        <v>0</v>
      </c>
      <c r="CM320" s="289">
        <v>525</v>
      </c>
      <c r="CN320" s="289">
        <v>1061</v>
      </c>
      <c r="CO320" s="289">
        <v>0</v>
      </c>
      <c r="CP320" s="289">
        <v>0</v>
      </c>
      <c r="CQ320" s="289">
        <v>0</v>
      </c>
      <c r="CR320" s="289">
        <v>0</v>
      </c>
      <c r="CS320" s="289">
        <v>722</v>
      </c>
      <c r="CT320" s="289">
        <v>116589.69</v>
      </c>
      <c r="CU320" s="289">
        <v>0</v>
      </c>
      <c r="CV320" s="289">
        <v>0</v>
      </c>
      <c r="CW320" s="289">
        <v>0</v>
      </c>
      <c r="CX320" s="289">
        <v>1739.6200000000001</v>
      </c>
      <c r="CY320" s="289">
        <v>0</v>
      </c>
      <c r="CZ320" s="289">
        <v>0</v>
      </c>
      <c r="DA320" s="289">
        <v>0</v>
      </c>
      <c r="DB320" s="289">
        <v>0</v>
      </c>
      <c r="DC320" s="289">
        <v>0</v>
      </c>
      <c r="DD320" s="289">
        <v>0</v>
      </c>
      <c r="DE320" s="289">
        <v>0</v>
      </c>
      <c r="DF320" s="289">
        <v>0</v>
      </c>
      <c r="DG320" s="289">
        <v>0</v>
      </c>
      <c r="DH320" s="289">
        <v>0</v>
      </c>
      <c r="DI320" s="289">
        <v>2961.05</v>
      </c>
      <c r="DJ320" s="289">
        <v>0</v>
      </c>
      <c r="DK320" s="289">
        <v>0</v>
      </c>
      <c r="DL320" s="289">
        <v>20312.240000000002</v>
      </c>
      <c r="DM320" s="289">
        <v>63729.3</v>
      </c>
      <c r="DN320" s="289">
        <v>0</v>
      </c>
      <c r="DO320" s="289">
        <v>0</v>
      </c>
      <c r="DP320" s="289">
        <v>26521.22</v>
      </c>
      <c r="DQ320" s="289">
        <v>0</v>
      </c>
      <c r="DR320" s="289">
        <v>0</v>
      </c>
      <c r="DS320" s="289">
        <v>0</v>
      </c>
      <c r="DT320" s="289">
        <v>2200.16</v>
      </c>
      <c r="DU320" s="289">
        <v>0</v>
      </c>
      <c r="DV320" s="289">
        <v>723763.77</v>
      </c>
      <c r="DW320" s="289">
        <v>0</v>
      </c>
      <c r="DX320" s="289">
        <v>128.25</v>
      </c>
      <c r="DY320" s="289">
        <v>128.25</v>
      </c>
      <c r="DZ320" s="289">
        <v>0</v>
      </c>
      <c r="EA320" s="289">
        <v>0</v>
      </c>
      <c r="EB320" s="289">
        <v>0</v>
      </c>
      <c r="EC320" s="289">
        <v>0</v>
      </c>
      <c r="ED320" s="289">
        <v>12616.25</v>
      </c>
      <c r="EE320" s="289">
        <v>8750.1</v>
      </c>
      <c r="EF320" s="289">
        <v>401833.85000000003</v>
      </c>
      <c r="EG320" s="289">
        <v>405700</v>
      </c>
      <c r="EH320" s="289">
        <v>0</v>
      </c>
      <c r="EI320" s="289">
        <v>0</v>
      </c>
      <c r="EJ320" s="289">
        <v>0</v>
      </c>
      <c r="EK320" s="289">
        <v>0</v>
      </c>
      <c r="EL320" s="289">
        <v>0</v>
      </c>
      <c r="EM320" s="289">
        <v>395000</v>
      </c>
      <c r="EN320" s="289">
        <v>0</v>
      </c>
      <c r="EO320" s="289">
        <v>0</v>
      </c>
      <c r="EP320" s="289">
        <v>0</v>
      </c>
      <c r="EQ320" s="289">
        <v>0</v>
      </c>
      <c r="ER320" s="289">
        <v>0</v>
      </c>
      <c r="ES320" s="289">
        <v>0</v>
      </c>
      <c r="ET320" s="289">
        <v>0</v>
      </c>
      <c r="EU320" s="289">
        <v>0</v>
      </c>
      <c r="EV320" s="289">
        <v>0</v>
      </c>
      <c r="EW320" s="289">
        <v>205498.23</v>
      </c>
      <c r="EX320" s="289">
        <v>205498.23</v>
      </c>
      <c r="EY320" s="289">
        <v>0</v>
      </c>
      <c r="EZ320" s="289">
        <v>0</v>
      </c>
      <c r="FA320" s="289">
        <v>0</v>
      </c>
      <c r="FB320" s="289">
        <v>0</v>
      </c>
      <c r="FC320" s="289">
        <v>0</v>
      </c>
      <c r="FD320" s="289">
        <v>0</v>
      </c>
      <c r="FE320" s="289">
        <v>0</v>
      </c>
      <c r="FF320" s="289">
        <v>0</v>
      </c>
      <c r="FG320" s="289">
        <v>0</v>
      </c>
      <c r="FH320" s="289">
        <v>0</v>
      </c>
      <c r="FI320" s="289">
        <v>0</v>
      </c>
      <c r="FJ320" s="289">
        <v>0</v>
      </c>
      <c r="FK320" s="289">
        <v>0</v>
      </c>
    </row>
    <row r="321" spans="1:167" x14ac:dyDescent="0.15">
      <c r="A321" s="287">
        <v>1673</v>
      </c>
      <c r="B321" s="287" t="s">
        <v>563</v>
      </c>
      <c r="C321" s="289">
        <v>0</v>
      </c>
      <c r="D321" s="289">
        <v>2012027.2</v>
      </c>
      <c r="E321" s="289">
        <v>0</v>
      </c>
      <c r="F321" s="289">
        <v>1804.05</v>
      </c>
      <c r="G321" s="289">
        <v>25005.77</v>
      </c>
      <c r="H321" s="289">
        <v>2560.4299999999998</v>
      </c>
      <c r="I321" s="289">
        <v>8524.9500000000007</v>
      </c>
      <c r="J321" s="289">
        <v>0</v>
      </c>
      <c r="K321" s="289">
        <v>206580.36000000002</v>
      </c>
      <c r="L321" s="289">
        <v>0</v>
      </c>
      <c r="M321" s="289">
        <v>0</v>
      </c>
      <c r="N321" s="289">
        <v>0</v>
      </c>
      <c r="O321" s="289">
        <v>0</v>
      </c>
      <c r="P321" s="289">
        <v>6393</v>
      </c>
      <c r="Q321" s="289">
        <v>0</v>
      </c>
      <c r="R321" s="289">
        <v>0</v>
      </c>
      <c r="S321" s="289">
        <v>0</v>
      </c>
      <c r="T321" s="289">
        <v>0</v>
      </c>
      <c r="U321" s="289">
        <v>144536.32000000001</v>
      </c>
      <c r="V321" s="289">
        <v>4535800</v>
      </c>
      <c r="W321" s="289">
        <v>5120</v>
      </c>
      <c r="X321" s="289">
        <v>0</v>
      </c>
      <c r="Y321" s="289">
        <v>182420.74</v>
      </c>
      <c r="Z321" s="289">
        <v>0</v>
      </c>
      <c r="AA321" s="289">
        <v>192036</v>
      </c>
      <c r="AB321" s="289">
        <v>0</v>
      </c>
      <c r="AC321" s="289">
        <v>0</v>
      </c>
      <c r="AD321" s="289">
        <v>39816.53</v>
      </c>
      <c r="AE321" s="289">
        <v>282160.60000000003</v>
      </c>
      <c r="AF321" s="289">
        <v>0</v>
      </c>
      <c r="AG321" s="289">
        <v>0</v>
      </c>
      <c r="AH321" s="289">
        <v>5966.52</v>
      </c>
      <c r="AI321" s="289">
        <v>5538.04</v>
      </c>
      <c r="AJ321" s="289">
        <v>0</v>
      </c>
      <c r="AK321" s="289">
        <v>5026.8100000000004</v>
      </c>
      <c r="AL321" s="289">
        <v>0</v>
      </c>
      <c r="AM321" s="289">
        <v>8584.92</v>
      </c>
      <c r="AN321" s="289">
        <v>10374.5</v>
      </c>
      <c r="AO321" s="289">
        <v>0</v>
      </c>
      <c r="AP321" s="289">
        <v>7384.27</v>
      </c>
      <c r="AQ321" s="289">
        <v>1620440.84</v>
      </c>
      <c r="AR321" s="289">
        <v>1208043.25</v>
      </c>
      <c r="AS321" s="289">
        <v>246380.97</v>
      </c>
      <c r="AT321" s="289">
        <v>117424.69</v>
      </c>
      <c r="AU321" s="289">
        <v>200166.67</v>
      </c>
      <c r="AV321" s="289">
        <v>580.45000000000005</v>
      </c>
      <c r="AW321" s="289">
        <v>168105.56</v>
      </c>
      <c r="AX321" s="289">
        <v>288805.53000000003</v>
      </c>
      <c r="AY321" s="289">
        <v>225626.89</v>
      </c>
      <c r="AZ321" s="289">
        <v>501170.93</v>
      </c>
      <c r="BA321" s="289">
        <v>1058286.1599999999</v>
      </c>
      <c r="BB321" s="289">
        <v>145115.70000000001</v>
      </c>
      <c r="BC321" s="289">
        <v>86423.25</v>
      </c>
      <c r="BD321" s="289">
        <v>0</v>
      </c>
      <c r="BE321" s="289">
        <v>208825.04</v>
      </c>
      <c r="BF321" s="289">
        <v>753963.76</v>
      </c>
      <c r="BG321" s="289">
        <v>472075.74</v>
      </c>
      <c r="BH321" s="289">
        <v>21196.03</v>
      </c>
      <c r="BI321" s="289">
        <v>0</v>
      </c>
      <c r="BJ321" s="289">
        <v>0</v>
      </c>
      <c r="BK321" s="289">
        <v>0</v>
      </c>
      <c r="BL321" s="289">
        <v>0</v>
      </c>
      <c r="BM321" s="289">
        <v>0</v>
      </c>
      <c r="BN321" s="289">
        <v>0</v>
      </c>
      <c r="BO321" s="289">
        <v>0</v>
      </c>
      <c r="BP321" s="289">
        <v>0</v>
      </c>
      <c r="BQ321" s="289">
        <v>1609092.75</v>
      </c>
      <c r="BR321" s="289">
        <v>1974122.3</v>
      </c>
      <c r="BS321" s="289">
        <v>1609092.75</v>
      </c>
      <c r="BT321" s="289">
        <v>1974122.3</v>
      </c>
      <c r="BU321" s="289">
        <v>0</v>
      </c>
      <c r="BV321" s="289">
        <v>0</v>
      </c>
      <c r="BW321" s="289">
        <v>727685.76</v>
      </c>
      <c r="BX321" s="289">
        <v>0</v>
      </c>
      <c r="BY321" s="289">
        <v>0</v>
      </c>
      <c r="BZ321" s="289">
        <v>0</v>
      </c>
      <c r="CA321" s="289">
        <v>0</v>
      </c>
      <c r="CB321" s="289">
        <v>0</v>
      </c>
      <c r="CC321" s="289">
        <v>0</v>
      </c>
      <c r="CD321" s="289">
        <v>0</v>
      </c>
      <c r="CE321" s="289">
        <v>0</v>
      </c>
      <c r="CF321" s="289">
        <v>0</v>
      </c>
      <c r="CG321" s="289">
        <v>0</v>
      </c>
      <c r="CH321" s="289">
        <v>53086.83</v>
      </c>
      <c r="CI321" s="289">
        <v>0</v>
      </c>
      <c r="CJ321" s="289">
        <v>9122</v>
      </c>
      <c r="CK321" s="289">
        <v>0</v>
      </c>
      <c r="CL321" s="289">
        <v>0</v>
      </c>
      <c r="CM321" s="289">
        <v>177814</v>
      </c>
      <c r="CN321" s="289">
        <v>0</v>
      </c>
      <c r="CO321" s="289">
        <v>0</v>
      </c>
      <c r="CP321" s="289">
        <v>0</v>
      </c>
      <c r="CQ321" s="289">
        <v>0</v>
      </c>
      <c r="CR321" s="289">
        <v>0</v>
      </c>
      <c r="CS321" s="289">
        <v>0</v>
      </c>
      <c r="CT321" s="289">
        <v>93835.62</v>
      </c>
      <c r="CU321" s="289">
        <v>0</v>
      </c>
      <c r="CV321" s="289">
        <v>0</v>
      </c>
      <c r="CW321" s="289">
        <v>0</v>
      </c>
      <c r="CX321" s="289">
        <v>31177.64</v>
      </c>
      <c r="CY321" s="289">
        <v>0</v>
      </c>
      <c r="CZ321" s="289">
        <v>0</v>
      </c>
      <c r="DA321" s="289">
        <v>0</v>
      </c>
      <c r="DB321" s="289">
        <v>0</v>
      </c>
      <c r="DC321" s="289">
        <v>0</v>
      </c>
      <c r="DD321" s="289">
        <v>0</v>
      </c>
      <c r="DE321" s="289">
        <v>0</v>
      </c>
      <c r="DF321" s="289">
        <v>0</v>
      </c>
      <c r="DG321" s="289">
        <v>0</v>
      </c>
      <c r="DH321" s="289">
        <v>0</v>
      </c>
      <c r="DI321" s="289">
        <v>599082.39</v>
      </c>
      <c r="DJ321" s="289">
        <v>0</v>
      </c>
      <c r="DK321" s="289">
        <v>0</v>
      </c>
      <c r="DL321" s="289">
        <v>34690.51</v>
      </c>
      <c r="DM321" s="289">
        <v>0</v>
      </c>
      <c r="DN321" s="289">
        <v>0</v>
      </c>
      <c r="DO321" s="289">
        <v>0</v>
      </c>
      <c r="DP321" s="289">
        <v>71165.040000000008</v>
      </c>
      <c r="DQ321" s="289">
        <v>570.12</v>
      </c>
      <c r="DR321" s="289">
        <v>0</v>
      </c>
      <c r="DS321" s="289">
        <v>0</v>
      </c>
      <c r="DT321" s="289">
        <v>0</v>
      </c>
      <c r="DU321" s="289">
        <v>0</v>
      </c>
      <c r="DV321" s="289">
        <v>387213.79</v>
      </c>
      <c r="DW321" s="289">
        <v>0</v>
      </c>
      <c r="DX321" s="289">
        <v>39263.040000000001</v>
      </c>
      <c r="DY321" s="289">
        <v>51102.590000000004</v>
      </c>
      <c r="DZ321" s="289">
        <v>22364.06</v>
      </c>
      <c r="EA321" s="289">
        <v>6761</v>
      </c>
      <c r="EB321" s="289">
        <v>3763.51</v>
      </c>
      <c r="EC321" s="289">
        <v>0</v>
      </c>
      <c r="ED321" s="289">
        <v>86479.29</v>
      </c>
      <c r="EE321" s="289">
        <v>106460.89</v>
      </c>
      <c r="EF321" s="289">
        <v>620108.97</v>
      </c>
      <c r="EG321" s="289">
        <v>597808.89</v>
      </c>
      <c r="EH321" s="289">
        <v>2318.48</v>
      </c>
      <c r="EI321" s="289">
        <v>0</v>
      </c>
      <c r="EJ321" s="289">
        <v>0</v>
      </c>
      <c r="EK321" s="289">
        <v>0</v>
      </c>
      <c r="EL321" s="289">
        <v>0</v>
      </c>
      <c r="EM321" s="289">
        <v>4005000</v>
      </c>
      <c r="EN321" s="289">
        <v>986449.81</v>
      </c>
      <c r="EO321" s="289">
        <v>0</v>
      </c>
      <c r="EP321" s="289">
        <v>2317.98</v>
      </c>
      <c r="EQ321" s="289">
        <v>0</v>
      </c>
      <c r="ER321" s="289">
        <v>988767.79</v>
      </c>
      <c r="ES321" s="289">
        <v>0</v>
      </c>
      <c r="ET321" s="289">
        <v>0</v>
      </c>
      <c r="EU321" s="289">
        <v>0</v>
      </c>
      <c r="EV321" s="289">
        <v>12173.15</v>
      </c>
      <c r="EW321" s="289">
        <v>384642.14</v>
      </c>
      <c r="EX321" s="289">
        <v>372468.99</v>
      </c>
      <c r="EY321" s="289">
        <v>0</v>
      </c>
      <c r="EZ321" s="289">
        <v>3418.92</v>
      </c>
      <c r="FA321" s="289">
        <v>509.75</v>
      </c>
      <c r="FB321" s="289">
        <v>13000</v>
      </c>
      <c r="FC321" s="289">
        <v>660.88</v>
      </c>
      <c r="FD321" s="289">
        <v>15248.29</v>
      </c>
      <c r="FE321" s="289">
        <v>0</v>
      </c>
      <c r="FF321" s="289">
        <v>0</v>
      </c>
      <c r="FG321" s="289">
        <v>0</v>
      </c>
      <c r="FH321" s="289">
        <v>0</v>
      </c>
      <c r="FI321" s="289">
        <v>0</v>
      </c>
      <c r="FJ321" s="289">
        <v>0</v>
      </c>
      <c r="FK321" s="289">
        <v>0</v>
      </c>
    </row>
    <row r="322" spans="1:167" x14ac:dyDescent="0.15">
      <c r="A322" s="287">
        <v>2422</v>
      </c>
      <c r="B322" s="287" t="s">
        <v>604</v>
      </c>
      <c r="C322" s="289">
        <v>0</v>
      </c>
      <c r="D322" s="289">
        <v>3646767.71</v>
      </c>
      <c r="E322" s="289">
        <v>0</v>
      </c>
      <c r="F322" s="289">
        <v>16083.37</v>
      </c>
      <c r="G322" s="289">
        <v>75741.52</v>
      </c>
      <c r="H322" s="289">
        <v>4667.0600000000004</v>
      </c>
      <c r="I322" s="289">
        <v>58169.9</v>
      </c>
      <c r="J322" s="289">
        <v>2900</v>
      </c>
      <c r="K322" s="289">
        <v>598572.44000000006</v>
      </c>
      <c r="L322" s="289">
        <v>0</v>
      </c>
      <c r="M322" s="289">
        <v>0</v>
      </c>
      <c r="N322" s="289">
        <v>0</v>
      </c>
      <c r="O322" s="289">
        <v>0</v>
      </c>
      <c r="P322" s="289">
        <v>0</v>
      </c>
      <c r="Q322" s="289">
        <v>0</v>
      </c>
      <c r="R322" s="289">
        <v>0</v>
      </c>
      <c r="S322" s="289">
        <v>0</v>
      </c>
      <c r="T322" s="289">
        <v>5335.57</v>
      </c>
      <c r="U322" s="289">
        <v>342873.24</v>
      </c>
      <c r="V322" s="289">
        <v>10791544</v>
      </c>
      <c r="W322" s="289">
        <v>10885.16</v>
      </c>
      <c r="X322" s="289">
        <v>0</v>
      </c>
      <c r="Y322" s="289">
        <v>0</v>
      </c>
      <c r="Z322" s="289">
        <v>48522.520000000004</v>
      </c>
      <c r="AA322" s="289">
        <v>27635</v>
      </c>
      <c r="AB322" s="289">
        <v>0</v>
      </c>
      <c r="AC322" s="289">
        <v>0</v>
      </c>
      <c r="AD322" s="289">
        <v>19586</v>
      </c>
      <c r="AE322" s="289">
        <v>88506.180000000008</v>
      </c>
      <c r="AF322" s="289">
        <v>0</v>
      </c>
      <c r="AG322" s="289">
        <v>1023.53</v>
      </c>
      <c r="AH322" s="289">
        <v>3738</v>
      </c>
      <c r="AI322" s="289">
        <v>0</v>
      </c>
      <c r="AJ322" s="289">
        <v>0</v>
      </c>
      <c r="AK322" s="289">
        <v>450</v>
      </c>
      <c r="AL322" s="289">
        <v>90915.5</v>
      </c>
      <c r="AM322" s="289">
        <v>54.410000000000004</v>
      </c>
      <c r="AN322" s="289">
        <v>53363.66</v>
      </c>
      <c r="AO322" s="289">
        <v>0</v>
      </c>
      <c r="AP322" s="289">
        <v>21913.68</v>
      </c>
      <c r="AQ322" s="289">
        <v>3197626.05</v>
      </c>
      <c r="AR322" s="289">
        <v>3712013.89</v>
      </c>
      <c r="AS322" s="289">
        <v>471145.06</v>
      </c>
      <c r="AT322" s="289">
        <v>296350.23</v>
      </c>
      <c r="AU322" s="289">
        <v>335411.34000000003</v>
      </c>
      <c r="AV322" s="289">
        <v>8754.69</v>
      </c>
      <c r="AW322" s="289">
        <v>388735.96</v>
      </c>
      <c r="AX322" s="289">
        <v>822539.43</v>
      </c>
      <c r="AY322" s="289">
        <v>229983.1</v>
      </c>
      <c r="AZ322" s="289">
        <v>801871.54</v>
      </c>
      <c r="BA322" s="289">
        <v>2555869.7400000002</v>
      </c>
      <c r="BB322" s="289">
        <v>94221.56</v>
      </c>
      <c r="BC322" s="289">
        <v>162828.31</v>
      </c>
      <c r="BD322" s="289">
        <v>21030</v>
      </c>
      <c r="BE322" s="289">
        <v>709413.96</v>
      </c>
      <c r="BF322" s="289">
        <v>1271601.03</v>
      </c>
      <c r="BG322" s="289">
        <v>790392.91</v>
      </c>
      <c r="BH322" s="289">
        <v>9804.69</v>
      </c>
      <c r="BI322" s="289">
        <v>0</v>
      </c>
      <c r="BJ322" s="289">
        <v>0</v>
      </c>
      <c r="BK322" s="289">
        <v>0</v>
      </c>
      <c r="BL322" s="289">
        <v>0</v>
      </c>
      <c r="BM322" s="289">
        <v>0</v>
      </c>
      <c r="BN322" s="289">
        <v>0</v>
      </c>
      <c r="BO322" s="289">
        <v>0</v>
      </c>
      <c r="BP322" s="289">
        <v>0</v>
      </c>
      <c r="BQ322" s="289">
        <v>3016302.18</v>
      </c>
      <c r="BR322" s="289">
        <v>3045957.14</v>
      </c>
      <c r="BS322" s="289">
        <v>3016302.18</v>
      </c>
      <c r="BT322" s="289">
        <v>3045957.14</v>
      </c>
      <c r="BU322" s="289">
        <v>0</v>
      </c>
      <c r="BV322" s="289">
        <v>0</v>
      </c>
      <c r="BW322" s="289">
        <v>1271601.03</v>
      </c>
      <c r="BX322" s="289">
        <v>0</v>
      </c>
      <c r="BY322" s="289">
        <v>0</v>
      </c>
      <c r="BZ322" s="289">
        <v>0</v>
      </c>
      <c r="CA322" s="289">
        <v>517.16</v>
      </c>
      <c r="CB322" s="289">
        <v>2607.41</v>
      </c>
      <c r="CC322" s="289">
        <v>208618.81</v>
      </c>
      <c r="CD322" s="289">
        <v>0</v>
      </c>
      <c r="CE322" s="289">
        <v>0</v>
      </c>
      <c r="CF322" s="289">
        <v>0</v>
      </c>
      <c r="CG322" s="289">
        <v>0</v>
      </c>
      <c r="CH322" s="289">
        <v>702</v>
      </c>
      <c r="CI322" s="289">
        <v>0</v>
      </c>
      <c r="CJ322" s="289">
        <v>0</v>
      </c>
      <c r="CK322" s="289">
        <v>0</v>
      </c>
      <c r="CL322" s="289">
        <v>0</v>
      </c>
      <c r="CM322" s="289">
        <v>507072</v>
      </c>
      <c r="CN322" s="289">
        <v>13682</v>
      </c>
      <c r="CO322" s="289">
        <v>0</v>
      </c>
      <c r="CP322" s="289">
        <v>0</v>
      </c>
      <c r="CQ322" s="289">
        <v>0</v>
      </c>
      <c r="CR322" s="289">
        <v>0</v>
      </c>
      <c r="CS322" s="289">
        <v>9305</v>
      </c>
      <c r="CT322" s="289">
        <v>224233.14</v>
      </c>
      <c r="CU322" s="289">
        <v>0</v>
      </c>
      <c r="CV322" s="289">
        <v>0</v>
      </c>
      <c r="CW322" s="289">
        <v>0</v>
      </c>
      <c r="CX322" s="289">
        <v>43889.4</v>
      </c>
      <c r="CY322" s="289">
        <v>0</v>
      </c>
      <c r="CZ322" s="289">
        <v>0</v>
      </c>
      <c r="DA322" s="289">
        <v>0</v>
      </c>
      <c r="DB322" s="289">
        <v>0</v>
      </c>
      <c r="DC322" s="289">
        <v>0</v>
      </c>
      <c r="DD322" s="289">
        <v>0</v>
      </c>
      <c r="DE322" s="289">
        <v>0</v>
      </c>
      <c r="DF322" s="289">
        <v>0</v>
      </c>
      <c r="DG322" s="289">
        <v>0</v>
      </c>
      <c r="DH322" s="289">
        <v>0</v>
      </c>
      <c r="DI322" s="289">
        <v>1751147.61</v>
      </c>
      <c r="DJ322" s="289">
        <v>0</v>
      </c>
      <c r="DK322" s="289">
        <v>0</v>
      </c>
      <c r="DL322" s="289">
        <v>201015.53</v>
      </c>
      <c r="DM322" s="289">
        <v>186715.41</v>
      </c>
      <c r="DN322" s="289">
        <v>0</v>
      </c>
      <c r="DO322" s="289">
        <v>0</v>
      </c>
      <c r="DP322" s="289">
        <v>44460.18</v>
      </c>
      <c r="DQ322" s="289">
        <v>0</v>
      </c>
      <c r="DR322" s="289">
        <v>0</v>
      </c>
      <c r="DS322" s="289">
        <v>0</v>
      </c>
      <c r="DT322" s="289">
        <v>0</v>
      </c>
      <c r="DU322" s="289">
        <v>0</v>
      </c>
      <c r="DV322" s="289">
        <v>45676.4</v>
      </c>
      <c r="DW322" s="289">
        <v>53212.82</v>
      </c>
      <c r="DX322" s="289">
        <v>0</v>
      </c>
      <c r="DY322" s="289">
        <v>216619.88</v>
      </c>
      <c r="DZ322" s="289">
        <v>216619.88</v>
      </c>
      <c r="EA322" s="289">
        <v>0</v>
      </c>
      <c r="EB322" s="289">
        <v>0</v>
      </c>
      <c r="EC322" s="289">
        <v>0</v>
      </c>
      <c r="ED322" s="289">
        <v>1039124.53</v>
      </c>
      <c r="EE322" s="289">
        <v>699610.87</v>
      </c>
      <c r="EF322" s="289">
        <v>2418254.0499999998</v>
      </c>
      <c r="EG322" s="289">
        <v>2601718.9500000002</v>
      </c>
      <c r="EH322" s="289">
        <v>81028.759999999995</v>
      </c>
      <c r="EI322" s="289">
        <v>0</v>
      </c>
      <c r="EJ322" s="289">
        <v>0</v>
      </c>
      <c r="EK322" s="289">
        <v>75020</v>
      </c>
      <c r="EL322" s="289">
        <v>0</v>
      </c>
      <c r="EM322" s="289">
        <v>39126903.75</v>
      </c>
      <c r="EN322" s="289">
        <v>18082867.789999999</v>
      </c>
      <c r="EO322" s="289">
        <v>9126375.209999999</v>
      </c>
      <c r="EP322" s="289">
        <v>4049410.0500000003</v>
      </c>
      <c r="EQ322" s="289">
        <v>49757.98</v>
      </c>
      <c r="ER322" s="289">
        <v>12956144.65</v>
      </c>
      <c r="ES322" s="289">
        <v>0</v>
      </c>
      <c r="ET322" s="289">
        <v>0</v>
      </c>
      <c r="EU322" s="289">
        <v>77345.259999999995</v>
      </c>
      <c r="EV322" s="289">
        <v>150680.51999999999</v>
      </c>
      <c r="EW322" s="289">
        <v>693556.31</v>
      </c>
      <c r="EX322" s="289">
        <v>620221.05000000005</v>
      </c>
      <c r="EY322" s="289">
        <v>0</v>
      </c>
      <c r="EZ322" s="289">
        <v>83020.78</v>
      </c>
      <c r="FA322" s="289">
        <v>117437.22</v>
      </c>
      <c r="FB322" s="289">
        <v>144302.28</v>
      </c>
      <c r="FC322" s="289">
        <v>0</v>
      </c>
      <c r="FD322" s="289">
        <v>109885.84</v>
      </c>
      <c r="FE322" s="289">
        <v>0</v>
      </c>
      <c r="FF322" s="289">
        <v>0</v>
      </c>
      <c r="FG322" s="289">
        <v>0</v>
      </c>
      <c r="FH322" s="289">
        <v>0</v>
      </c>
      <c r="FI322" s="289">
        <v>0</v>
      </c>
      <c r="FJ322" s="289">
        <v>0</v>
      </c>
      <c r="FK322" s="289">
        <v>0</v>
      </c>
    </row>
    <row r="323" spans="1:167" x14ac:dyDescent="0.15">
      <c r="A323" s="287">
        <v>5019</v>
      </c>
      <c r="B323" s="287" t="s">
        <v>781</v>
      </c>
      <c r="C323" s="289">
        <v>0</v>
      </c>
      <c r="D323" s="289">
        <v>5493228.9699999997</v>
      </c>
      <c r="E323" s="289">
        <v>0</v>
      </c>
      <c r="F323" s="289">
        <v>1291.75</v>
      </c>
      <c r="G323" s="289">
        <v>20792.439999999999</v>
      </c>
      <c r="H323" s="289">
        <v>4691.37</v>
      </c>
      <c r="I323" s="289">
        <v>50390.67</v>
      </c>
      <c r="J323" s="289">
        <v>0</v>
      </c>
      <c r="K323" s="289">
        <v>764990.32000000007</v>
      </c>
      <c r="L323" s="289">
        <v>0</v>
      </c>
      <c r="M323" s="289">
        <v>3573</v>
      </c>
      <c r="N323" s="289">
        <v>7589.04</v>
      </c>
      <c r="O323" s="289">
        <v>0</v>
      </c>
      <c r="P323" s="289">
        <v>4337.1000000000004</v>
      </c>
      <c r="Q323" s="289">
        <v>0</v>
      </c>
      <c r="R323" s="289">
        <v>0</v>
      </c>
      <c r="S323" s="289">
        <v>0</v>
      </c>
      <c r="T323" s="289">
        <v>2650.66</v>
      </c>
      <c r="U323" s="289">
        <v>278649.52</v>
      </c>
      <c r="V323" s="289">
        <v>5496432</v>
      </c>
      <c r="W323" s="289">
        <v>30182.29</v>
      </c>
      <c r="X323" s="289">
        <v>0</v>
      </c>
      <c r="Y323" s="289">
        <v>304034.57</v>
      </c>
      <c r="Z323" s="289">
        <v>16322.27</v>
      </c>
      <c r="AA323" s="289">
        <v>12049</v>
      </c>
      <c r="AB323" s="289">
        <v>0</v>
      </c>
      <c r="AC323" s="289">
        <v>0</v>
      </c>
      <c r="AD323" s="289">
        <v>89147.57</v>
      </c>
      <c r="AE323" s="289">
        <v>93664.94</v>
      </c>
      <c r="AF323" s="289">
        <v>0</v>
      </c>
      <c r="AG323" s="289">
        <v>0</v>
      </c>
      <c r="AH323" s="289">
        <v>26411.72</v>
      </c>
      <c r="AI323" s="289">
        <v>0</v>
      </c>
      <c r="AJ323" s="289">
        <v>0</v>
      </c>
      <c r="AK323" s="289">
        <v>15971.2</v>
      </c>
      <c r="AL323" s="289">
        <v>0</v>
      </c>
      <c r="AM323" s="289">
        <v>8676.9</v>
      </c>
      <c r="AN323" s="289">
        <v>55479.74</v>
      </c>
      <c r="AO323" s="289">
        <v>0</v>
      </c>
      <c r="AP323" s="289">
        <v>3190.01</v>
      </c>
      <c r="AQ323" s="289">
        <v>2877646.22</v>
      </c>
      <c r="AR323" s="289">
        <v>2423058.46</v>
      </c>
      <c r="AS323" s="289">
        <v>409524.94</v>
      </c>
      <c r="AT323" s="289">
        <v>339939.71</v>
      </c>
      <c r="AU323" s="289">
        <v>352446.60000000003</v>
      </c>
      <c r="AV323" s="289">
        <v>3400.66</v>
      </c>
      <c r="AW323" s="289">
        <v>293561.52</v>
      </c>
      <c r="AX323" s="289">
        <v>749899.51</v>
      </c>
      <c r="AY323" s="289">
        <v>326857.44</v>
      </c>
      <c r="AZ323" s="289">
        <v>583685.46</v>
      </c>
      <c r="BA323" s="289">
        <v>2258819.48</v>
      </c>
      <c r="BB323" s="289">
        <v>64033.08</v>
      </c>
      <c r="BC323" s="289">
        <v>126275</v>
      </c>
      <c r="BD323" s="289">
        <v>0</v>
      </c>
      <c r="BE323" s="289">
        <v>87908.64</v>
      </c>
      <c r="BF323" s="289">
        <v>1064397.8600000001</v>
      </c>
      <c r="BG323" s="289">
        <v>915708</v>
      </c>
      <c r="BH323" s="289">
        <v>766.04</v>
      </c>
      <c r="BI323" s="289">
        <v>0</v>
      </c>
      <c r="BJ323" s="289">
        <v>0</v>
      </c>
      <c r="BK323" s="289">
        <v>0</v>
      </c>
      <c r="BL323" s="289">
        <v>0</v>
      </c>
      <c r="BM323" s="289">
        <v>0</v>
      </c>
      <c r="BN323" s="289">
        <v>0</v>
      </c>
      <c r="BO323" s="289">
        <v>433438</v>
      </c>
      <c r="BP323" s="289">
        <v>471972</v>
      </c>
      <c r="BQ323" s="289">
        <v>3668266.35</v>
      </c>
      <c r="BR323" s="289">
        <v>3535550.78</v>
      </c>
      <c r="BS323" s="289">
        <v>4101704.35</v>
      </c>
      <c r="BT323" s="289">
        <v>4007522.78</v>
      </c>
      <c r="BU323" s="289">
        <v>0</v>
      </c>
      <c r="BV323" s="289">
        <v>0</v>
      </c>
      <c r="BW323" s="289">
        <v>1063397.8600000001</v>
      </c>
      <c r="BX323" s="289">
        <v>0</v>
      </c>
      <c r="BY323" s="289">
        <v>0</v>
      </c>
      <c r="BZ323" s="289">
        <v>0</v>
      </c>
      <c r="CA323" s="289">
        <v>0</v>
      </c>
      <c r="CB323" s="289">
        <v>0</v>
      </c>
      <c r="CC323" s="289">
        <v>6187.3600000000006</v>
      </c>
      <c r="CD323" s="289">
        <v>0</v>
      </c>
      <c r="CE323" s="289">
        <v>0</v>
      </c>
      <c r="CF323" s="289">
        <v>0</v>
      </c>
      <c r="CG323" s="289">
        <v>0</v>
      </c>
      <c r="CH323" s="289">
        <v>12755</v>
      </c>
      <c r="CI323" s="289">
        <v>0</v>
      </c>
      <c r="CJ323" s="289">
        <v>0</v>
      </c>
      <c r="CK323" s="289">
        <v>0</v>
      </c>
      <c r="CL323" s="289">
        <v>0</v>
      </c>
      <c r="CM323" s="289">
        <v>307500</v>
      </c>
      <c r="CN323" s="289">
        <v>5229</v>
      </c>
      <c r="CO323" s="289">
        <v>0</v>
      </c>
      <c r="CP323" s="289">
        <v>0</v>
      </c>
      <c r="CQ323" s="289">
        <v>0</v>
      </c>
      <c r="CR323" s="289">
        <v>78</v>
      </c>
      <c r="CS323" s="289">
        <v>3556</v>
      </c>
      <c r="CT323" s="289">
        <v>178166.04</v>
      </c>
      <c r="CU323" s="289">
        <v>0</v>
      </c>
      <c r="CV323" s="289">
        <v>0</v>
      </c>
      <c r="CW323" s="289">
        <v>0</v>
      </c>
      <c r="CX323" s="289">
        <v>41970.97</v>
      </c>
      <c r="CY323" s="289">
        <v>0</v>
      </c>
      <c r="CZ323" s="289">
        <v>0</v>
      </c>
      <c r="DA323" s="289">
        <v>0</v>
      </c>
      <c r="DB323" s="289">
        <v>0</v>
      </c>
      <c r="DC323" s="289">
        <v>0</v>
      </c>
      <c r="DD323" s="289">
        <v>0</v>
      </c>
      <c r="DE323" s="289">
        <v>0</v>
      </c>
      <c r="DF323" s="289">
        <v>0</v>
      </c>
      <c r="DG323" s="289">
        <v>0</v>
      </c>
      <c r="DH323" s="289">
        <v>0</v>
      </c>
      <c r="DI323" s="289">
        <v>1259045.18</v>
      </c>
      <c r="DJ323" s="289">
        <v>0</v>
      </c>
      <c r="DK323" s="289">
        <v>0</v>
      </c>
      <c r="DL323" s="289">
        <v>106873.7</v>
      </c>
      <c r="DM323" s="289">
        <v>141792.71</v>
      </c>
      <c r="DN323" s="289">
        <v>0</v>
      </c>
      <c r="DO323" s="289">
        <v>0</v>
      </c>
      <c r="DP323" s="289">
        <v>72105.97</v>
      </c>
      <c r="DQ323" s="289">
        <v>0</v>
      </c>
      <c r="DR323" s="289">
        <v>0</v>
      </c>
      <c r="DS323" s="289">
        <v>0</v>
      </c>
      <c r="DT323" s="289">
        <v>0</v>
      </c>
      <c r="DU323" s="289">
        <v>0</v>
      </c>
      <c r="DV323" s="289">
        <v>39022.67</v>
      </c>
      <c r="DW323" s="289">
        <v>0</v>
      </c>
      <c r="DX323" s="289">
        <v>16361.45</v>
      </c>
      <c r="DY323" s="289">
        <v>11974.77</v>
      </c>
      <c r="DZ323" s="289">
        <v>30083.02</v>
      </c>
      <c r="EA323" s="289">
        <v>22103.43</v>
      </c>
      <c r="EB323" s="289">
        <v>12366.27</v>
      </c>
      <c r="EC323" s="289">
        <v>0</v>
      </c>
      <c r="ED323" s="289">
        <v>257912.22999999998</v>
      </c>
      <c r="EE323" s="289">
        <v>240819.19</v>
      </c>
      <c r="EF323" s="289">
        <v>1038650.96</v>
      </c>
      <c r="EG323" s="289">
        <v>955862.5</v>
      </c>
      <c r="EH323" s="289">
        <v>0</v>
      </c>
      <c r="EI323" s="289">
        <v>0</v>
      </c>
      <c r="EJ323" s="289">
        <v>0</v>
      </c>
      <c r="EK323" s="289">
        <v>99881.5</v>
      </c>
      <c r="EL323" s="289">
        <v>0</v>
      </c>
      <c r="EM323" s="289">
        <v>7825000</v>
      </c>
      <c r="EN323" s="289">
        <v>306945.24</v>
      </c>
      <c r="EO323" s="289">
        <v>148047.33000000002</v>
      </c>
      <c r="EP323" s="289">
        <v>31575.09</v>
      </c>
      <c r="EQ323" s="289">
        <v>0</v>
      </c>
      <c r="ER323" s="289">
        <v>190473</v>
      </c>
      <c r="ES323" s="289">
        <v>0</v>
      </c>
      <c r="ET323" s="289">
        <v>0</v>
      </c>
      <c r="EU323" s="289">
        <v>140535.79</v>
      </c>
      <c r="EV323" s="289">
        <v>193114.71</v>
      </c>
      <c r="EW323" s="289">
        <v>537938.49</v>
      </c>
      <c r="EX323" s="289">
        <v>485359.57</v>
      </c>
      <c r="EY323" s="289">
        <v>0</v>
      </c>
      <c r="EZ323" s="289">
        <v>72966.89</v>
      </c>
      <c r="FA323" s="289">
        <v>76766.27</v>
      </c>
      <c r="FB323" s="289">
        <v>141265.05000000002</v>
      </c>
      <c r="FC323" s="289">
        <v>0</v>
      </c>
      <c r="FD323" s="289">
        <v>137465.67000000001</v>
      </c>
      <c r="FE323" s="289">
        <v>0</v>
      </c>
      <c r="FF323" s="289">
        <v>0</v>
      </c>
      <c r="FG323" s="289">
        <v>0</v>
      </c>
      <c r="FH323" s="289">
        <v>0</v>
      </c>
      <c r="FI323" s="289">
        <v>0</v>
      </c>
      <c r="FJ323" s="289">
        <v>0</v>
      </c>
      <c r="FK323" s="289">
        <v>0</v>
      </c>
    </row>
    <row r="324" spans="1:167" x14ac:dyDescent="0.15">
      <c r="A324" s="287">
        <v>5026</v>
      </c>
      <c r="B324" s="287" t="s">
        <v>782</v>
      </c>
      <c r="C324" s="289">
        <v>0</v>
      </c>
      <c r="D324" s="289">
        <v>5323629</v>
      </c>
      <c r="E324" s="289">
        <v>0</v>
      </c>
      <c r="F324" s="289">
        <v>0</v>
      </c>
      <c r="G324" s="289">
        <v>25712.46</v>
      </c>
      <c r="H324" s="289">
        <v>3257.11</v>
      </c>
      <c r="I324" s="289">
        <v>98208.52</v>
      </c>
      <c r="J324" s="289">
        <v>8047.2</v>
      </c>
      <c r="K324" s="289">
        <v>3158482.04</v>
      </c>
      <c r="L324" s="289">
        <v>0</v>
      </c>
      <c r="M324" s="289">
        <v>0</v>
      </c>
      <c r="N324" s="289">
        <v>0</v>
      </c>
      <c r="O324" s="289">
        <v>0</v>
      </c>
      <c r="P324" s="289">
        <v>366.81</v>
      </c>
      <c r="Q324" s="289">
        <v>0</v>
      </c>
      <c r="R324" s="289">
        <v>0</v>
      </c>
      <c r="S324" s="289">
        <v>0</v>
      </c>
      <c r="T324" s="289">
        <v>0</v>
      </c>
      <c r="U324" s="289">
        <v>527156</v>
      </c>
      <c r="V324" s="289">
        <v>3025163</v>
      </c>
      <c r="W324" s="289">
        <v>0</v>
      </c>
      <c r="X324" s="289">
        <v>0</v>
      </c>
      <c r="Y324" s="289">
        <v>0</v>
      </c>
      <c r="Z324" s="289">
        <v>0</v>
      </c>
      <c r="AA324" s="289">
        <v>16390</v>
      </c>
      <c r="AB324" s="289">
        <v>0</v>
      </c>
      <c r="AC324" s="289">
        <v>0</v>
      </c>
      <c r="AD324" s="289">
        <v>87854.82</v>
      </c>
      <c r="AE324" s="289">
        <v>151884.64000000001</v>
      </c>
      <c r="AF324" s="289">
        <v>0</v>
      </c>
      <c r="AG324" s="289">
        <v>0</v>
      </c>
      <c r="AH324" s="289">
        <v>41078.47</v>
      </c>
      <c r="AI324" s="289">
        <v>0</v>
      </c>
      <c r="AJ324" s="289">
        <v>0</v>
      </c>
      <c r="AK324" s="289">
        <v>0</v>
      </c>
      <c r="AL324" s="289">
        <v>0</v>
      </c>
      <c r="AM324" s="289">
        <v>15626</v>
      </c>
      <c r="AN324" s="289">
        <v>67597.95</v>
      </c>
      <c r="AO324" s="289">
        <v>0</v>
      </c>
      <c r="AP324" s="289">
        <v>17382.830000000002</v>
      </c>
      <c r="AQ324" s="289">
        <v>2918902.1</v>
      </c>
      <c r="AR324" s="289">
        <v>1852420.69</v>
      </c>
      <c r="AS324" s="289">
        <v>181747.80000000002</v>
      </c>
      <c r="AT324" s="289">
        <v>328730.46000000002</v>
      </c>
      <c r="AU324" s="289">
        <v>346939.86</v>
      </c>
      <c r="AV324" s="289">
        <v>237.36</v>
      </c>
      <c r="AW324" s="289">
        <v>378933.11</v>
      </c>
      <c r="AX324" s="289">
        <v>333121.3</v>
      </c>
      <c r="AY324" s="289">
        <v>664760.07999999996</v>
      </c>
      <c r="AZ324" s="289">
        <v>725591.58</v>
      </c>
      <c r="BA324" s="289">
        <v>1701751.4</v>
      </c>
      <c r="BB324" s="289">
        <v>543527.04</v>
      </c>
      <c r="BC324" s="289">
        <v>119767.94</v>
      </c>
      <c r="BD324" s="289">
        <v>18994.45</v>
      </c>
      <c r="BE324" s="289">
        <v>205701.13</v>
      </c>
      <c r="BF324" s="289">
        <v>1233150.6000000001</v>
      </c>
      <c r="BG324" s="289">
        <v>856966.71</v>
      </c>
      <c r="BH324" s="289">
        <v>215354.71</v>
      </c>
      <c r="BI324" s="289">
        <v>0</v>
      </c>
      <c r="BJ324" s="289">
        <v>0</v>
      </c>
      <c r="BK324" s="289">
        <v>0</v>
      </c>
      <c r="BL324" s="289">
        <v>0</v>
      </c>
      <c r="BM324" s="289">
        <v>0</v>
      </c>
      <c r="BN324" s="289">
        <v>0</v>
      </c>
      <c r="BO324" s="289">
        <v>2577447</v>
      </c>
      <c r="BP324" s="289">
        <v>2518685.5299999998</v>
      </c>
      <c r="BQ324" s="289">
        <v>0</v>
      </c>
      <c r="BR324" s="289">
        <v>0</v>
      </c>
      <c r="BS324" s="289">
        <v>2577447</v>
      </c>
      <c r="BT324" s="289">
        <v>2518685.5299999998</v>
      </c>
      <c r="BU324" s="289">
        <v>0</v>
      </c>
      <c r="BV324" s="289">
        <v>0</v>
      </c>
      <c r="BW324" s="289">
        <v>1233150.6000000001</v>
      </c>
      <c r="BX324" s="289">
        <v>0</v>
      </c>
      <c r="BY324" s="289">
        <v>0</v>
      </c>
      <c r="BZ324" s="289">
        <v>0</v>
      </c>
      <c r="CA324" s="289">
        <v>0</v>
      </c>
      <c r="CB324" s="289">
        <v>0</v>
      </c>
      <c r="CC324" s="289">
        <v>0</v>
      </c>
      <c r="CD324" s="289">
        <v>0</v>
      </c>
      <c r="CE324" s="289">
        <v>0</v>
      </c>
      <c r="CF324" s="289">
        <v>0</v>
      </c>
      <c r="CG324" s="289">
        <v>0</v>
      </c>
      <c r="CH324" s="289">
        <v>10026.49</v>
      </c>
      <c r="CI324" s="289">
        <v>0</v>
      </c>
      <c r="CJ324" s="289">
        <v>0</v>
      </c>
      <c r="CK324" s="289">
        <v>0</v>
      </c>
      <c r="CL324" s="289">
        <v>0</v>
      </c>
      <c r="CM324" s="289">
        <v>444699</v>
      </c>
      <c r="CN324" s="289">
        <v>0</v>
      </c>
      <c r="CO324" s="289">
        <v>0</v>
      </c>
      <c r="CP324" s="289">
        <v>0</v>
      </c>
      <c r="CQ324" s="289">
        <v>0</v>
      </c>
      <c r="CR324" s="289">
        <v>0</v>
      </c>
      <c r="CS324" s="289">
        <v>0</v>
      </c>
      <c r="CT324" s="289">
        <v>246081.58000000002</v>
      </c>
      <c r="CU324" s="289">
        <v>0</v>
      </c>
      <c r="CV324" s="289">
        <v>0</v>
      </c>
      <c r="CW324" s="289">
        <v>0</v>
      </c>
      <c r="CX324" s="289">
        <v>47009.38</v>
      </c>
      <c r="CY324" s="289">
        <v>0</v>
      </c>
      <c r="CZ324" s="289">
        <v>0</v>
      </c>
      <c r="DA324" s="289">
        <v>44784.76</v>
      </c>
      <c r="DB324" s="289">
        <v>13721.300000000001</v>
      </c>
      <c r="DC324" s="289">
        <v>12328.03</v>
      </c>
      <c r="DD324" s="289">
        <v>0</v>
      </c>
      <c r="DE324" s="289">
        <v>0</v>
      </c>
      <c r="DF324" s="289">
        <v>0</v>
      </c>
      <c r="DG324" s="289">
        <v>0</v>
      </c>
      <c r="DH324" s="289">
        <v>0</v>
      </c>
      <c r="DI324" s="289">
        <v>1559781.84</v>
      </c>
      <c r="DJ324" s="289">
        <v>0</v>
      </c>
      <c r="DK324" s="289">
        <v>0</v>
      </c>
      <c r="DL324" s="289">
        <v>231620.29</v>
      </c>
      <c r="DM324" s="289">
        <v>136189.61000000002</v>
      </c>
      <c r="DN324" s="289">
        <v>0</v>
      </c>
      <c r="DO324" s="289">
        <v>0</v>
      </c>
      <c r="DP324" s="289">
        <v>91876.71</v>
      </c>
      <c r="DQ324" s="289">
        <v>0</v>
      </c>
      <c r="DR324" s="289">
        <v>0</v>
      </c>
      <c r="DS324" s="289">
        <v>16264.550000000001</v>
      </c>
      <c r="DT324" s="289">
        <v>0</v>
      </c>
      <c r="DU324" s="289">
        <v>0</v>
      </c>
      <c r="DV324" s="289">
        <v>16068.140000000001</v>
      </c>
      <c r="DW324" s="289">
        <v>0</v>
      </c>
      <c r="DX324" s="289">
        <v>13175.29</v>
      </c>
      <c r="DY324" s="289">
        <v>4517.24</v>
      </c>
      <c r="DZ324" s="289">
        <v>1341.95</v>
      </c>
      <c r="EA324" s="289">
        <v>0</v>
      </c>
      <c r="EB324" s="289">
        <v>10000</v>
      </c>
      <c r="EC324" s="289">
        <v>0</v>
      </c>
      <c r="ED324" s="289">
        <v>874149.8</v>
      </c>
      <c r="EE324" s="289">
        <v>890519.9</v>
      </c>
      <c r="EF324" s="289">
        <v>1236432.8600000001</v>
      </c>
      <c r="EG324" s="289">
        <v>1220062.76</v>
      </c>
      <c r="EH324" s="289">
        <v>0</v>
      </c>
      <c r="EI324" s="289">
        <v>0</v>
      </c>
      <c r="EJ324" s="289">
        <v>0</v>
      </c>
      <c r="EK324" s="289">
        <v>0</v>
      </c>
      <c r="EL324" s="289">
        <v>0</v>
      </c>
      <c r="EM324" s="289">
        <v>11439807.279999999</v>
      </c>
      <c r="EN324" s="289">
        <v>0</v>
      </c>
      <c r="EO324" s="289">
        <v>0</v>
      </c>
      <c r="EP324" s="289">
        <v>0</v>
      </c>
      <c r="EQ324" s="289">
        <v>0</v>
      </c>
      <c r="ER324" s="289">
        <v>0</v>
      </c>
      <c r="ES324" s="289">
        <v>0</v>
      </c>
      <c r="ET324" s="289">
        <v>0</v>
      </c>
      <c r="EU324" s="289">
        <v>7970.6100000000006</v>
      </c>
      <c r="EV324" s="289">
        <v>32193.43</v>
      </c>
      <c r="EW324" s="289">
        <v>544772.31000000006</v>
      </c>
      <c r="EX324" s="289">
        <v>520549.49</v>
      </c>
      <c r="EY324" s="289">
        <v>0</v>
      </c>
      <c r="EZ324" s="289">
        <v>180488</v>
      </c>
      <c r="FA324" s="289">
        <v>207942.93</v>
      </c>
      <c r="FB324" s="289">
        <v>464009.75</v>
      </c>
      <c r="FC324" s="289">
        <v>87100.55</v>
      </c>
      <c r="FD324" s="289">
        <v>349454.27</v>
      </c>
      <c r="FE324" s="289">
        <v>0</v>
      </c>
      <c r="FF324" s="289">
        <v>0</v>
      </c>
      <c r="FG324" s="289">
        <v>0</v>
      </c>
      <c r="FH324" s="289">
        <v>0</v>
      </c>
      <c r="FI324" s="289">
        <v>0</v>
      </c>
      <c r="FJ324" s="289">
        <v>0</v>
      </c>
      <c r="FK324" s="289">
        <v>0</v>
      </c>
    </row>
    <row r="325" spans="1:167" x14ac:dyDescent="0.15">
      <c r="A325" s="287">
        <v>5068</v>
      </c>
      <c r="B325" s="287" t="s">
        <v>784</v>
      </c>
      <c r="C325" s="289">
        <v>0</v>
      </c>
      <c r="D325" s="289">
        <v>3766522</v>
      </c>
      <c r="E325" s="289">
        <v>0</v>
      </c>
      <c r="F325" s="289">
        <v>589</v>
      </c>
      <c r="G325" s="289">
        <v>0</v>
      </c>
      <c r="H325" s="289">
        <v>4569.3500000000004</v>
      </c>
      <c r="I325" s="289">
        <v>81535.240000000005</v>
      </c>
      <c r="J325" s="289">
        <v>0</v>
      </c>
      <c r="K325" s="289">
        <v>371971.64</v>
      </c>
      <c r="L325" s="289">
        <v>0</v>
      </c>
      <c r="M325" s="289">
        <v>0</v>
      </c>
      <c r="N325" s="289">
        <v>0</v>
      </c>
      <c r="O325" s="289">
        <v>0</v>
      </c>
      <c r="P325" s="289">
        <v>0</v>
      </c>
      <c r="Q325" s="289">
        <v>0</v>
      </c>
      <c r="R325" s="289">
        <v>0</v>
      </c>
      <c r="S325" s="289">
        <v>0</v>
      </c>
      <c r="T325" s="289">
        <v>0</v>
      </c>
      <c r="U325" s="289">
        <v>218472.17</v>
      </c>
      <c r="V325" s="289">
        <v>6508016</v>
      </c>
      <c r="W325" s="289">
        <v>5760</v>
      </c>
      <c r="X325" s="289">
        <v>0</v>
      </c>
      <c r="Y325" s="289">
        <v>0</v>
      </c>
      <c r="Z325" s="289">
        <v>0</v>
      </c>
      <c r="AA325" s="289">
        <v>4068</v>
      </c>
      <c r="AB325" s="289">
        <v>0</v>
      </c>
      <c r="AC325" s="289">
        <v>0</v>
      </c>
      <c r="AD325" s="289">
        <v>18660</v>
      </c>
      <c r="AE325" s="289">
        <v>125162.74</v>
      </c>
      <c r="AF325" s="289">
        <v>0</v>
      </c>
      <c r="AG325" s="289">
        <v>0</v>
      </c>
      <c r="AH325" s="289">
        <v>49020.6</v>
      </c>
      <c r="AI325" s="289">
        <v>0</v>
      </c>
      <c r="AJ325" s="289">
        <v>0</v>
      </c>
      <c r="AK325" s="289">
        <v>0</v>
      </c>
      <c r="AL325" s="289">
        <v>0</v>
      </c>
      <c r="AM325" s="289">
        <v>0</v>
      </c>
      <c r="AN325" s="289">
        <v>112</v>
      </c>
      <c r="AO325" s="289">
        <v>0</v>
      </c>
      <c r="AP325" s="289">
        <v>376.25</v>
      </c>
      <c r="AQ325" s="289">
        <v>4044631.53</v>
      </c>
      <c r="AR325" s="289">
        <v>626640.64000000001</v>
      </c>
      <c r="AS325" s="289">
        <v>417.69</v>
      </c>
      <c r="AT325" s="289">
        <v>181592.45</v>
      </c>
      <c r="AU325" s="289">
        <v>64158.61</v>
      </c>
      <c r="AV325" s="289">
        <v>0</v>
      </c>
      <c r="AW325" s="289">
        <v>267612.5</v>
      </c>
      <c r="AX325" s="289">
        <v>328360.36</v>
      </c>
      <c r="AY325" s="289">
        <v>317073.67</v>
      </c>
      <c r="AZ325" s="289">
        <v>412214.32</v>
      </c>
      <c r="BA325" s="289">
        <v>1594992.82</v>
      </c>
      <c r="BB325" s="289">
        <v>149200.86000000002</v>
      </c>
      <c r="BC325" s="289">
        <v>96590.24</v>
      </c>
      <c r="BD325" s="289">
        <v>0</v>
      </c>
      <c r="BE325" s="289">
        <v>244748.85</v>
      </c>
      <c r="BF325" s="289">
        <v>1495716.24</v>
      </c>
      <c r="BG325" s="289">
        <v>1217137.1399999999</v>
      </c>
      <c r="BH325" s="289">
        <v>214.53</v>
      </c>
      <c r="BI325" s="289">
        <v>0</v>
      </c>
      <c r="BJ325" s="289">
        <v>0</v>
      </c>
      <c r="BK325" s="289">
        <v>0</v>
      </c>
      <c r="BL325" s="289">
        <v>0</v>
      </c>
      <c r="BM325" s="289">
        <v>2637425.46</v>
      </c>
      <c r="BN325" s="289">
        <v>2750958</v>
      </c>
      <c r="BO325" s="289">
        <v>0</v>
      </c>
      <c r="BP325" s="289">
        <v>0</v>
      </c>
      <c r="BQ325" s="289">
        <v>0</v>
      </c>
      <c r="BR325" s="289">
        <v>0</v>
      </c>
      <c r="BS325" s="289">
        <v>2637425.46</v>
      </c>
      <c r="BT325" s="289">
        <v>2750958</v>
      </c>
      <c r="BU325" s="289">
        <v>0</v>
      </c>
      <c r="BV325" s="289">
        <v>0</v>
      </c>
      <c r="BW325" s="289">
        <v>1492735.78</v>
      </c>
      <c r="BX325" s="289">
        <v>0</v>
      </c>
      <c r="BY325" s="289">
        <v>0</v>
      </c>
      <c r="BZ325" s="289">
        <v>0</v>
      </c>
      <c r="CA325" s="289">
        <v>0</v>
      </c>
      <c r="CB325" s="289">
        <v>0</v>
      </c>
      <c r="CC325" s="289">
        <v>0</v>
      </c>
      <c r="CD325" s="289">
        <v>0</v>
      </c>
      <c r="CE325" s="289">
        <v>0</v>
      </c>
      <c r="CF325" s="289">
        <v>0</v>
      </c>
      <c r="CG325" s="289">
        <v>0</v>
      </c>
      <c r="CH325" s="289">
        <v>71196.34</v>
      </c>
      <c r="CI325" s="289">
        <v>0</v>
      </c>
      <c r="CJ325" s="289">
        <v>0</v>
      </c>
      <c r="CK325" s="289">
        <v>0</v>
      </c>
      <c r="CL325" s="289">
        <v>0</v>
      </c>
      <c r="CM325" s="289">
        <v>433266</v>
      </c>
      <c r="CN325" s="289">
        <v>19046</v>
      </c>
      <c r="CO325" s="289">
        <v>0</v>
      </c>
      <c r="CP325" s="289">
        <v>0</v>
      </c>
      <c r="CQ325" s="289">
        <v>0</v>
      </c>
      <c r="CR325" s="289">
        <v>0</v>
      </c>
      <c r="CS325" s="289">
        <v>12953</v>
      </c>
      <c r="CT325" s="289">
        <v>112980.03</v>
      </c>
      <c r="CU325" s="289">
        <v>0</v>
      </c>
      <c r="CV325" s="289">
        <v>0</v>
      </c>
      <c r="CW325" s="289">
        <v>0</v>
      </c>
      <c r="CX325" s="289">
        <v>7277.89</v>
      </c>
      <c r="CY325" s="289">
        <v>0</v>
      </c>
      <c r="CZ325" s="289">
        <v>0</v>
      </c>
      <c r="DA325" s="289">
        <v>0</v>
      </c>
      <c r="DB325" s="289">
        <v>0</v>
      </c>
      <c r="DC325" s="289">
        <v>889.97</v>
      </c>
      <c r="DD325" s="289">
        <v>0</v>
      </c>
      <c r="DE325" s="289">
        <v>0</v>
      </c>
      <c r="DF325" s="289">
        <v>0</v>
      </c>
      <c r="DG325" s="289">
        <v>0</v>
      </c>
      <c r="DH325" s="289">
        <v>0</v>
      </c>
      <c r="DI325" s="289">
        <v>1456925.57</v>
      </c>
      <c r="DJ325" s="289">
        <v>0</v>
      </c>
      <c r="DK325" s="289">
        <v>0</v>
      </c>
      <c r="DL325" s="289">
        <v>221533.21</v>
      </c>
      <c r="DM325" s="289">
        <v>81178.34</v>
      </c>
      <c r="DN325" s="289">
        <v>0</v>
      </c>
      <c r="DO325" s="289">
        <v>0</v>
      </c>
      <c r="DP325" s="289">
        <v>141650.88</v>
      </c>
      <c r="DQ325" s="289">
        <v>1162.6600000000001</v>
      </c>
      <c r="DR325" s="289">
        <v>0</v>
      </c>
      <c r="DS325" s="289">
        <v>0</v>
      </c>
      <c r="DT325" s="289">
        <v>44444.3</v>
      </c>
      <c r="DU325" s="289">
        <v>0</v>
      </c>
      <c r="DV325" s="289">
        <v>203450.05000000002</v>
      </c>
      <c r="DW325" s="289">
        <v>0</v>
      </c>
      <c r="DX325" s="289">
        <v>6801.8</v>
      </c>
      <c r="DY325" s="289">
        <v>6801.8</v>
      </c>
      <c r="DZ325" s="289">
        <v>0</v>
      </c>
      <c r="EA325" s="289">
        <v>0</v>
      </c>
      <c r="EB325" s="289">
        <v>0</v>
      </c>
      <c r="EC325" s="289">
        <v>0</v>
      </c>
      <c r="ED325" s="289">
        <v>193544.53</v>
      </c>
      <c r="EE325" s="289">
        <v>227504.22999999998</v>
      </c>
      <c r="EF325" s="289">
        <v>1995792.33</v>
      </c>
      <c r="EG325" s="289">
        <v>1961832.6300000001</v>
      </c>
      <c r="EH325" s="289">
        <v>0</v>
      </c>
      <c r="EI325" s="289">
        <v>0</v>
      </c>
      <c r="EJ325" s="289">
        <v>0</v>
      </c>
      <c r="EK325" s="289">
        <v>0</v>
      </c>
      <c r="EL325" s="289">
        <v>0</v>
      </c>
      <c r="EM325" s="289">
        <v>8565000</v>
      </c>
      <c r="EN325" s="289">
        <v>4133787.97</v>
      </c>
      <c r="EO325" s="289">
        <v>1594624.92</v>
      </c>
      <c r="EP325" s="289">
        <v>36334.379999999997</v>
      </c>
      <c r="EQ325" s="289">
        <v>0</v>
      </c>
      <c r="ER325" s="289">
        <v>2575497.4300000002</v>
      </c>
      <c r="ES325" s="289">
        <v>0</v>
      </c>
      <c r="ET325" s="289">
        <v>0</v>
      </c>
      <c r="EU325" s="289">
        <v>0</v>
      </c>
      <c r="EV325" s="289">
        <v>0</v>
      </c>
      <c r="EW325" s="289">
        <v>350827.3</v>
      </c>
      <c r="EX325" s="289">
        <v>350827.3</v>
      </c>
      <c r="EY325" s="289">
        <v>0</v>
      </c>
      <c r="EZ325" s="289">
        <v>0</v>
      </c>
      <c r="FA325" s="289">
        <v>0</v>
      </c>
      <c r="FB325" s="289">
        <v>0</v>
      </c>
      <c r="FC325" s="289">
        <v>0</v>
      </c>
      <c r="FD325" s="289">
        <v>0</v>
      </c>
      <c r="FE325" s="289">
        <v>0</v>
      </c>
      <c r="FF325" s="289">
        <v>0</v>
      </c>
      <c r="FG325" s="289">
        <v>0</v>
      </c>
      <c r="FH325" s="289">
        <v>0</v>
      </c>
      <c r="FI325" s="289">
        <v>0</v>
      </c>
      <c r="FJ325" s="289">
        <v>0</v>
      </c>
      <c r="FK325" s="289">
        <v>0</v>
      </c>
    </row>
    <row r="326" spans="1:167" x14ac:dyDescent="0.15">
      <c r="A326" s="287">
        <v>5100</v>
      </c>
      <c r="B326" s="287" t="s">
        <v>785</v>
      </c>
      <c r="C326" s="289">
        <v>0</v>
      </c>
      <c r="D326" s="289">
        <v>14756239.970000001</v>
      </c>
      <c r="E326" s="289">
        <v>900</v>
      </c>
      <c r="F326" s="289">
        <v>0</v>
      </c>
      <c r="G326" s="289">
        <v>48068.26</v>
      </c>
      <c r="H326" s="289">
        <v>15651.28</v>
      </c>
      <c r="I326" s="289">
        <v>202931.02000000002</v>
      </c>
      <c r="J326" s="289">
        <v>0</v>
      </c>
      <c r="K326" s="289">
        <v>919500</v>
      </c>
      <c r="L326" s="289">
        <v>0</v>
      </c>
      <c r="M326" s="289">
        <v>0</v>
      </c>
      <c r="N326" s="289">
        <v>0</v>
      </c>
      <c r="O326" s="289">
        <v>0</v>
      </c>
      <c r="P326" s="289">
        <v>2600</v>
      </c>
      <c r="Q326" s="289">
        <v>0</v>
      </c>
      <c r="R326" s="289">
        <v>0</v>
      </c>
      <c r="S326" s="289">
        <v>0</v>
      </c>
      <c r="T326" s="289">
        <v>0</v>
      </c>
      <c r="U326" s="289">
        <v>676844.56</v>
      </c>
      <c r="V326" s="289">
        <v>11594443</v>
      </c>
      <c r="W326" s="289">
        <v>32088.9</v>
      </c>
      <c r="X326" s="289">
        <v>0</v>
      </c>
      <c r="Y326" s="289">
        <v>0</v>
      </c>
      <c r="Z326" s="289">
        <v>62297.87</v>
      </c>
      <c r="AA326" s="289">
        <v>56167</v>
      </c>
      <c r="AB326" s="289">
        <v>16992</v>
      </c>
      <c r="AC326" s="289">
        <v>0</v>
      </c>
      <c r="AD326" s="289">
        <v>77897.94</v>
      </c>
      <c r="AE326" s="289">
        <v>264816.76</v>
      </c>
      <c r="AF326" s="289">
        <v>0</v>
      </c>
      <c r="AG326" s="289">
        <v>0</v>
      </c>
      <c r="AH326" s="289">
        <v>110742.37</v>
      </c>
      <c r="AI326" s="289">
        <v>0</v>
      </c>
      <c r="AJ326" s="289">
        <v>0</v>
      </c>
      <c r="AK326" s="289">
        <v>185495</v>
      </c>
      <c r="AL326" s="289">
        <v>489047.89</v>
      </c>
      <c r="AM326" s="289">
        <v>0</v>
      </c>
      <c r="AN326" s="289">
        <v>43864.14</v>
      </c>
      <c r="AO326" s="289">
        <v>0</v>
      </c>
      <c r="AP326" s="289">
        <v>38110</v>
      </c>
      <c r="AQ326" s="289">
        <v>6105032.1799999997</v>
      </c>
      <c r="AR326" s="289">
        <v>5599253.8399999999</v>
      </c>
      <c r="AS326" s="289">
        <v>985958.5</v>
      </c>
      <c r="AT326" s="289">
        <v>736016.33</v>
      </c>
      <c r="AU326" s="289">
        <v>703820.56</v>
      </c>
      <c r="AV326" s="289">
        <v>83251.91</v>
      </c>
      <c r="AW326" s="289">
        <v>887827.01</v>
      </c>
      <c r="AX326" s="289">
        <v>889490.12</v>
      </c>
      <c r="AY326" s="289">
        <v>413222.11</v>
      </c>
      <c r="AZ326" s="289">
        <v>2164095.86</v>
      </c>
      <c r="BA326" s="289">
        <v>5151923.5199999996</v>
      </c>
      <c r="BB326" s="289">
        <v>527479.74</v>
      </c>
      <c r="BC326" s="289">
        <v>278048.43</v>
      </c>
      <c r="BD326" s="289">
        <v>391358.43</v>
      </c>
      <c r="BE326" s="289">
        <v>505158.38</v>
      </c>
      <c r="BF326" s="289">
        <v>3287037.99</v>
      </c>
      <c r="BG326" s="289">
        <v>427342.01</v>
      </c>
      <c r="BH326" s="289">
        <v>0</v>
      </c>
      <c r="BI326" s="289">
        <v>0</v>
      </c>
      <c r="BJ326" s="289">
        <v>0</v>
      </c>
      <c r="BK326" s="289">
        <v>0</v>
      </c>
      <c r="BL326" s="289">
        <v>0</v>
      </c>
      <c r="BM326" s="289">
        <v>0</v>
      </c>
      <c r="BN326" s="289">
        <v>0</v>
      </c>
      <c r="BO326" s="289">
        <v>9032080.2799999993</v>
      </c>
      <c r="BP326" s="289">
        <v>9490461.3200000003</v>
      </c>
      <c r="BQ326" s="289">
        <v>0</v>
      </c>
      <c r="BR326" s="289">
        <v>0</v>
      </c>
      <c r="BS326" s="289">
        <v>9032080.2799999993</v>
      </c>
      <c r="BT326" s="289">
        <v>9490461.3200000003</v>
      </c>
      <c r="BU326" s="289">
        <v>0</v>
      </c>
      <c r="BV326" s="289">
        <v>0</v>
      </c>
      <c r="BW326" s="289">
        <v>3274577.74</v>
      </c>
      <c r="BX326" s="289">
        <v>0</v>
      </c>
      <c r="BY326" s="289">
        <v>0</v>
      </c>
      <c r="BZ326" s="289">
        <v>0</v>
      </c>
      <c r="CA326" s="289">
        <v>0</v>
      </c>
      <c r="CB326" s="289">
        <v>2001.31</v>
      </c>
      <c r="CC326" s="289">
        <v>59258.090000000004</v>
      </c>
      <c r="CD326" s="289">
        <v>0</v>
      </c>
      <c r="CE326" s="289">
        <v>0</v>
      </c>
      <c r="CF326" s="289">
        <v>0</v>
      </c>
      <c r="CG326" s="289">
        <v>0</v>
      </c>
      <c r="CH326" s="289">
        <v>50905.950000000004</v>
      </c>
      <c r="CI326" s="289">
        <v>0</v>
      </c>
      <c r="CJ326" s="289">
        <v>0</v>
      </c>
      <c r="CK326" s="289">
        <v>0</v>
      </c>
      <c r="CL326" s="289">
        <v>0</v>
      </c>
      <c r="CM326" s="289">
        <v>1015413</v>
      </c>
      <c r="CN326" s="289">
        <v>0</v>
      </c>
      <c r="CO326" s="289">
        <v>0</v>
      </c>
      <c r="CP326" s="289">
        <v>0</v>
      </c>
      <c r="CQ326" s="289">
        <v>0</v>
      </c>
      <c r="CR326" s="289">
        <v>0</v>
      </c>
      <c r="CS326" s="289">
        <v>0</v>
      </c>
      <c r="CT326" s="289">
        <v>513532.99</v>
      </c>
      <c r="CU326" s="289">
        <v>0</v>
      </c>
      <c r="CV326" s="289">
        <v>0</v>
      </c>
      <c r="CW326" s="289">
        <v>0</v>
      </c>
      <c r="CX326" s="289">
        <v>29384.2</v>
      </c>
      <c r="CY326" s="289">
        <v>0</v>
      </c>
      <c r="CZ326" s="289">
        <v>0</v>
      </c>
      <c r="DA326" s="289">
        <v>0</v>
      </c>
      <c r="DB326" s="289">
        <v>0</v>
      </c>
      <c r="DC326" s="289">
        <v>0</v>
      </c>
      <c r="DD326" s="289">
        <v>793.66</v>
      </c>
      <c r="DE326" s="289">
        <v>0</v>
      </c>
      <c r="DF326" s="289">
        <v>0</v>
      </c>
      <c r="DG326" s="289">
        <v>343.79</v>
      </c>
      <c r="DH326" s="289">
        <v>0</v>
      </c>
      <c r="DI326" s="289">
        <v>3449945.91</v>
      </c>
      <c r="DJ326" s="289">
        <v>0</v>
      </c>
      <c r="DK326" s="289">
        <v>0</v>
      </c>
      <c r="DL326" s="289">
        <v>610155.71</v>
      </c>
      <c r="DM326" s="289">
        <v>344947.10000000003</v>
      </c>
      <c r="DN326" s="289">
        <v>0</v>
      </c>
      <c r="DO326" s="289">
        <v>0</v>
      </c>
      <c r="DP326" s="289">
        <v>201887.65</v>
      </c>
      <c r="DQ326" s="289">
        <v>1986.94</v>
      </c>
      <c r="DR326" s="289">
        <v>0</v>
      </c>
      <c r="DS326" s="289">
        <v>0</v>
      </c>
      <c r="DT326" s="289">
        <v>87298.08</v>
      </c>
      <c r="DU326" s="289">
        <v>0</v>
      </c>
      <c r="DV326" s="289">
        <v>248170.64</v>
      </c>
      <c r="DW326" s="289">
        <v>1131.1200000000001</v>
      </c>
      <c r="DX326" s="289">
        <v>139769.81</v>
      </c>
      <c r="DY326" s="289">
        <v>153428.69</v>
      </c>
      <c r="DZ326" s="289">
        <v>220202.46</v>
      </c>
      <c r="EA326" s="289">
        <v>66361.64</v>
      </c>
      <c r="EB326" s="289">
        <v>140181.94</v>
      </c>
      <c r="EC326" s="289">
        <v>0</v>
      </c>
      <c r="ED326" s="289">
        <v>885731.54</v>
      </c>
      <c r="EE326" s="289">
        <v>1244380.18</v>
      </c>
      <c r="EF326" s="289">
        <v>3093608.95</v>
      </c>
      <c r="EG326" s="289">
        <v>2568745.31</v>
      </c>
      <c r="EH326" s="289">
        <v>0</v>
      </c>
      <c r="EI326" s="289">
        <v>0</v>
      </c>
      <c r="EJ326" s="289">
        <v>0</v>
      </c>
      <c r="EK326" s="289">
        <v>166215</v>
      </c>
      <c r="EL326" s="289">
        <v>0</v>
      </c>
      <c r="EM326" s="289">
        <v>35433117.219999999</v>
      </c>
      <c r="EN326" s="289">
        <v>7646509.0600000005</v>
      </c>
      <c r="EO326" s="289">
        <v>1449822.12</v>
      </c>
      <c r="EP326" s="289">
        <v>68541.52</v>
      </c>
      <c r="EQ326" s="289">
        <v>0</v>
      </c>
      <c r="ER326" s="289">
        <v>6265228.46</v>
      </c>
      <c r="ES326" s="289">
        <v>0</v>
      </c>
      <c r="ET326" s="289">
        <v>0</v>
      </c>
      <c r="EU326" s="289">
        <v>51969.89</v>
      </c>
      <c r="EV326" s="289">
        <v>109544.1</v>
      </c>
      <c r="EW326" s="289">
        <v>1283627.46</v>
      </c>
      <c r="EX326" s="289">
        <v>1226053.25</v>
      </c>
      <c r="EY326" s="289">
        <v>0</v>
      </c>
      <c r="EZ326" s="289">
        <v>182313.83000000002</v>
      </c>
      <c r="FA326" s="289">
        <v>225639.32</v>
      </c>
      <c r="FB326" s="289">
        <v>924814.8</v>
      </c>
      <c r="FC326" s="289">
        <v>113674.64</v>
      </c>
      <c r="FD326" s="289">
        <v>767814.67</v>
      </c>
      <c r="FE326" s="289">
        <v>0</v>
      </c>
      <c r="FF326" s="289">
        <v>0</v>
      </c>
      <c r="FG326" s="289">
        <v>0</v>
      </c>
      <c r="FH326" s="289">
        <v>33430.71</v>
      </c>
      <c r="FI326" s="289">
        <v>21230.36</v>
      </c>
      <c r="FJ326" s="289">
        <v>12200.35</v>
      </c>
      <c r="FK326" s="289">
        <v>0</v>
      </c>
    </row>
    <row r="327" spans="1:167" x14ac:dyDescent="0.15">
      <c r="A327" s="287">
        <v>5124</v>
      </c>
      <c r="B327" s="287" t="s">
        <v>786</v>
      </c>
      <c r="C327" s="289">
        <v>0</v>
      </c>
      <c r="D327" s="289">
        <v>1588638</v>
      </c>
      <c r="E327" s="289">
        <v>0</v>
      </c>
      <c r="F327" s="289">
        <v>83.95</v>
      </c>
      <c r="G327" s="289">
        <v>24573.9</v>
      </c>
      <c r="H327" s="289">
        <v>2239.48</v>
      </c>
      <c r="I327" s="289">
        <v>12106</v>
      </c>
      <c r="J327" s="289">
        <v>0</v>
      </c>
      <c r="K327" s="289">
        <v>217144.5</v>
      </c>
      <c r="L327" s="289">
        <v>0</v>
      </c>
      <c r="M327" s="289">
        <v>0</v>
      </c>
      <c r="N327" s="289">
        <v>0</v>
      </c>
      <c r="O327" s="289">
        <v>0</v>
      </c>
      <c r="P327" s="289">
        <v>2130</v>
      </c>
      <c r="Q327" s="289">
        <v>0</v>
      </c>
      <c r="R327" s="289">
        <v>0</v>
      </c>
      <c r="S327" s="289">
        <v>0</v>
      </c>
      <c r="T327" s="289">
        <v>0</v>
      </c>
      <c r="U327" s="289">
        <v>121824.38</v>
      </c>
      <c r="V327" s="289">
        <v>1597650</v>
      </c>
      <c r="W327" s="289">
        <v>2765.17</v>
      </c>
      <c r="X327" s="289">
        <v>0</v>
      </c>
      <c r="Y327" s="289">
        <v>99897.07</v>
      </c>
      <c r="Z327" s="289">
        <v>2128.1799999999998</v>
      </c>
      <c r="AA327" s="289">
        <v>95084</v>
      </c>
      <c r="AB327" s="289">
        <v>0</v>
      </c>
      <c r="AC327" s="289">
        <v>0</v>
      </c>
      <c r="AD327" s="289">
        <v>39133.200000000004</v>
      </c>
      <c r="AE327" s="289">
        <v>76043</v>
      </c>
      <c r="AF327" s="289">
        <v>0</v>
      </c>
      <c r="AG327" s="289">
        <v>0</v>
      </c>
      <c r="AH327" s="289">
        <v>38044.1</v>
      </c>
      <c r="AI327" s="289">
        <v>18538.07</v>
      </c>
      <c r="AJ327" s="289">
        <v>0</v>
      </c>
      <c r="AK327" s="289">
        <v>1501.5</v>
      </c>
      <c r="AL327" s="289">
        <v>0</v>
      </c>
      <c r="AM327" s="289">
        <v>0</v>
      </c>
      <c r="AN327" s="289">
        <v>21333.79</v>
      </c>
      <c r="AO327" s="289">
        <v>0</v>
      </c>
      <c r="AP327" s="289">
        <v>750</v>
      </c>
      <c r="AQ327" s="289">
        <v>670582.24</v>
      </c>
      <c r="AR327" s="289">
        <v>868790.53</v>
      </c>
      <c r="AS327" s="289">
        <v>210159.33000000002</v>
      </c>
      <c r="AT327" s="289">
        <v>64559.07</v>
      </c>
      <c r="AU327" s="289">
        <v>84198.720000000001</v>
      </c>
      <c r="AV327" s="289">
        <v>0</v>
      </c>
      <c r="AW327" s="289">
        <v>101497.06</v>
      </c>
      <c r="AX327" s="289">
        <v>144241.60000000001</v>
      </c>
      <c r="AY327" s="289">
        <v>164081.75</v>
      </c>
      <c r="AZ327" s="289">
        <v>176584.89</v>
      </c>
      <c r="BA327" s="289">
        <v>702099.69000000006</v>
      </c>
      <c r="BB327" s="289">
        <v>56248.93</v>
      </c>
      <c r="BC327" s="289">
        <v>50712.14</v>
      </c>
      <c r="BD327" s="289">
        <v>0</v>
      </c>
      <c r="BE327" s="289">
        <v>19414.53</v>
      </c>
      <c r="BF327" s="289">
        <v>430200.36</v>
      </c>
      <c r="BG327" s="289">
        <v>271042.46000000002</v>
      </c>
      <c r="BH327" s="289">
        <v>4004.67</v>
      </c>
      <c r="BI327" s="289">
        <v>0</v>
      </c>
      <c r="BJ327" s="289">
        <v>0</v>
      </c>
      <c r="BK327" s="289">
        <v>0</v>
      </c>
      <c r="BL327" s="289">
        <v>0</v>
      </c>
      <c r="BM327" s="289">
        <v>0</v>
      </c>
      <c r="BN327" s="289">
        <v>0</v>
      </c>
      <c r="BO327" s="289">
        <v>0</v>
      </c>
      <c r="BP327" s="289">
        <v>0</v>
      </c>
      <c r="BQ327" s="289">
        <v>1408359.01</v>
      </c>
      <c r="BR327" s="289">
        <v>1351549.33</v>
      </c>
      <c r="BS327" s="289">
        <v>1408359.01</v>
      </c>
      <c r="BT327" s="289">
        <v>1351549.33</v>
      </c>
      <c r="BU327" s="289">
        <v>0</v>
      </c>
      <c r="BV327" s="289">
        <v>0</v>
      </c>
      <c r="BW327" s="289">
        <v>417185.74</v>
      </c>
      <c r="BX327" s="289">
        <v>0</v>
      </c>
      <c r="BY327" s="289">
        <v>0</v>
      </c>
      <c r="BZ327" s="289">
        <v>0</v>
      </c>
      <c r="CA327" s="289">
        <v>0</v>
      </c>
      <c r="CB327" s="289">
        <v>5071.9000000000005</v>
      </c>
      <c r="CC327" s="289">
        <v>57028.160000000003</v>
      </c>
      <c r="CD327" s="289">
        <v>0</v>
      </c>
      <c r="CE327" s="289">
        <v>0</v>
      </c>
      <c r="CF327" s="289">
        <v>0</v>
      </c>
      <c r="CG327" s="289">
        <v>0</v>
      </c>
      <c r="CH327" s="289">
        <v>7631.73</v>
      </c>
      <c r="CI327" s="289">
        <v>0</v>
      </c>
      <c r="CJ327" s="289">
        <v>0</v>
      </c>
      <c r="CK327" s="289">
        <v>0</v>
      </c>
      <c r="CL327" s="289">
        <v>0</v>
      </c>
      <c r="CM327" s="289">
        <v>139634</v>
      </c>
      <c r="CN327" s="289">
        <v>0</v>
      </c>
      <c r="CO327" s="289">
        <v>0</v>
      </c>
      <c r="CP327" s="289">
        <v>0</v>
      </c>
      <c r="CQ327" s="289">
        <v>0</v>
      </c>
      <c r="CR327" s="289">
        <v>0</v>
      </c>
      <c r="CS327" s="289">
        <v>0</v>
      </c>
      <c r="CT327" s="289">
        <v>48251.86</v>
      </c>
      <c r="CU327" s="289">
        <v>0</v>
      </c>
      <c r="CV327" s="289">
        <v>0</v>
      </c>
      <c r="CW327" s="289">
        <v>0</v>
      </c>
      <c r="CX327" s="289">
        <v>22809.14</v>
      </c>
      <c r="CY327" s="289">
        <v>0</v>
      </c>
      <c r="CZ327" s="289">
        <v>0</v>
      </c>
      <c r="DA327" s="289">
        <v>0</v>
      </c>
      <c r="DB327" s="289">
        <v>0</v>
      </c>
      <c r="DC327" s="289">
        <v>0</v>
      </c>
      <c r="DD327" s="289">
        <v>0</v>
      </c>
      <c r="DE327" s="289">
        <v>0</v>
      </c>
      <c r="DF327" s="289">
        <v>1538.56</v>
      </c>
      <c r="DG327" s="289">
        <v>0</v>
      </c>
      <c r="DH327" s="289">
        <v>0</v>
      </c>
      <c r="DI327" s="289">
        <v>456155.95</v>
      </c>
      <c r="DJ327" s="289">
        <v>0</v>
      </c>
      <c r="DK327" s="289">
        <v>0</v>
      </c>
      <c r="DL327" s="289">
        <v>109920.1</v>
      </c>
      <c r="DM327" s="289">
        <v>10940.97</v>
      </c>
      <c r="DN327" s="289">
        <v>0</v>
      </c>
      <c r="DO327" s="289">
        <v>0</v>
      </c>
      <c r="DP327" s="289">
        <v>1899.1200000000001</v>
      </c>
      <c r="DQ327" s="289">
        <v>1403.63</v>
      </c>
      <c r="DR327" s="289">
        <v>0</v>
      </c>
      <c r="DS327" s="289">
        <v>0</v>
      </c>
      <c r="DT327" s="289">
        <v>0</v>
      </c>
      <c r="DU327" s="289">
        <v>0</v>
      </c>
      <c r="DV327" s="289">
        <v>96398.180000000008</v>
      </c>
      <c r="DW327" s="289">
        <v>19356.02</v>
      </c>
      <c r="DX327" s="289">
        <v>200</v>
      </c>
      <c r="DY327" s="289">
        <v>1736.8700000000001</v>
      </c>
      <c r="DZ327" s="289">
        <v>1893.77</v>
      </c>
      <c r="EA327" s="289">
        <v>356.90000000000003</v>
      </c>
      <c r="EB327" s="289">
        <v>0</v>
      </c>
      <c r="EC327" s="289">
        <v>0</v>
      </c>
      <c r="ED327" s="289">
        <v>30766.670000000002</v>
      </c>
      <c r="EE327" s="289">
        <v>30851.31</v>
      </c>
      <c r="EF327" s="289">
        <v>40771.800000000003</v>
      </c>
      <c r="EG327" s="289">
        <v>0</v>
      </c>
      <c r="EH327" s="289">
        <v>0</v>
      </c>
      <c r="EI327" s="289">
        <v>0</v>
      </c>
      <c r="EJ327" s="289">
        <v>0</v>
      </c>
      <c r="EK327" s="289">
        <v>40687.160000000003</v>
      </c>
      <c r="EL327" s="289">
        <v>0</v>
      </c>
      <c r="EM327" s="289">
        <v>227157.96</v>
      </c>
      <c r="EN327" s="289">
        <v>23265.45</v>
      </c>
      <c r="EO327" s="289">
        <v>23328.83</v>
      </c>
      <c r="EP327" s="289">
        <v>63.38</v>
      </c>
      <c r="EQ327" s="289">
        <v>0</v>
      </c>
      <c r="ER327" s="289">
        <v>0</v>
      </c>
      <c r="ES327" s="289">
        <v>0</v>
      </c>
      <c r="ET327" s="289">
        <v>0</v>
      </c>
      <c r="EU327" s="289">
        <v>5510.06</v>
      </c>
      <c r="EV327" s="289">
        <v>0</v>
      </c>
      <c r="EW327" s="289">
        <v>191528.71</v>
      </c>
      <c r="EX327" s="289">
        <v>197038.77000000002</v>
      </c>
      <c r="EY327" s="289">
        <v>0</v>
      </c>
      <c r="EZ327" s="289">
        <v>30774.53</v>
      </c>
      <c r="FA327" s="289">
        <v>30774.53</v>
      </c>
      <c r="FB327" s="289">
        <v>0</v>
      </c>
      <c r="FC327" s="289">
        <v>0</v>
      </c>
      <c r="FD327" s="289">
        <v>0</v>
      </c>
      <c r="FE327" s="289">
        <v>0</v>
      </c>
      <c r="FF327" s="289">
        <v>0</v>
      </c>
      <c r="FG327" s="289">
        <v>0</v>
      </c>
      <c r="FH327" s="289">
        <v>0</v>
      </c>
      <c r="FI327" s="289">
        <v>0</v>
      </c>
      <c r="FJ327" s="289">
        <v>0</v>
      </c>
      <c r="FK327" s="289">
        <v>0</v>
      </c>
    </row>
    <row r="328" spans="1:167" x14ac:dyDescent="0.15">
      <c r="A328" s="287">
        <v>5130</v>
      </c>
      <c r="B328" s="287" t="s">
        <v>787</v>
      </c>
      <c r="C328" s="289">
        <v>0</v>
      </c>
      <c r="D328" s="289">
        <v>7719785.1799999997</v>
      </c>
      <c r="E328" s="289">
        <v>0</v>
      </c>
      <c r="F328" s="289">
        <v>881.55000000000007</v>
      </c>
      <c r="G328" s="289">
        <v>13589.39</v>
      </c>
      <c r="H328" s="289">
        <v>2532.7800000000002</v>
      </c>
      <c r="I328" s="289">
        <v>2673.67</v>
      </c>
      <c r="J328" s="289">
        <v>0</v>
      </c>
      <c r="K328" s="289">
        <v>712548.61</v>
      </c>
      <c r="L328" s="289">
        <v>0</v>
      </c>
      <c r="M328" s="289">
        <v>0</v>
      </c>
      <c r="N328" s="289">
        <v>0</v>
      </c>
      <c r="O328" s="289">
        <v>0</v>
      </c>
      <c r="P328" s="289">
        <v>4027.58</v>
      </c>
      <c r="Q328" s="289">
        <v>0</v>
      </c>
      <c r="R328" s="289">
        <v>0</v>
      </c>
      <c r="S328" s="289">
        <v>0</v>
      </c>
      <c r="T328" s="289">
        <v>0</v>
      </c>
      <c r="U328" s="289">
        <v>142344.37</v>
      </c>
      <c r="V328" s="289">
        <v>31662</v>
      </c>
      <c r="W328" s="289">
        <v>50000</v>
      </c>
      <c r="X328" s="289">
        <v>0</v>
      </c>
      <c r="Y328" s="289">
        <v>0</v>
      </c>
      <c r="Z328" s="289">
        <v>6363.33</v>
      </c>
      <c r="AA328" s="289">
        <v>179921</v>
      </c>
      <c r="AB328" s="289">
        <v>0</v>
      </c>
      <c r="AC328" s="289">
        <v>0</v>
      </c>
      <c r="AD328" s="289">
        <v>14210.99</v>
      </c>
      <c r="AE328" s="289">
        <v>62324.86</v>
      </c>
      <c r="AF328" s="289">
        <v>0</v>
      </c>
      <c r="AG328" s="289">
        <v>0</v>
      </c>
      <c r="AH328" s="289">
        <v>0</v>
      </c>
      <c r="AI328" s="289">
        <v>0</v>
      </c>
      <c r="AJ328" s="289">
        <v>0</v>
      </c>
      <c r="AK328" s="289">
        <v>800</v>
      </c>
      <c r="AL328" s="289">
        <v>0</v>
      </c>
      <c r="AM328" s="289">
        <v>4655</v>
      </c>
      <c r="AN328" s="289">
        <v>39033.65</v>
      </c>
      <c r="AO328" s="289">
        <v>0</v>
      </c>
      <c r="AP328" s="289">
        <v>100.03</v>
      </c>
      <c r="AQ328" s="289">
        <v>1246664.02</v>
      </c>
      <c r="AR328" s="289">
        <v>1635916.37</v>
      </c>
      <c r="AS328" s="289">
        <v>825382.88</v>
      </c>
      <c r="AT328" s="289">
        <v>194240.7</v>
      </c>
      <c r="AU328" s="289">
        <v>148595.39000000001</v>
      </c>
      <c r="AV328" s="289">
        <v>27639.62</v>
      </c>
      <c r="AW328" s="289">
        <v>102697.55</v>
      </c>
      <c r="AX328" s="289">
        <v>244861.2</v>
      </c>
      <c r="AY328" s="289">
        <v>377875.47000000003</v>
      </c>
      <c r="AZ328" s="289">
        <v>467837.83</v>
      </c>
      <c r="BA328" s="289">
        <v>1289363.21</v>
      </c>
      <c r="BB328" s="289">
        <v>35529.71</v>
      </c>
      <c r="BC328" s="289">
        <v>90787.13</v>
      </c>
      <c r="BD328" s="289">
        <v>0</v>
      </c>
      <c r="BE328" s="289">
        <v>135343.26</v>
      </c>
      <c r="BF328" s="289">
        <v>812078.28</v>
      </c>
      <c r="BG328" s="289">
        <v>656284.98</v>
      </c>
      <c r="BH328" s="289">
        <v>43.5</v>
      </c>
      <c r="BI328" s="289">
        <v>0</v>
      </c>
      <c r="BJ328" s="289">
        <v>0</v>
      </c>
      <c r="BK328" s="289">
        <v>0</v>
      </c>
      <c r="BL328" s="289">
        <v>0</v>
      </c>
      <c r="BM328" s="289">
        <v>0</v>
      </c>
      <c r="BN328" s="289">
        <v>0</v>
      </c>
      <c r="BO328" s="289">
        <v>4346915.95</v>
      </c>
      <c r="BP328" s="289">
        <v>5043228.84</v>
      </c>
      <c r="BQ328" s="289">
        <v>0</v>
      </c>
      <c r="BR328" s="289">
        <v>0</v>
      </c>
      <c r="BS328" s="289">
        <v>4346915.95</v>
      </c>
      <c r="BT328" s="289">
        <v>5043228.84</v>
      </c>
      <c r="BU328" s="289">
        <v>0</v>
      </c>
      <c r="BV328" s="289">
        <v>0</v>
      </c>
      <c r="BW328" s="289">
        <v>782143.1</v>
      </c>
      <c r="BX328" s="289">
        <v>0</v>
      </c>
      <c r="BY328" s="289">
        <v>0</v>
      </c>
      <c r="BZ328" s="289">
        <v>0</v>
      </c>
      <c r="CA328" s="289">
        <v>0</v>
      </c>
      <c r="CB328" s="289">
        <v>7037.8600000000006</v>
      </c>
      <c r="CC328" s="289">
        <v>76577.990000000005</v>
      </c>
      <c r="CD328" s="289">
        <v>0</v>
      </c>
      <c r="CE328" s="289">
        <v>0</v>
      </c>
      <c r="CF328" s="289">
        <v>0</v>
      </c>
      <c r="CG328" s="289">
        <v>0</v>
      </c>
      <c r="CH328" s="289">
        <v>0</v>
      </c>
      <c r="CI328" s="289">
        <v>0</v>
      </c>
      <c r="CJ328" s="289">
        <v>0</v>
      </c>
      <c r="CK328" s="289">
        <v>0</v>
      </c>
      <c r="CL328" s="289">
        <v>0</v>
      </c>
      <c r="CM328" s="289">
        <v>280252</v>
      </c>
      <c r="CN328" s="289">
        <v>2456</v>
      </c>
      <c r="CO328" s="289">
        <v>0</v>
      </c>
      <c r="CP328" s="289">
        <v>0</v>
      </c>
      <c r="CQ328" s="289">
        <v>0</v>
      </c>
      <c r="CR328" s="289">
        <v>0</v>
      </c>
      <c r="CS328" s="289">
        <v>1670</v>
      </c>
      <c r="CT328" s="289">
        <v>127793.90000000001</v>
      </c>
      <c r="CU328" s="289">
        <v>0</v>
      </c>
      <c r="CV328" s="289">
        <v>0</v>
      </c>
      <c r="CW328" s="289">
        <v>0</v>
      </c>
      <c r="CX328" s="289">
        <v>61150.57</v>
      </c>
      <c r="CY328" s="289">
        <v>0</v>
      </c>
      <c r="CZ328" s="289">
        <v>0</v>
      </c>
      <c r="DA328" s="289">
        <v>0</v>
      </c>
      <c r="DB328" s="289">
        <v>0</v>
      </c>
      <c r="DC328" s="289">
        <v>0</v>
      </c>
      <c r="DD328" s="289">
        <v>0</v>
      </c>
      <c r="DE328" s="289">
        <v>0</v>
      </c>
      <c r="DF328" s="289">
        <v>0</v>
      </c>
      <c r="DG328" s="289">
        <v>0</v>
      </c>
      <c r="DH328" s="289">
        <v>0</v>
      </c>
      <c r="DI328" s="289">
        <v>1056552.1399999999</v>
      </c>
      <c r="DJ328" s="289">
        <v>0</v>
      </c>
      <c r="DK328" s="289">
        <v>0</v>
      </c>
      <c r="DL328" s="289">
        <v>69469.460000000006</v>
      </c>
      <c r="DM328" s="289">
        <v>114251.59</v>
      </c>
      <c r="DN328" s="289">
        <v>0</v>
      </c>
      <c r="DO328" s="289">
        <v>0</v>
      </c>
      <c r="DP328" s="289">
        <v>43362.36</v>
      </c>
      <c r="DQ328" s="289">
        <v>0</v>
      </c>
      <c r="DR328" s="289">
        <v>0</v>
      </c>
      <c r="DS328" s="289">
        <v>0</v>
      </c>
      <c r="DT328" s="289">
        <v>0</v>
      </c>
      <c r="DU328" s="289">
        <v>0</v>
      </c>
      <c r="DV328" s="289">
        <v>55445.87</v>
      </c>
      <c r="DW328" s="289">
        <v>0</v>
      </c>
      <c r="DX328" s="289">
        <v>0</v>
      </c>
      <c r="DY328" s="289">
        <v>0</v>
      </c>
      <c r="DZ328" s="289">
        <v>0</v>
      </c>
      <c r="EA328" s="289">
        <v>0</v>
      </c>
      <c r="EB328" s="289">
        <v>0</v>
      </c>
      <c r="EC328" s="289">
        <v>0</v>
      </c>
      <c r="ED328" s="289">
        <v>0</v>
      </c>
      <c r="EE328" s="289">
        <v>0</v>
      </c>
      <c r="EF328" s="289">
        <v>131945</v>
      </c>
      <c r="EG328" s="289">
        <v>0</v>
      </c>
      <c r="EH328" s="289">
        <v>0</v>
      </c>
      <c r="EI328" s="289">
        <v>0</v>
      </c>
      <c r="EJ328" s="289">
        <v>0</v>
      </c>
      <c r="EK328" s="289">
        <v>131944.59</v>
      </c>
      <c r="EL328" s="289">
        <v>0.41000000000000003</v>
      </c>
      <c r="EM328" s="289">
        <v>814323.81</v>
      </c>
      <c r="EN328" s="289">
        <v>100</v>
      </c>
      <c r="EO328" s="289">
        <v>1100</v>
      </c>
      <c r="EP328" s="289">
        <v>1000</v>
      </c>
      <c r="EQ328" s="289">
        <v>0</v>
      </c>
      <c r="ER328" s="289">
        <v>0</v>
      </c>
      <c r="ES328" s="289">
        <v>0</v>
      </c>
      <c r="ET328" s="289">
        <v>0</v>
      </c>
      <c r="EU328" s="289">
        <v>0</v>
      </c>
      <c r="EV328" s="289">
        <v>0</v>
      </c>
      <c r="EW328" s="289">
        <v>268870.06</v>
      </c>
      <c r="EX328" s="289">
        <v>268870.06</v>
      </c>
      <c r="EY328" s="289">
        <v>0</v>
      </c>
      <c r="EZ328" s="289">
        <v>107264.76000000001</v>
      </c>
      <c r="FA328" s="289">
        <v>114741.18000000001</v>
      </c>
      <c r="FB328" s="289">
        <v>20000</v>
      </c>
      <c r="FC328" s="289">
        <v>2356.36</v>
      </c>
      <c r="FD328" s="289">
        <v>10167.219999999999</v>
      </c>
      <c r="FE328" s="289">
        <v>0</v>
      </c>
      <c r="FF328" s="289">
        <v>0</v>
      </c>
      <c r="FG328" s="289">
        <v>0</v>
      </c>
      <c r="FH328" s="289">
        <v>0</v>
      </c>
      <c r="FI328" s="289">
        <v>0</v>
      </c>
      <c r="FJ328" s="289">
        <v>0</v>
      </c>
      <c r="FK328" s="289">
        <v>0</v>
      </c>
    </row>
    <row r="329" spans="1:167" x14ac:dyDescent="0.15">
      <c r="A329" s="287">
        <v>5138</v>
      </c>
      <c r="B329" s="287" t="s">
        <v>788</v>
      </c>
      <c r="C329" s="289">
        <v>0</v>
      </c>
      <c r="D329" s="289">
        <v>5841890.7199999997</v>
      </c>
      <c r="E329" s="289">
        <v>0</v>
      </c>
      <c r="F329" s="289">
        <v>19658.87</v>
      </c>
      <c r="G329" s="289">
        <v>91141.41</v>
      </c>
      <c r="H329" s="289">
        <v>7545.72</v>
      </c>
      <c r="I329" s="289">
        <v>35769.46</v>
      </c>
      <c r="J329" s="289">
        <v>8332.2999999999993</v>
      </c>
      <c r="K329" s="289">
        <v>624144.54</v>
      </c>
      <c r="L329" s="289">
        <v>0</v>
      </c>
      <c r="M329" s="289">
        <v>0</v>
      </c>
      <c r="N329" s="289">
        <v>0</v>
      </c>
      <c r="O329" s="289">
        <v>0</v>
      </c>
      <c r="P329" s="289">
        <v>14035</v>
      </c>
      <c r="Q329" s="289">
        <v>0</v>
      </c>
      <c r="R329" s="289">
        <v>0</v>
      </c>
      <c r="S329" s="289">
        <v>0</v>
      </c>
      <c r="T329" s="289">
        <v>0</v>
      </c>
      <c r="U329" s="289">
        <v>573386.91</v>
      </c>
      <c r="V329" s="289">
        <v>17694183</v>
      </c>
      <c r="W329" s="289">
        <v>39485.49</v>
      </c>
      <c r="X329" s="289">
        <v>0</v>
      </c>
      <c r="Y329" s="289">
        <v>0</v>
      </c>
      <c r="Z329" s="289">
        <v>1663.29</v>
      </c>
      <c r="AA329" s="289">
        <v>5689</v>
      </c>
      <c r="AB329" s="289">
        <v>0</v>
      </c>
      <c r="AC329" s="289">
        <v>284310.82</v>
      </c>
      <c r="AD329" s="289">
        <v>73947.5</v>
      </c>
      <c r="AE329" s="289">
        <v>274764.39</v>
      </c>
      <c r="AF329" s="289">
        <v>0</v>
      </c>
      <c r="AG329" s="289">
        <v>4445.26</v>
      </c>
      <c r="AH329" s="289">
        <v>86690.42</v>
      </c>
      <c r="AI329" s="289">
        <v>0</v>
      </c>
      <c r="AJ329" s="289">
        <v>0</v>
      </c>
      <c r="AK329" s="289">
        <v>0</v>
      </c>
      <c r="AL329" s="289">
        <v>0</v>
      </c>
      <c r="AM329" s="289">
        <v>33177</v>
      </c>
      <c r="AN329" s="289">
        <v>0</v>
      </c>
      <c r="AO329" s="289">
        <v>0</v>
      </c>
      <c r="AP329" s="289">
        <v>7270.62</v>
      </c>
      <c r="AQ329" s="289">
        <v>7432354.8099999996</v>
      </c>
      <c r="AR329" s="289">
        <v>3074782.61</v>
      </c>
      <c r="AS329" s="289">
        <v>722199.81</v>
      </c>
      <c r="AT329" s="289">
        <v>805314.93</v>
      </c>
      <c r="AU329" s="289">
        <v>521736.2</v>
      </c>
      <c r="AV329" s="289">
        <v>147397.6</v>
      </c>
      <c r="AW329" s="289">
        <v>972313.26</v>
      </c>
      <c r="AX329" s="289">
        <v>2096343.51</v>
      </c>
      <c r="AY329" s="289">
        <v>416422.87</v>
      </c>
      <c r="AZ329" s="289">
        <v>839723.95000000007</v>
      </c>
      <c r="BA329" s="289">
        <v>5100481.28</v>
      </c>
      <c r="BB329" s="289">
        <v>63552.67</v>
      </c>
      <c r="BC329" s="289">
        <v>225994</v>
      </c>
      <c r="BD329" s="289">
        <v>1024.72</v>
      </c>
      <c r="BE329" s="289">
        <v>0</v>
      </c>
      <c r="BF329" s="289">
        <v>2038638.8</v>
      </c>
      <c r="BG329" s="289">
        <v>1136576.51</v>
      </c>
      <c r="BH329" s="289">
        <v>7557.01</v>
      </c>
      <c r="BI329" s="289">
        <v>0</v>
      </c>
      <c r="BJ329" s="289">
        <v>0</v>
      </c>
      <c r="BK329" s="289">
        <v>0</v>
      </c>
      <c r="BL329" s="289">
        <v>0</v>
      </c>
      <c r="BM329" s="289">
        <v>0</v>
      </c>
      <c r="BN329" s="289">
        <v>0</v>
      </c>
      <c r="BO329" s="289">
        <v>0</v>
      </c>
      <c r="BP329" s="289">
        <v>0</v>
      </c>
      <c r="BQ329" s="289">
        <v>4387686.26</v>
      </c>
      <c r="BR329" s="289">
        <v>4506803.4400000004</v>
      </c>
      <c r="BS329" s="289">
        <v>4387686.26</v>
      </c>
      <c r="BT329" s="289">
        <v>4506803.4400000004</v>
      </c>
      <c r="BU329" s="289">
        <v>0</v>
      </c>
      <c r="BV329" s="289">
        <v>0</v>
      </c>
      <c r="BW329" s="289">
        <v>1616993.04</v>
      </c>
      <c r="BX329" s="289">
        <v>0</v>
      </c>
      <c r="BY329" s="289">
        <v>0</v>
      </c>
      <c r="BZ329" s="289">
        <v>0</v>
      </c>
      <c r="CA329" s="289">
        <v>0</v>
      </c>
      <c r="CB329" s="289">
        <v>0</v>
      </c>
      <c r="CC329" s="289">
        <v>0</v>
      </c>
      <c r="CD329" s="289">
        <v>0</v>
      </c>
      <c r="CE329" s="289">
        <v>0</v>
      </c>
      <c r="CF329" s="289">
        <v>0</v>
      </c>
      <c r="CG329" s="289">
        <v>0</v>
      </c>
      <c r="CH329" s="289">
        <v>0</v>
      </c>
      <c r="CI329" s="289">
        <v>0</v>
      </c>
      <c r="CJ329" s="289">
        <v>0</v>
      </c>
      <c r="CK329" s="289">
        <v>0</v>
      </c>
      <c r="CL329" s="289">
        <v>0</v>
      </c>
      <c r="CM329" s="289">
        <v>607135</v>
      </c>
      <c r="CN329" s="289">
        <v>1432</v>
      </c>
      <c r="CO329" s="289">
        <v>0</v>
      </c>
      <c r="CP329" s="289">
        <v>0</v>
      </c>
      <c r="CQ329" s="289">
        <v>0</v>
      </c>
      <c r="CR329" s="289">
        <v>0</v>
      </c>
      <c r="CS329" s="289">
        <v>974</v>
      </c>
      <c r="CT329" s="289">
        <v>557045.72</v>
      </c>
      <c r="CU329" s="289">
        <v>0</v>
      </c>
      <c r="CV329" s="289">
        <v>0</v>
      </c>
      <c r="CW329" s="289">
        <v>0</v>
      </c>
      <c r="CX329" s="289">
        <v>95947.199999999997</v>
      </c>
      <c r="CY329" s="289">
        <v>0</v>
      </c>
      <c r="CZ329" s="289">
        <v>0</v>
      </c>
      <c r="DA329" s="289">
        <v>0</v>
      </c>
      <c r="DB329" s="289">
        <v>0</v>
      </c>
      <c r="DC329" s="289">
        <v>0</v>
      </c>
      <c r="DD329" s="289">
        <v>234</v>
      </c>
      <c r="DE329" s="289">
        <v>0</v>
      </c>
      <c r="DF329" s="289">
        <v>0</v>
      </c>
      <c r="DG329" s="289">
        <v>0</v>
      </c>
      <c r="DH329" s="289">
        <v>0</v>
      </c>
      <c r="DI329" s="289">
        <v>2078966.12</v>
      </c>
      <c r="DJ329" s="289">
        <v>0</v>
      </c>
      <c r="DK329" s="289">
        <v>429.46000000000004</v>
      </c>
      <c r="DL329" s="289">
        <v>312437.53999999998</v>
      </c>
      <c r="DM329" s="289">
        <v>242131.85</v>
      </c>
      <c r="DN329" s="289">
        <v>0</v>
      </c>
      <c r="DO329" s="289">
        <v>0</v>
      </c>
      <c r="DP329" s="289">
        <v>140166.93</v>
      </c>
      <c r="DQ329" s="289">
        <v>0</v>
      </c>
      <c r="DR329" s="289">
        <v>0</v>
      </c>
      <c r="DS329" s="289">
        <v>0</v>
      </c>
      <c r="DT329" s="289">
        <v>0</v>
      </c>
      <c r="DU329" s="289">
        <v>0</v>
      </c>
      <c r="DV329" s="289">
        <v>105629.06</v>
      </c>
      <c r="DW329" s="289">
        <v>0</v>
      </c>
      <c r="DX329" s="289">
        <v>13130.57</v>
      </c>
      <c r="DY329" s="289">
        <v>12313.11</v>
      </c>
      <c r="DZ329" s="289">
        <v>145020.73000000001</v>
      </c>
      <c r="EA329" s="289">
        <v>145838.19</v>
      </c>
      <c r="EB329" s="289">
        <v>0</v>
      </c>
      <c r="EC329" s="289">
        <v>0</v>
      </c>
      <c r="ED329" s="289">
        <v>251411.01</v>
      </c>
      <c r="EE329" s="289">
        <v>186352.05000000002</v>
      </c>
      <c r="EF329" s="289">
        <v>10319155.25</v>
      </c>
      <c r="EG329" s="289">
        <v>1353133.06</v>
      </c>
      <c r="EH329" s="289">
        <v>9031081.1500000004</v>
      </c>
      <c r="EI329" s="289">
        <v>0</v>
      </c>
      <c r="EJ329" s="289">
        <v>0</v>
      </c>
      <c r="EK329" s="289">
        <v>0</v>
      </c>
      <c r="EL329" s="289">
        <v>0</v>
      </c>
      <c r="EM329" s="289">
        <v>9865000</v>
      </c>
      <c r="EN329" s="289">
        <v>0</v>
      </c>
      <c r="EO329" s="289">
        <v>0</v>
      </c>
      <c r="EP329" s="289">
        <v>0</v>
      </c>
      <c r="EQ329" s="289">
        <v>0</v>
      </c>
      <c r="ER329" s="289">
        <v>0</v>
      </c>
      <c r="ES329" s="289">
        <v>0</v>
      </c>
      <c r="ET329" s="289">
        <v>0</v>
      </c>
      <c r="EU329" s="289">
        <v>334049.16000000003</v>
      </c>
      <c r="EV329" s="289">
        <v>370328.26</v>
      </c>
      <c r="EW329" s="289">
        <v>1048679.8</v>
      </c>
      <c r="EX329" s="289">
        <v>1012400.7</v>
      </c>
      <c r="EY329" s="289">
        <v>0</v>
      </c>
      <c r="EZ329" s="289">
        <v>172941.80000000002</v>
      </c>
      <c r="FA329" s="289">
        <v>201759.9</v>
      </c>
      <c r="FB329" s="289">
        <v>87034.85</v>
      </c>
      <c r="FC329" s="289">
        <v>0</v>
      </c>
      <c r="FD329" s="289">
        <v>58216.75</v>
      </c>
      <c r="FE329" s="289">
        <v>0</v>
      </c>
      <c r="FF329" s="289">
        <v>0</v>
      </c>
      <c r="FG329" s="289">
        <v>0</v>
      </c>
      <c r="FH329" s="289">
        <v>0</v>
      </c>
      <c r="FI329" s="289">
        <v>0</v>
      </c>
      <c r="FJ329" s="289">
        <v>0</v>
      </c>
      <c r="FK329" s="289">
        <v>0</v>
      </c>
    </row>
    <row r="330" spans="1:167" x14ac:dyDescent="0.15">
      <c r="A330" s="287">
        <v>5258</v>
      </c>
      <c r="B330" s="287" t="s">
        <v>789</v>
      </c>
      <c r="C330" s="289">
        <v>0</v>
      </c>
      <c r="D330" s="289">
        <v>600498.26</v>
      </c>
      <c r="E330" s="289">
        <v>3317.5</v>
      </c>
      <c r="F330" s="289">
        <v>1621.73</v>
      </c>
      <c r="G330" s="289">
        <v>928.1</v>
      </c>
      <c r="H330" s="289">
        <v>673.57</v>
      </c>
      <c r="I330" s="289">
        <v>21880.69</v>
      </c>
      <c r="J330" s="289">
        <v>2013.06</v>
      </c>
      <c r="K330" s="289">
        <v>169309.18</v>
      </c>
      <c r="L330" s="289">
        <v>0</v>
      </c>
      <c r="M330" s="289">
        <v>118.9</v>
      </c>
      <c r="N330" s="289">
        <v>0</v>
      </c>
      <c r="O330" s="289">
        <v>0</v>
      </c>
      <c r="P330" s="289">
        <v>4038</v>
      </c>
      <c r="Q330" s="289">
        <v>0</v>
      </c>
      <c r="R330" s="289">
        <v>0</v>
      </c>
      <c r="S330" s="289">
        <v>0</v>
      </c>
      <c r="T330" s="289">
        <v>0</v>
      </c>
      <c r="U330" s="289">
        <v>53527.08</v>
      </c>
      <c r="V330" s="289">
        <v>2522950</v>
      </c>
      <c r="W330" s="289">
        <v>2960</v>
      </c>
      <c r="X330" s="289">
        <v>0</v>
      </c>
      <c r="Y330" s="289">
        <v>0</v>
      </c>
      <c r="Z330" s="289">
        <v>0</v>
      </c>
      <c r="AA330" s="289">
        <v>979</v>
      </c>
      <c r="AB330" s="289">
        <v>0</v>
      </c>
      <c r="AC330" s="289">
        <v>0</v>
      </c>
      <c r="AD330" s="289">
        <v>0</v>
      </c>
      <c r="AE330" s="289">
        <v>58651</v>
      </c>
      <c r="AF330" s="289">
        <v>0</v>
      </c>
      <c r="AG330" s="289">
        <v>0</v>
      </c>
      <c r="AH330" s="289">
        <v>13188.83</v>
      </c>
      <c r="AI330" s="289">
        <v>26436</v>
      </c>
      <c r="AJ330" s="289">
        <v>0</v>
      </c>
      <c r="AK330" s="289">
        <v>0</v>
      </c>
      <c r="AL330" s="289">
        <v>0</v>
      </c>
      <c r="AM330" s="289">
        <v>0.01</v>
      </c>
      <c r="AN330" s="289">
        <v>8425.2900000000009</v>
      </c>
      <c r="AO330" s="289">
        <v>0</v>
      </c>
      <c r="AP330" s="289">
        <v>1534.8400000000001</v>
      </c>
      <c r="AQ330" s="289">
        <v>1477446.08</v>
      </c>
      <c r="AR330" s="289">
        <v>301083.38</v>
      </c>
      <c r="AS330" s="289">
        <v>0</v>
      </c>
      <c r="AT330" s="289">
        <v>112904.59</v>
      </c>
      <c r="AU330" s="289">
        <v>26953.47</v>
      </c>
      <c r="AV330" s="289">
        <v>12904.93</v>
      </c>
      <c r="AW330" s="289">
        <v>56497.42</v>
      </c>
      <c r="AX330" s="289">
        <v>168620.07</v>
      </c>
      <c r="AY330" s="289">
        <v>430530.4</v>
      </c>
      <c r="AZ330" s="289">
        <v>0</v>
      </c>
      <c r="BA330" s="289">
        <v>351817.32</v>
      </c>
      <c r="BB330" s="289">
        <v>0</v>
      </c>
      <c r="BC330" s="289">
        <v>43045</v>
      </c>
      <c r="BD330" s="289">
        <v>177.78</v>
      </c>
      <c r="BE330" s="289">
        <v>34236.32</v>
      </c>
      <c r="BF330" s="289">
        <v>357975.72000000003</v>
      </c>
      <c r="BG330" s="289">
        <v>94973.24</v>
      </c>
      <c r="BH330" s="289">
        <v>9.91</v>
      </c>
      <c r="BI330" s="289">
        <v>0</v>
      </c>
      <c r="BJ330" s="289">
        <v>0</v>
      </c>
      <c r="BK330" s="289">
        <v>0</v>
      </c>
      <c r="BL330" s="289">
        <v>0</v>
      </c>
      <c r="BM330" s="289">
        <v>0</v>
      </c>
      <c r="BN330" s="289">
        <v>0</v>
      </c>
      <c r="BO330" s="289">
        <v>47908.81</v>
      </c>
      <c r="BP330" s="289">
        <v>49824.43</v>
      </c>
      <c r="BQ330" s="289">
        <v>658507.73</v>
      </c>
      <c r="BR330" s="289">
        <v>680467.52</v>
      </c>
      <c r="BS330" s="289">
        <v>706416.54</v>
      </c>
      <c r="BT330" s="289">
        <v>730291.95000000007</v>
      </c>
      <c r="BU330" s="289">
        <v>0</v>
      </c>
      <c r="BV330" s="289">
        <v>0</v>
      </c>
      <c r="BW330" s="289">
        <v>357975.72000000003</v>
      </c>
      <c r="BX330" s="289">
        <v>0</v>
      </c>
      <c r="BY330" s="289">
        <v>0</v>
      </c>
      <c r="BZ330" s="289">
        <v>0</v>
      </c>
      <c r="CA330" s="289">
        <v>0</v>
      </c>
      <c r="CB330" s="289">
        <v>42239.28</v>
      </c>
      <c r="CC330" s="289">
        <v>29118.75</v>
      </c>
      <c r="CD330" s="289">
        <v>0</v>
      </c>
      <c r="CE330" s="289">
        <v>90</v>
      </c>
      <c r="CF330" s="289">
        <v>0</v>
      </c>
      <c r="CG330" s="289">
        <v>0</v>
      </c>
      <c r="CH330" s="289">
        <v>0</v>
      </c>
      <c r="CI330" s="289">
        <v>0</v>
      </c>
      <c r="CJ330" s="289">
        <v>0</v>
      </c>
      <c r="CK330" s="289">
        <v>0</v>
      </c>
      <c r="CL330" s="289">
        <v>0</v>
      </c>
      <c r="CM330" s="289">
        <v>85541</v>
      </c>
      <c r="CN330" s="289">
        <v>0</v>
      </c>
      <c r="CO330" s="289">
        <v>0</v>
      </c>
      <c r="CP330" s="289">
        <v>0</v>
      </c>
      <c r="CQ330" s="289">
        <v>0</v>
      </c>
      <c r="CR330" s="289">
        <v>0</v>
      </c>
      <c r="CS330" s="289">
        <v>0</v>
      </c>
      <c r="CT330" s="289">
        <v>80463</v>
      </c>
      <c r="CU330" s="289">
        <v>0</v>
      </c>
      <c r="CV330" s="289">
        <v>0</v>
      </c>
      <c r="CW330" s="289">
        <v>0</v>
      </c>
      <c r="CX330" s="289">
        <v>5886.74</v>
      </c>
      <c r="CY330" s="289">
        <v>0</v>
      </c>
      <c r="CZ330" s="289">
        <v>0</v>
      </c>
      <c r="DA330" s="289">
        <v>0</v>
      </c>
      <c r="DB330" s="289">
        <v>0.02</v>
      </c>
      <c r="DC330" s="289">
        <v>0</v>
      </c>
      <c r="DD330" s="289">
        <v>0</v>
      </c>
      <c r="DE330" s="289">
        <v>0</v>
      </c>
      <c r="DF330" s="289">
        <v>0</v>
      </c>
      <c r="DG330" s="289">
        <v>0</v>
      </c>
      <c r="DH330" s="289">
        <v>0</v>
      </c>
      <c r="DI330" s="289">
        <v>349595.81</v>
      </c>
      <c r="DJ330" s="289">
        <v>0</v>
      </c>
      <c r="DK330" s="289">
        <v>0</v>
      </c>
      <c r="DL330" s="289">
        <v>148934.42000000001</v>
      </c>
      <c r="DM330" s="289">
        <v>2192.39</v>
      </c>
      <c r="DN330" s="289">
        <v>0</v>
      </c>
      <c r="DO330" s="289">
        <v>0</v>
      </c>
      <c r="DP330" s="289">
        <v>20634.88</v>
      </c>
      <c r="DQ330" s="289">
        <v>0</v>
      </c>
      <c r="DR330" s="289">
        <v>0</v>
      </c>
      <c r="DS330" s="289">
        <v>0</v>
      </c>
      <c r="DT330" s="289">
        <v>0</v>
      </c>
      <c r="DU330" s="289">
        <v>0</v>
      </c>
      <c r="DV330" s="289">
        <v>79957.009999999995</v>
      </c>
      <c r="DW330" s="289">
        <v>0</v>
      </c>
      <c r="DX330" s="289">
        <v>0</v>
      </c>
      <c r="DY330" s="289">
        <v>0</v>
      </c>
      <c r="DZ330" s="289">
        <v>0</v>
      </c>
      <c r="EA330" s="289">
        <v>0</v>
      </c>
      <c r="EB330" s="289">
        <v>0</v>
      </c>
      <c r="EC330" s="289">
        <v>0</v>
      </c>
      <c r="ED330" s="289">
        <v>122566.79999999999</v>
      </c>
      <c r="EE330" s="289">
        <v>121600.8</v>
      </c>
      <c r="EF330" s="289">
        <v>557278.71</v>
      </c>
      <c r="EG330" s="289">
        <v>534060.86</v>
      </c>
      <c r="EH330" s="289">
        <v>0</v>
      </c>
      <c r="EI330" s="289">
        <v>0</v>
      </c>
      <c r="EJ330" s="289">
        <v>0</v>
      </c>
      <c r="EK330" s="289">
        <v>24183.850000000002</v>
      </c>
      <c r="EL330" s="289">
        <v>0</v>
      </c>
      <c r="EM330" s="289">
        <v>4920031.1399999997</v>
      </c>
      <c r="EN330" s="289">
        <v>0</v>
      </c>
      <c r="EO330" s="289">
        <v>0</v>
      </c>
      <c r="EP330" s="289">
        <v>0</v>
      </c>
      <c r="EQ330" s="289">
        <v>0</v>
      </c>
      <c r="ER330" s="289">
        <v>0</v>
      </c>
      <c r="ES330" s="289">
        <v>0</v>
      </c>
      <c r="ET330" s="289">
        <v>0</v>
      </c>
      <c r="EU330" s="289">
        <v>15225.4</v>
      </c>
      <c r="EV330" s="289">
        <v>14953.78</v>
      </c>
      <c r="EW330" s="289">
        <v>181903.08000000002</v>
      </c>
      <c r="EX330" s="289">
        <v>182174.7</v>
      </c>
      <c r="EY330" s="289">
        <v>0</v>
      </c>
      <c r="EZ330" s="289">
        <v>63058.39</v>
      </c>
      <c r="FA330" s="289">
        <v>114658.81</v>
      </c>
      <c r="FB330" s="289">
        <v>198282.11000000002</v>
      </c>
      <c r="FC330" s="289">
        <v>0</v>
      </c>
      <c r="FD330" s="289">
        <v>146681.69</v>
      </c>
      <c r="FE330" s="289">
        <v>0</v>
      </c>
      <c r="FF330" s="289">
        <v>0</v>
      </c>
      <c r="FG330" s="289">
        <v>0</v>
      </c>
      <c r="FH330" s="289">
        <v>0</v>
      </c>
      <c r="FI330" s="289">
        <v>0</v>
      </c>
      <c r="FJ330" s="289">
        <v>0</v>
      </c>
      <c r="FK330" s="289">
        <v>0</v>
      </c>
    </row>
    <row r="331" spans="1:167" x14ac:dyDescent="0.15">
      <c r="A331" s="287">
        <v>5264</v>
      </c>
      <c r="B331" s="287" t="s">
        <v>790</v>
      </c>
      <c r="C331" s="289">
        <v>0</v>
      </c>
      <c r="D331" s="289">
        <v>10330241.369999999</v>
      </c>
      <c r="E331" s="289">
        <v>0</v>
      </c>
      <c r="F331" s="289">
        <v>0</v>
      </c>
      <c r="G331" s="289">
        <v>56218.200000000004</v>
      </c>
      <c r="H331" s="289">
        <v>6277.32</v>
      </c>
      <c r="I331" s="289">
        <v>19800.63</v>
      </c>
      <c r="J331" s="289">
        <v>1671</v>
      </c>
      <c r="K331" s="289">
        <v>1400637.17</v>
      </c>
      <c r="L331" s="289">
        <v>0</v>
      </c>
      <c r="M331" s="289">
        <v>0</v>
      </c>
      <c r="N331" s="289">
        <v>0</v>
      </c>
      <c r="O331" s="289">
        <v>0</v>
      </c>
      <c r="P331" s="289">
        <v>0</v>
      </c>
      <c r="Q331" s="289">
        <v>0</v>
      </c>
      <c r="R331" s="289">
        <v>0</v>
      </c>
      <c r="S331" s="289">
        <v>0</v>
      </c>
      <c r="T331" s="289">
        <v>0</v>
      </c>
      <c r="U331" s="289">
        <v>551312.61</v>
      </c>
      <c r="V331" s="289">
        <v>13634937</v>
      </c>
      <c r="W331" s="289">
        <v>22218.080000000002</v>
      </c>
      <c r="X331" s="289">
        <v>0</v>
      </c>
      <c r="Y331" s="289">
        <v>783974.85</v>
      </c>
      <c r="Z331" s="289">
        <v>26079.39</v>
      </c>
      <c r="AA331" s="289">
        <v>35358</v>
      </c>
      <c r="AB331" s="289">
        <v>0</v>
      </c>
      <c r="AC331" s="289">
        <v>3429.6</v>
      </c>
      <c r="AD331" s="289">
        <v>87418.85</v>
      </c>
      <c r="AE331" s="289">
        <v>424535.67</v>
      </c>
      <c r="AF331" s="289">
        <v>0</v>
      </c>
      <c r="AG331" s="289">
        <v>0</v>
      </c>
      <c r="AH331" s="289">
        <v>107170.96</v>
      </c>
      <c r="AI331" s="289">
        <v>0</v>
      </c>
      <c r="AJ331" s="289">
        <v>0</v>
      </c>
      <c r="AK331" s="289">
        <v>0</v>
      </c>
      <c r="AL331" s="289">
        <v>0</v>
      </c>
      <c r="AM331" s="289">
        <v>200</v>
      </c>
      <c r="AN331" s="289">
        <v>100530.76000000001</v>
      </c>
      <c r="AO331" s="289">
        <v>0</v>
      </c>
      <c r="AP331" s="289">
        <v>17016.61</v>
      </c>
      <c r="AQ331" s="289">
        <v>5797660.7999999998</v>
      </c>
      <c r="AR331" s="289">
        <v>5419893.0899999999</v>
      </c>
      <c r="AS331" s="289">
        <v>748214.93</v>
      </c>
      <c r="AT331" s="289">
        <v>712713.23</v>
      </c>
      <c r="AU331" s="289">
        <v>429974.54000000004</v>
      </c>
      <c r="AV331" s="289">
        <v>88446.35</v>
      </c>
      <c r="AW331" s="289">
        <v>826125.51</v>
      </c>
      <c r="AX331" s="289">
        <v>825274.18</v>
      </c>
      <c r="AY331" s="289">
        <v>534680.48</v>
      </c>
      <c r="AZ331" s="289">
        <v>1398020.56</v>
      </c>
      <c r="BA331" s="289">
        <v>4634776.49</v>
      </c>
      <c r="BB331" s="289">
        <v>892577.99</v>
      </c>
      <c r="BC331" s="289">
        <v>224091.05000000002</v>
      </c>
      <c r="BD331" s="289">
        <v>0</v>
      </c>
      <c r="BE331" s="289">
        <v>62112.72</v>
      </c>
      <c r="BF331" s="289">
        <v>2971335.08</v>
      </c>
      <c r="BG331" s="289">
        <v>1028158</v>
      </c>
      <c r="BH331" s="289">
        <v>8968.9</v>
      </c>
      <c r="BI331" s="289">
        <v>0</v>
      </c>
      <c r="BJ331" s="289">
        <v>0</v>
      </c>
      <c r="BK331" s="289">
        <v>1500000</v>
      </c>
      <c r="BL331" s="289">
        <v>0</v>
      </c>
      <c r="BM331" s="289">
        <v>0</v>
      </c>
      <c r="BN331" s="289">
        <v>0</v>
      </c>
      <c r="BO331" s="289">
        <v>2500000</v>
      </c>
      <c r="BP331" s="289">
        <v>0</v>
      </c>
      <c r="BQ331" s="289">
        <v>2699582.46</v>
      </c>
      <c r="BR331" s="289">
        <v>7705586.6299999999</v>
      </c>
      <c r="BS331" s="289">
        <v>6699582.46</v>
      </c>
      <c r="BT331" s="289">
        <v>7705586.6299999999</v>
      </c>
      <c r="BU331" s="289">
        <v>0</v>
      </c>
      <c r="BV331" s="289">
        <v>0</v>
      </c>
      <c r="BW331" s="289">
        <v>2766335.08</v>
      </c>
      <c r="BX331" s="289">
        <v>0</v>
      </c>
      <c r="BY331" s="289">
        <v>0</v>
      </c>
      <c r="BZ331" s="289">
        <v>0</v>
      </c>
      <c r="CA331" s="289">
        <v>0</v>
      </c>
      <c r="CB331" s="289">
        <v>0</v>
      </c>
      <c r="CC331" s="289">
        <v>0</v>
      </c>
      <c r="CD331" s="289">
        <v>0</v>
      </c>
      <c r="CE331" s="289">
        <v>0</v>
      </c>
      <c r="CF331" s="289">
        <v>0</v>
      </c>
      <c r="CG331" s="289">
        <v>0</v>
      </c>
      <c r="CH331" s="289">
        <v>16429</v>
      </c>
      <c r="CI331" s="289">
        <v>0</v>
      </c>
      <c r="CJ331" s="289">
        <v>0</v>
      </c>
      <c r="CK331" s="289">
        <v>0</v>
      </c>
      <c r="CL331" s="289">
        <v>0</v>
      </c>
      <c r="CM331" s="289">
        <v>940927</v>
      </c>
      <c r="CN331" s="289">
        <v>0</v>
      </c>
      <c r="CO331" s="289">
        <v>0</v>
      </c>
      <c r="CP331" s="289">
        <v>0</v>
      </c>
      <c r="CQ331" s="289">
        <v>0</v>
      </c>
      <c r="CR331" s="289">
        <v>0</v>
      </c>
      <c r="CS331" s="289">
        <v>0</v>
      </c>
      <c r="CT331" s="289">
        <v>417411.97000000003</v>
      </c>
      <c r="CU331" s="289">
        <v>0</v>
      </c>
      <c r="CV331" s="289">
        <v>0</v>
      </c>
      <c r="CW331" s="289">
        <v>0</v>
      </c>
      <c r="CX331" s="289">
        <v>191677.85</v>
      </c>
      <c r="CY331" s="289">
        <v>0</v>
      </c>
      <c r="CZ331" s="289">
        <v>0</v>
      </c>
      <c r="DA331" s="289">
        <v>0</v>
      </c>
      <c r="DB331" s="289">
        <v>0</v>
      </c>
      <c r="DC331" s="289">
        <v>0</v>
      </c>
      <c r="DD331" s="289">
        <v>0</v>
      </c>
      <c r="DE331" s="289">
        <v>0</v>
      </c>
      <c r="DF331" s="289">
        <v>0</v>
      </c>
      <c r="DG331" s="289">
        <v>0</v>
      </c>
      <c r="DH331" s="289">
        <v>0</v>
      </c>
      <c r="DI331" s="289">
        <v>3041364.24</v>
      </c>
      <c r="DJ331" s="289">
        <v>0</v>
      </c>
      <c r="DK331" s="289">
        <v>98462.6</v>
      </c>
      <c r="DL331" s="289">
        <v>681074.87</v>
      </c>
      <c r="DM331" s="289">
        <v>279825.65000000002</v>
      </c>
      <c r="DN331" s="289">
        <v>0</v>
      </c>
      <c r="DO331" s="289">
        <v>0</v>
      </c>
      <c r="DP331" s="289">
        <v>114640.62</v>
      </c>
      <c r="DQ331" s="289">
        <v>100</v>
      </c>
      <c r="DR331" s="289">
        <v>1504.41</v>
      </c>
      <c r="DS331" s="289">
        <v>0</v>
      </c>
      <c r="DT331" s="289">
        <v>53996.23</v>
      </c>
      <c r="DU331" s="289">
        <v>0</v>
      </c>
      <c r="DV331" s="289">
        <v>61812.28</v>
      </c>
      <c r="DW331" s="289">
        <v>0</v>
      </c>
      <c r="DX331" s="289">
        <v>126424.13</v>
      </c>
      <c r="DY331" s="289">
        <v>119238.26000000001</v>
      </c>
      <c r="DZ331" s="289">
        <v>227110.44</v>
      </c>
      <c r="EA331" s="289">
        <v>227516.04</v>
      </c>
      <c r="EB331" s="289">
        <v>5250</v>
      </c>
      <c r="EC331" s="289">
        <v>1530.27</v>
      </c>
      <c r="ED331" s="289">
        <v>578390.25</v>
      </c>
      <c r="EE331" s="289">
        <v>388872.38</v>
      </c>
      <c r="EF331" s="289">
        <v>3054303.89</v>
      </c>
      <c r="EG331" s="289">
        <v>3243821.76</v>
      </c>
      <c r="EH331" s="289">
        <v>0</v>
      </c>
      <c r="EI331" s="289">
        <v>0</v>
      </c>
      <c r="EJ331" s="289">
        <v>0</v>
      </c>
      <c r="EK331" s="289">
        <v>0</v>
      </c>
      <c r="EL331" s="289">
        <v>0</v>
      </c>
      <c r="EM331" s="289">
        <v>30765000</v>
      </c>
      <c r="EN331" s="289">
        <v>0</v>
      </c>
      <c r="EO331" s="289">
        <v>6967862.5499999998</v>
      </c>
      <c r="EP331" s="289">
        <v>9268946.8399999999</v>
      </c>
      <c r="EQ331" s="289">
        <v>0</v>
      </c>
      <c r="ER331" s="289">
        <v>2301084.29</v>
      </c>
      <c r="ES331" s="289">
        <v>0</v>
      </c>
      <c r="ET331" s="289">
        <v>0</v>
      </c>
      <c r="EU331" s="289">
        <v>266669.48</v>
      </c>
      <c r="EV331" s="289">
        <v>63146.15</v>
      </c>
      <c r="EW331" s="289">
        <v>1594645.03</v>
      </c>
      <c r="EX331" s="289">
        <v>1798168.36</v>
      </c>
      <c r="EY331" s="289">
        <v>0</v>
      </c>
      <c r="EZ331" s="289">
        <v>94271.62</v>
      </c>
      <c r="FA331" s="289">
        <v>157294.26999999999</v>
      </c>
      <c r="FB331" s="289">
        <v>249152.32</v>
      </c>
      <c r="FC331" s="289">
        <v>113312.41</v>
      </c>
      <c r="FD331" s="289">
        <v>72817.259999999995</v>
      </c>
      <c r="FE331" s="289">
        <v>0</v>
      </c>
      <c r="FF331" s="289">
        <v>0</v>
      </c>
      <c r="FG331" s="289">
        <v>0</v>
      </c>
      <c r="FH331" s="289">
        <v>0</v>
      </c>
      <c r="FI331" s="289">
        <v>0</v>
      </c>
      <c r="FJ331" s="289">
        <v>0</v>
      </c>
      <c r="FK331" s="289">
        <v>0</v>
      </c>
    </row>
    <row r="332" spans="1:167" x14ac:dyDescent="0.15">
      <c r="A332" s="287">
        <v>5271</v>
      </c>
      <c r="B332" s="287" t="s">
        <v>791</v>
      </c>
      <c r="C332" s="289">
        <v>0</v>
      </c>
      <c r="D332" s="289">
        <v>31858494.210000001</v>
      </c>
      <c r="E332" s="289">
        <v>0</v>
      </c>
      <c r="F332" s="289">
        <v>633067.85</v>
      </c>
      <c r="G332" s="289">
        <v>79653.100000000006</v>
      </c>
      <c r="H332" s="289">
        <v>108177.14</v>
      </c>
      <c r="I332" s="289">
        <v>438838.95</v>
      </c>
      <c r="J332" s="289">
        <v>0</v>
      </c>
      <c r="K332" s="289">
        <v>1793276.11</v>
      </c>
      <c r="L332" s="289">
        <v>0</v>
      </c>
      <c r="M332" s="289">
        <v>0</v>
      </c>
      <c r="N332" s="289">
        <v>0</v>
      </c>
      <c r="O332" s="289">
        <v>0</v>
      </c>
      <c r="P332" s="289">
        <v>0</v>
      </c>
      <c r="Q332" s="289">
        <v>0</v>
      </c>
      <c r="R332" s="289">
        <v>0</v>
      </c>
      <c r="S332" s="289">
        <v>0</v>
      </c>
      <c r="T332" s="289">
        <v>0</v>
      </c>
      <c r="U332" s="289">
        <v>2343170.2200000002</v>
      </c>
      <c r="V332" s="289">
        <v>71909217</v>
      </c>
      <c r="W332" s="289">
        <v>111219.73</v>
      </c>
      <c r="X332" s="289">
        <v>83556</v>
      </c>
      <c r="Y332" s="289">
        <v>1670018.45</v>
      </c>
      <c r="Z332" s="289">
        <v>15166.16</v>
      </c>
      <c r="AA332" s="289">
        <v>275284</v>
      </c>
      <c r="AB332" s="289">
        <v>91116</v>
      </c>
      <c r="AC332" s="289">
        <v>0</v>
      </c>
      <c r="AD332" s="289">
        <v>833127.71</v>
      </c>
      <c r="AE332" s="289">
        <v>2039129.77</v>
      </c>
      <c r="AF332" s="289">
        <v>0</v>
      </c>
      <c r="AG332" s="289">
        <v>0</v>
      </c>
      <c r="AH332" s="289">
        <v>250484.96</v>
      </c>
      <c r="AI332" s="289">
        <v>124000</v>
      </c>
      <c r="AJ332" s="289">
        <v>0</v>
      </c>
      <c r="AK332" s="289">
        <v>2891.38</v>
      </c>
      <c r="AL332" s="289">
        <v>0</v>
      </c>
      <c r="AM332" s="289">
        <v>21040.75</v>
      </c>
      <c r="AN332" s="289">
        <v>387735.9</v>
      </c>
      <c r="AO332" s="289">
        <v>0</v>
      </c>
      <c r="AP332" s="289">
        <v>444119.69</v>
      </c>
      <c r="AQ332" s="289">
        <v>23632210.260000002</v>
      </c>
      <c r="AR332" s="289">
        <v>28076941.300000001</v>
      </c>
      <c r="AS332" s="289">
        <v>2633785.83</v>
      </c>
      <c r="AT332" s="289">
        <v>2646167.42</v>
      </c>
      <c r="AU332" s="289">
        <v>954844.45000000007</v>
      </c>
      <c r="AV332" s="289">
        <v>431206.68</v>
      </c>
      <c r="AW332" s="289">
        <v>4966092.63</v>
      </c>
      <c r="AX332" s="289">
        <v>2591944.25</v>
      </c>
      <c r="AY332" s="289">
        <v>1692776.43</v>
      </c>
      <c r="AZ332" s="289">
        <v>6298540.1900000004</v>
      </c>
      <c r="BA332" s="289">
        <v>14119258.4</v>
      </c>
      <c r="BB332" s="289">
        <v>3701271.94</v>
      </c>
      <c r="BC332" s="289">
        <v>704277.58</v>
      </c>
      <c r="BD332" s="289">
        <v>0</v>
      </c>
      <c r="BE332" s="289">
        <v>1266221.8400000001</v>
      </c>
      <c r="BF332" s="289">
        <v>12875170.029999999</v>
      </c>
      <c r="BG332" s="289">
        <v>8069141.3300000001</v>
      </c>
      <c r="BH332" s="289">
        <v>24310.920000000002</v>
      </c>
      <c r="BI332" s="289">
        <v>98963.47</v>
      </c>
      <c r="BJ332" s="289">
        <v>73700.05</v>
      </c>
      <c r="BK332" s="289">
        <v>4483688</v>
      </c>
      <c r="BL332" s="289">
        <v>4915314</v>
      </c>
      <c r="BM332" s="289">
        <v>0</v>
      </c>
      <c r="BN332" s="289">
        <v>1274178</v>
      </c>
      <c r="BO332" s="289">
        <v>29886908.649999999</v>
      </c>
      <c r="BP332" s="289">
        <v>13363736.68</v>
      </c>
      <c r="BQ332" s="289">
        <v>0</v>
      </c>
      <c r="BR332" s="289">
        <v>15671254.99</v>
      </c>
      <c r="BS332" s="289">
        <v>34469560.119999997</v>
      </c>
      <c r="BT332" s="289">
        <v>35298183.719999999</v>
      </c>
      <c r="BU332" s="289">
        <v>0</v>
      </c>
      <c r="BV332" s="289">
        <v>0</v>
      </c>
      <c r="BW332" s="289">
        <v>12368999.710000001</v>
      </c>
      <c r="BX332" s="289">
        <v>0</v>
      </c>
      <c r="BY332" s="289">
        <v>0</v>
      </c>
      <c r="BZ332" s="289">
        <v>0</v>
      </c>
      <c r="CA332" s="289">
        <v>0</v>
      </c>
      <c r="CB332" s="289">
        <v>17757.7</v>
      </c>
      <c r="CC332" s="289">
        <v>19262.25</v>
      </c>
      <c r="CD332" s="289">
        <v>0</v>
      </c>
      <c r="CE332" s="289">
        <v>0</v>
      </c>
      <c r="CF332" s="289">
        <v>0</v>
      </c>
      <c r="CG332" s="289">
        <v>0</v>
      </c>
      <c r="CH332" s="289">
        <v>7500</v>
      </c>
      <c r="CI332" s="289">
        <v>0</v>
      </c>
      <c r="CJ332" s="289">
        <v>0</v>
      </c>
      <c r="CK332" s="289">
        <v>0</v>
      </c>
      <c r="CL332" s="289">
        <v>0</v>
      </c>
      <c r="CM332" s="289">
        <v>4390723</v>
      </c>
      <c r="CN332" s="289">
        <v>21279</v>
      </c>
      <c r="CO332" s="289">
        <v>0</v>
      </c>
      <c r="CP332" s="289">
        <v>0</v>
      </c>
      <c r="CQ332" s="289">
        <v>0</v>
      </c>
      <c r="CR332" s="289">
        <v>0</v>
      </c>
      <c r="CS332" s="289">
        <v>14472</v>
      </c>
      <c r="CT332" s="289">
        <v>1605801.61</v>
      </c>
      <c r="CU332" s="289">
        <v>0</v>
      </c>
      <c r="CV332" s="289">
        <v>0</v>
      </c>
      <c r="CW332" s="289">
        <v>0</v>
      </c>
      <c r="CX332" s="289">
        <v>366173.01</v>
      </c>
      <c r="CY332" s="289">
        <v>0</v>
      </c>
      <c r="CZ332" s="289">
        <v>0</v>
      </c>
      <c r="DA332" s="289">
        <v>0</v>
      </c>
      <c r="DB332" s="289">
        <v>0</v>
      </c>
      <c r="DC332" s="289">
        <v>0</v>
      </c>
      <c r="DD332" s="289">
        <v>0</v>
      </c>
      <c r="DE332" s="289">
        <v>0</v>
      </c>
      <c r="DF332" s="289">
        <v>0</v>
      </c>
      <c r="DG332" s="289">
        <v>0</v>
      </c>
      <c r="DH332" s="289">
        <v>0</v>
      </c>
      <c r="DI332" s="289">
        <v>15427126.609999999</v>
      </c>
      <c r="DJ332" s="289">
        <v>0</v>
      </c>
      <c r="DK332" s="289">
        <v>201350.99</v>
      </c>
      <c r="DL332" s="289">
        <v>1946854.74</v>
      </c>
      <c r="DM332" s="289">
        <v>162295.54</v>
      </c>
      <c r="DN332" s="289">
        <v>357.5</v>
      </c>
      <c r="DO332" s="289">
        <v>0</v>
      </c>
      <c r="DP332" s="289">
        <v>529508.5</v>
      </c>
      <c r="DQ332" s="289">
        <v>57926.69</v>
      </c>
      <c r="DR332" s="289">
        <v>0</v>
      </c>
      <c r="DS332" s="289">
        <v>0</v>
      </c>
      <c r="DT332" s="289">
        <v>292466</v>
      </c>
      <c r="DU332" s="289">
        <v>0</v>
      </c>
      <c r="DV332" s="289">
        <v>194081.71</v>
      </c>
      <c r="DW332" s="289">
        <v>0</v>
      </c>
      <c r="DX332" s="289">
        <v>548012.94999999995</v>
      </c>
      <c r="DY332" s="289">
        <v>535411</v>
      </c>
      <c r="DZ332" s="289">
        <v>564519.47</v>
      </c>
      <c r="EA332" s="289">
        <v>414722.16000000003</v>
      </c>
      <c r="EB332" s="289">
        <v>162399.26</v>
      </c>
      <c r="EC332" s="289">
        <v>0</v>
      </c>
      <c r="ED332" s="289">
        <v>898320.55</v>
      </c>
      <c r="EE332" s="289">
        <v>861547.73</v>
      </c>
      <c r="EF332" s="289">
        <v>4956015.4800000004</v>
      </c>
      <c r="EG332" s="289">
        <v>4596208.18</v>
      </c>
      <c r="EH332" s="289">
        <v>273574.40000000002</v>
      </c>
      <c r="EI332" s="289">
        <v>0</v>
      </c>
      <c r="EJ332" s="289">
        <v>123005.72</v>
      </c>
      <c r="EK332" s="289">
        <v>0</v>
      </c>
      <c r="EL332" s="289">
        <v>0</v>
      </c>
      <c r="EM332" s="289">
        <v>31633000</v>
      </c>
      <c r="EN332" s="289">
        <v>1032114.75</v>
      </c>
      <c r="EO332" s="289">
        <v>1187746.55</v>
      </c>
      <c r="EP332" s="289">
        <v>2445799.81</v>
      </c>
      <c r="EQ332" s="289">
        <v>434932.93</v>
      </c>
      <c r="ER332" s="289">
        <v>1855235.08</v>
      </c>
      <c r="ES332" s="289">
        <v>0</v>
      </c>
      <c r="ET332" s="289">
        <v>0</v>
      </c>
      <c r="EU332" s="289">
        <v>454039.33</v>
      </c>
      <c r="EV332" s="289">
        <v>690574.66</v>
      </c>
      <c r="EW332" s="289">
        <v>4056243.41</v>
      </c>
      <c r="EX332" s="289">
        <v>3819708.08</v>
      </c>
      <c r="EY332" s="289">
        <v>0</v>
      </c>
      <c r="EZ332" s="289">
        <v>803409.93</v>
      </c>
      <c r="FA332" s="289">
        <v>1015625.75</v>
      </c>
      <c r="FB332" s="289">
        <v>2186835.4</v>
      </c>
      <c r="FC332" s="289">
        <v>409361.12</v>
      </c>
      <c r="FD332" s="289">
        <v>1565258.46</v>
      </c>
      <c r="FE332" s="289">
        <v>0</v>
      </c>
      <c r="FF332" s="289">
        <v>0</v>
      </c>
      <c r="FG332" s="289">
        <v>0</v>
      </c>
      <c r="FH332" s="289">
        <v>0</v>
      </c>
      <c r="FI332" s="289">
        <v>0</v>
      </c>
      <c r="FJ332" s="289">
        <v>0</v>
      </c>
      <c r="FK332" s="289">
        <v>0</v>
      </c>
    </row>
    <row r="333" spans="1:167" x14ac:dyDescent="0.15">
      <c r="A333" s="287">
        <v>5278</v>
      </c>
      <c r="B333" s="287" t="s">
        <v>792</v>
      </c>
      <c r="C333" s="289">
        <v>0</v>
      </c>
      <c r="D333" s="289">
        <v>7029714.1399999997</v>
      </c>
      <c r="E333" s="289">
        <v>0</v>
      </c>
      <c r="F333" s="289">
        <v>3285.71</v>
      </c>
      <c r="G333" s="289">
        <v>43725.840000000004</v>
      </c>
      <c r="H333" s="289">
        <v>5694.28</v>
      </c>
      <c r="I333" s="289">
        <v>197402.54</v>
      </c>
      <c r="J333" s="289">
        <v>8383</v>
      </c>
      <c r="K333" s="289">
        <v>1389871.74</v>
      </c>
      <c r="L333" s="289">
        <v>0</v>
      </c>
      <c r="M333" s="289">
        <v>0</v>
      </c>
      <c r="N333" s="289">
        <v>0</v>
      </c>
      <c r="O333" s="289">
        <v>0</v>
      </c>
      <c r="P333" s="289">
        <v>946.43000000000006</v>
      </c>
      <c r="Q333" s="289">
        <v>0</v>
      </c>
      <c r="R333" s="289">
        <v>0</v>
      </c>
      <c r="S333" s="289">
        <v>0</v>
      </c>
      <c r="T333" s="289">
        <v>0</v>
      </c>
      <c r="U333" s="289">
        <v>380058.11</v>
      </c>
      <c r="V333" s="289">
        <v>9272661</v>
      </c>
      <c r="W333" s="289">
        <v>15450.33</v>
      </c>
      <c r="X333" s="289">
        <v>0</v>
      </c>
      <c r="Y333" s="289">
        <v>358326.46</v>
      </c>
      <c r="Z333" s="289">
        <v>1659.24</v>
      </c>
      <c r="AA333" s="289">
        <v>43219</v>
      </c>
      <c r="AB333" s="289">
        <v>0</v>
      </c>
      <c r="AC333" s="289">
        <v>0</v>
      </c>
      <c r="AD333" s="289">
        <v>35055.300000000003</v>
      </c>
      <c r="AE333" s="289">
        <v>145595.86000000002</v>
      </c>
      <c r="AF333" s="289">
        <v>0</v>
      </c>
      <c r="AG333" s="289">
        <v>0</v>
      </c>
      <c r="AH333" s="289">
        <v>42476.06</v>
      </c>
      <c r="AI333" s="289">
        <v>0</v>
      </c>
      <c r="AJ333" s="289">
        <v>0</v>
      </c>
      <c r="AK333" s="289">
        <v>0</v>
      </c>
      <c r="AL333" s="289">
        <v>0</v>
      </c>
      <c r="AM333" s="289">
        <v>0</v>
      </c>
      <c r="AN333" s="289">
        <v>38059.81</v>
      </c>
      <c r="AO333" s="289">
        <v>0</v>
      </c>
      <c r="AP333" s="289">
        <v>11962.64</v>
      </c>
      <c r="AQ333" s="289">
        <v>2831220.2</v>
      </c>
      <c r="AR333" s="289">
        <v>4234272.1399999997</v>
      </c>
      <c r="AS333" s="289">
        <v>627525.34</v>
      </c>
      <c r="AT333" s="289">
        <v>541062.94999999995</v>
      </c>
      <c r="AU333" s="289">
        <v>320689.37</v>
      </c>
      <c r="AV333" s="289">
        <v>157899.82</v>
      </c>
      <c r="AW333" s="289">
        <v>556708.56000000006</v>
      </c>
      <c r="AX333" s="289">
        <v>578213.75</v>
      </c>
      <c r="AY333" s="289">
        <v>398367.61</v>
      </c>
      <c r="AZ333" s="289">
        <v>887251.04</v>
      </c>
      <c r="BA333" s="289">
        <v>3403924.71</v>
      </c>
      <c r="BB333" s="289">
        <v>472394.83</v>
      </c>
      <c r="BC333" s="289">
        <v>192025.76</v>
      </c>
      <c r="BD333" s="289">
        <v>0</v>
      </c>
      <c r="BE333" s="289">
        <v>2209.86</v>
      </c>
      <c r="BF333" s="289">
        <v>1819176.11</v>
      </c>
      <c r="BG333" s="289">
        <v>1578988.49</v>
      </c>
      <c r="BH333" s="289">
        <v>12869.550000000001</v>
      </c>
      <c r="BI333" s="289">
        <v>15076.24</v>
      </c>
      <c r="BJ333" s="289">
        <v>34104</v>
      </c>
      <c r="BK333" s="289">
        <v>0</v>
      </c>
      <c r="BL333" s="289">
        <v>0</v>
      </c>
      <c r="BM333" s="289">
        <v>210932.01</v>
      </c>
      <c r="BN333" s="289">
        <v>210932.01</v>
      </c>
      <c r="BO333" s="289">
        <v>0</v>
      </c>
      <c r="BP333" s="289">
        <v>0</v>
      </c>
      <c r="BQ333" s="289">
        <v>4083827.61</v>
      </c>
      <c r="BR333" s="289">
        <v>4473547.25</v>
      </c>
      <c r="BS333" s="289">
        <v>4309835.8600000003</v>
      </c>
      <c r="BT333" s="289">
        <v>4718583.26</v>
      </c>
      <c r="BU333" s="289">
        <v>0</v>
      </c>
      <c r="BV333" s="289">
        <v>0</v>
      </c>
      <c r="BW333" s="289">
        <v>1819176.11</v>
      </c>
      <c r="BX333" s="289">
        <v>0</v>
      </c>
      <c r="BY333" s="289">
        <v>0</v>
      </c>
      <c r="BZ333" s="289">
        <v>0</v>
      </c>
      <c r="CA333" s="289">
        <v>0</v>
      </c>
      <c r="CB333" s="289">
        <v>0</v>
      </c>
      <c r="CC333" s="289">
        <v>15555.5</v>
      </c>
      <c r="CD333" s="289">
        <v>0</v>
      </c>
      <c r="CE333" s="289">
        <v>0</v>
      </c>
      <c r="CF333" s="289">
        <v>0</v>
      </c>
      <c r="CG333" s="289">
        <v>0</v>
      </c>
      <c r="CH333" s="289">
        <v>7684.59</v>
      </c>
      <c r="CI333" s="289">
        <v>0</v>
      </c>
      <c r="CJ333" s="289">
        <v>0</v>
      </c>
      <c r="CK333" s="289">
        <v>0</v>
      </c>
      <c r="CL333" s="289">
        <v>0</v>
      </c>
      <c r="CM333" s="289">
        <v>728022</v>
      </c>
      <c r="CN333" s="289">
        <v>5125</v>
      </c>
      <c r="CO333" s="289">
        <v>0</v>
      </c>
      <c r="CP333" s="289">
        <v>0</v>
      </c>
      <c r="CQ333" s="289">
        <v>0</v>
      </c>
      <c r="CR333" s="289">
        <v>0</v>
      </c>
      <c r="CS333" s="289">
        <v>3486</v>
      </c>
      <c r="CT333" s="289">
        <v>324750.23</v>
      </c>
      <c r="CU333" s="289">
        <v>0</v>
      </c>
      <c r="CV333" s="289">
        <v>0</v>
      </c>
      <c r="CW333" s="289">
        <v>0</v>
      </c>
      <c r="CX333" s="289">
        <v>102800.14</v>
      </c>
      <c r="CY333" s="289">
        <v>0</v>
      </c>
      <c r="CZ333" s="289">
        <v>0</v>
      </c>
      <c r="DA333" s="289">
        <v>0</v>
      </c>
      <c r="DB333" s="289">
        <v>0</v>
      </c>
      <c r="DC333" s="289">
        <v>0</v>
      </c>
      <c r="DD333" s="289">
        <v>0</v>
      </c>
      <c r="DE333" s="289">
        <v>0</v>
      </c>
      <c r="DF333" s="289">
        <v>0</v>
      </c>
      <c r="DG333" s="289">
        <v>0</v>
      </c>
      <c r="DH333" s="289">
        <v>0</v>
      </c>
      <c r="DI333" s="289">
        <v>2133341.64</v>
      </c>
      <c r="DJ333" s="289">
        <v>0</v>
      </c>
      <c r="DK333" s="289">
        <v>0</v>
      </c>
      <c r="DL333" s="289">
        <v>366599.22000000003</v>
      </c>
      <c r="DM333" s="289">
        <v>262226.77</v>
      </c>
      <c r="DN333" s="289">
        <v>0</v>
      </c>
      <c r="DO333" s="289">
        <v>0</v>
      </c>
      <c r="DP333" s="289">
        <v>131179.4</v>
      </c>
      <c r="DQ333" s="289">
        <v>0</v>
      </c>
      <c r="DR333" s="289">
        <v>0</v>
      </c>
      <c r="DS333" s="289">
        <v>0</v>
      </c>
      <c r="DT333" s="289">
        <v>0</v>
      </c>
      <c r="DU333" s="289">
        <v>0</v>
      </c>
      <c r="DV333" s="289">
        <v>108681.55</v>
      </c>
      <c r="DW333" s="289">
        <v>4570.99</v>
      </c>
      <c r="DX333" s="289">
        <v>82295.75</v>
      </c>
      <c r="DY333" s="289">
        <v>88655.44</v>
      </c>
      <c r="DZ333" s="289">
        <v>14320.75</v>
      </c>
      <c r="EA333" s="289">
        <v>3240.35</v>
      </c>
      <c r="EB333" s="289">
        <v>4720.71</v>
      </c>
      <c r="EC333" s="289">
        <v>0</v>
      </c>
      <c r="ED333" s="289">
        <v>106962.35</v>
      </c>
      <c r="EE333" s="289">
        <v>69065.010000000009</v>
      </c>
      <c r="EF333" s="289">
        <v>1899124.17</v>
      </c>
      <c r="EG333" s="289">
        <v>1791021.51</v>
      </c>
      <c r="EH333" s="289">
        <v>0</v>
      </c>
      <c r="EI333" s="289">
        <v>0</v>
      </c>
      <c r="EJ333" s="289">
        <v>0</v>
      </c>
      <c r="EK333" s="289">
        <v>146000</v>
      </c>
      <c r="EL333" s="289">
        <v>0</v>
      </c>
      <c r="EM333" s="289">
        <v>1790000</v>
      </c>
      <c r="EN333" s="289">
        <v>151000.12</v>
      </c>
      <c r="EO333" s="289">
        <v>151395.55000000002</v>
      </c>
      <c r="EP333" s="289">
        <v>395.43</v>
      </c>
      <c r="EQ333" s="289">
        <v>0</v>
      </c>
      <c r="ER333" s="289">
        <v>0</v>
      </c>
      <c r="ES333" s="289">
        <v>0</v>
      </c>
      <c r="ET333" s="289">
        <v>0</v>
      </c>
      <c r="EU333" s="289">
        <v>127754.67</v>
      </c>
      <c r="EV333" s="289">
        <v>170953.84</v>
      </c>
      <c r="EW333" s="289">
        <v>837694.4</v>
      </c>
      <c r="EX333" s="289">
        <v>794495.23</v>
      </c>
      <c r="EY333" s="289">
        <v>0</v>
      </c>
      <c r="EZ333" s="289">
        <v>141996.88</v>
      </c>
      <c r="FA333" s="289">
        <v>107789.3</v>
      </c>
      <c r="FB333" s="289">
        <v>267770.95</v>
      </c>
      <c r="FC333" s="289">
        <v>71067.95</v>
      </c>
      <c r="FD333" s="289">
        <v>230910.58000000002</v>
      </c>
      <c r="FE333" s="289">
        <v>0</v>
      </c>
      <c r="FF333" s="289">
        <v>0</v>
      </c>
      <c r="FG333" s="289">
        <v>0</v>
      </c>
      <c r="FH333" s="289">
        <v>0</v>
      </c>
      <c r="FI333" s="289">
        <v>0</v>
      </c>
      <c r="FJ333" s="289">
        <v>0</v>
      </c>
      <c r="FK333" s="289">
        <v>0</v>
      </c>
    </row>
    <row r="334" spans="1:167" x14ac:dyDescent="0.15">
      <c r="A334" s="287">
        <v>5306</v>
      </c>
      <c r="B334" s="287" t="s">
        <v>793</v>
      </c>
      <c r="C334" s="289">
        <v>0</v>
      </c>
      <c r="D334" s="289">
        <v>3304990.52</v>
      </c>
      <c r="E334" s="289">
        <v>0</v>
      </c>
      <c r="F334" s="289">
        <v>1424.5</v>
      </c>
      <c r="G334" s="289">
        <v>49042.559999999998</v>
      </c>
      <c r="H334" s="289">
        <v>2881.7000000000003</v>
      </c>
      <c r="I334" s="289">
        <v>40315.82</v>
      </c>
      <c r="J334" s="289">
        <v>0</v>
      </c>
      <c r="K334" s="289">
        <v>561036.91</v>
      </c>
      <c r="L334" s="289">
        <v>0</v>
      </c>
      <c r="M334" s="289">
        <v>0</v>
      </c>
      <c r="N334" s="289">
        <v>0</v>
      </c>
      <c r="O334" s="289">
        <v>0</v>
      </c>
      <c r="P334" s="289">
        <v>0</v>
      </c>
      <c r="Q334" s="289">
        <v>0</v>
      </c>
      <c r="R334" s="289">
        <v>0</v>
      </c>
      <c r="S334" s="289">
        <v>0</v>
      </c>
      <c r="T334" s="289">
        <v>4766.5</v>
      </c>
      <c r="U334" s="289">
        <v>234601.71</v>
      </c>
      <c r="V334" s="289">
        <v>3074111</v>
      </c>
      <c r="W334" s="289">
        <v>6645.17</v>
      </c>
      <c r="X334" s="289">
        <v>0</v>
      </c>
      <c r="Y334" s="289">
        <v>260601.06</v>
      </c>
      <c r="Z334" s="289">
        <v>27617.4</v>
      </c>
      <c r="AA334" s="289">
        <v>189494</v>
      </c>
      <c r="AB334" s="289">
        <v>0</v>
      </c>
      <c r="AC334" s="289">
        <v>0</v>
      </c>
      <c r="AD334" s="289">
        <v>209178.83000000002</v>
      </c>
      <c r="AE334" s="289">
        <v>135253</v>
      </c>
      <c r="AF334" s="289">
        <v>0</v>
      </c>
      <c r="AG334" s="289">
        <v>0</v>
      </c>
      <c r="AH334" s="289">
        <v>3627.8</v>
      </c>
      <c r="AI334" s="289">
        <v>20000</v>
      </c>
      <c r="AJ334" s="289">
        <v>0</v>
      </c>
      <c r="AK334" s="289">
        <v>2542.91</v>
      </c>
      <c r="AL334" s="289">
        <v>64447.340000000004</v>
      </c>
      <c r="AM334" s="289">
        <v>8503.82</v>
      </c>
      <c r="AN334" s="289">
        <v>0</v>
      </c>
      <c r="AO334" s="289">
        <v>0</v>
      </c>
      <c r="AP334" s="289">
        <v>24603.55</v>
      </c>
      <c r="AQ334" s="289">
        <v>2188402.13</v>
      </c>
      <c r="AR334" s="289">
        <v>940869.43</v>
      </c>
      <c r="AS334" s="289">
        <v>319664.66000000003</v>
      </c>
      <c r="AT334" s="289">
        <v>226066.11000000002</v>
      </c>
      <c r="AU334" s="289">
        <v>230445.98</v>
      </c>
      <c r="AV334" s="289">
        <v>27386.45</v>
      </c>
      <c r="AW334" s="289">
        <v>177001.51</v>
      </c>
      <c r="AX334" s="289">
        <v>603801.88</v>
      </c>
      <c r="AY334" s="289">
        <v>261616.01</v>
      </c>
      <c r="AZ334" s="289">
        <v>460087.01</v>
      </c>
      <c r="BA334" s="289">
        <v>1363644.6</v>
      </c>
      <c r="BB334" s="289">
        <v>14873.5</v>
      </c>
      <c r="BC334" s="289">
        <v>87710</v>
      </c>
      <c r="BD334" s="289">
        <v>23807.66</v>
      </c>
      <c r="BE334" s="289">
        <v>54655.700000000004</v>
      </c>
      <c r="BF334" s="289">
        <v>791987.63</v>
      </c>
      <c r="BG334" s="289">
        <v>200168.57</v>
      </c>
      <c r="BH334" s="289">
        <v>635.25</v>
      </c>
      <c r="BI334" s="289">
        <v>0</v>
      </c>
      <c r="BJ334" s="289">
        <v>0</v>
      </c>
      <c r="BK334" s="289">
        <v>0</v>
      </c>
      <c r="BL334" s="289">
        <v>0</v>
      </c>
      <c r="BM334" s="289">
        <v>0</v>
      </c>
      <c r="BN334" s="289">
        <v>0</v>
      </c>
      <c r="BO334" s="289">
        <v>0</v>
      </c>
      <c r="BP334" s="289">
        <v>0</v>
      </c>
      <c r="BQ334" s="289">
        <v>2849538.27</v>
      </c>
      <c r="BR334" s="289">
        <v>3102400.29</v>
      </c>
      <c r="BS334" s="289">
        <v>2849538.27</v>
      </c>
      <c r="BT334" s="289">
        <v>3102400.29</v>
      </c>
      <c r="BU334" s="289">
        <v>0</v>
      </c>
      <c r="BV334" s="289">
        <v>0</v>
      </c>
      <c r="BW334" s="289">
        <v>641987.63</v>
      </c>
      <c r="BX334" s="289">
        <v>0</v>
      </c>
      <c r="BY334" s="289">
        <v>0</v>
      </c>
      <c r="BZ334" s="289">
        <v>53.83</v>
      </c>
      <c r="CA334" s="289">
        <v>0</v>
      </c>
      <c r="CB334" s="289">
        <v>0</v>
      </c>
      <c r="CC334" s="289">
        <v>46485.56</v>
      </c>
      <c r="CD334" s="289">
        <v>0</v>
      </c>
      <c r="CE334" s="289">
        <v>0</v>
      </c>
      <c r="CF334" s="289">
        <v>0</v>
      </c>
      <c r="CG334" s="289">
        <v>0</v>
      </c>
      <c r="CH334" s="289">
        <v>2258</v>
      </c>
      <c r="CI334" s="289">
        <v>0</v>
      </c>
      <c r="CJ334" s="289">
        <v>0</v>
      </c>
      <c r="CK334" s="289">
        <v>0</v>
      </c>
      <c r="CL334" s="289">
        <v>0</v>
      </c>
      <c r="CM334" s="289">
        <v>235508</v>
      </c>
      <c r="CN334" s="289">
        <v>429</v>
      </c>
      <c r="CO334" s="289">
        <v>0</v>
      </c>
      <c r="CP334" s="289">
        <v>0</v>
      </c>
      <c r="CQ334" s="289">
        <v>0</v>
      </c>
      <c r="CR334" s="289">
        <v>0</v>
      </c>
      <c r="CS334" s="289">
        <v>292</v>
      </c>
      <c r="CT334" s="289">
        <v>142644</v>
      </c>
      <c r="CU334" s="289">
        <v>0</v>
      </c>
      <c r="CV334" s="289">
        <v>0</v>
      </c>
      <c r="CW334" s="289">
        <v>0</v>
      </c>
      <c r="CX334" s="289">
        <v>11768.14</v>
      </c>
      <c r="CY334" s="289">
        <v>0</v>
      </c>
      <c r="CZ334" s="289">
        <v>0</v>
      </c>
      <c r="DA334" s="289">
        <v>0</v>
      </c>
      <c r="DB334" s="289">
        <v>0</v>
      </c>
      <c r="DC334" s="289">
        <v>0</v>
      </c>
      <c r="DD334" s="289">
        <v>0</v>
      </c>
      <c r="DE334" s="289">
        <v>0</v>
      </c>
      <c r="DF334" s="289">
        <v>0</v>
      </c>
      <c r="DG334" s="289">
        <v>0</v>
      </c>
      <c r="DH334" s="289">
        <v>0</v>
      </c>
      <c r="DI334" s="289">
        <v>840827.73</v>
      </c>
      <c r="DJ334" s="289">
        <v>0</v>
      </c>
      <c r="DK334" s="289">
        <v>0</v>
      </c>
      <c r="DL334" s="289">
        <v>143745.9</v>
      </c>
      <c r="DM334" s="289">
        <v>88645.5</v>
      </c>
      <c r="DN334" s="289">
        <v>0</v>
      </c>
      <c r="DO334" s="289">
        <v>0</v>
      </c>
      <c r="DP334" s="289">
        <v>8207.0300000000007</v>
      </c>
      <c r="DQ334" s="289">
        <v>0</v>
      </c>
      <c r="DR334" s="289">
        <v>0</v>
      </c>
      <c r="DS334" s="289">
        <v>0</v>
      </c>
      <c r="DT334" s="289">
        <v>0</v>
      </c>
      <c r="DU334" s="289">
        <v>0</v>
      </c>
      <c r="DV334" s="289">
        <v>0</v>
      </c>
      <c r="DW334" s="289">
        <v>0</v>
      </c>
      <c r="DX334" s="289">
        <v>9766.48</v>
      </c>
      <c r="DY334" s="289">
        <v>9575.42</v>
      </c>
      <c r="DZ334" s="289">
        <v>31.44</v>
      </c>
      <c r="EA334" s="289">
        <v>222.5</v>
      </c>
      <c r="EB334" s="289">
        <v>0</v>
      </c>
      <c r="EC334" s="289">
        <v>0</v>
      </c>
      <c r="ED334" s="289">
        <v>0</v>
      </c>
      <c r="EE334" s="289">
        <v>0</v>
      </c>
      <c r="EF334" s="289">
        <v>0</v>
      </c>
      <c r="EG334" s="289">
        <v>0</v>
      </c>
      <c r="EH334" s="289">
        <v>0</v>
      </c>
      <c r="EI334" s="289">
        <v>0</v>
      </c>
      <c r="EJ334" s="289">
        <v>0</v>
      </c>
      <c r="EK334" s="289">
        <v>0</v>
      </c>
      <c r="EL334" s="289">
        <v>0</v>
      </c>
      <c r="EM334" s="289">
        <v>44062.340000000004</v>
      </c>
      <c r="EN334" s="289">
        <v>54651.21</v>
      </c>
      <c r="EO334" s="289">
        <v>236841.65000000002</v>
      </c>
      <c r="EP334" s="289">
        <v>182190.44</v>
      </c>
      <c r="EQ334" s="289">
        <v>0</v>
      </c>
      <c r="ER334" s="289">
        <v>0</v>
      </c>
      <c r="ES334" s="289">
        <v>0</v>
      </c>
      <c r="ET334" s="289">
        <v>0</v>
      </c>
      <c r="EU334" s="289">
        <v>43295.3</v>
      </c>
      <c r="EV334" s="289">
        <v>77672.960000000006</v>
      </c>
      <c r="EW334" s="289">
        <v>399421.53</v>
      </c>
      <c r="EX334" s="289">
        <v>365043.87</v>
      </c>
      <c r="EY334" s="289">
        <v>0</v>
      </c>
      <c r="EZ334" s="289">
        <v>-6913.17</v>
      </c>
      <c r="FA334" s="289">
        <v>2703</v>
      </c>
      <c r="FB334" s="289">
        <v>111421.89</v>
      </c>
      <c r="FC334" s="289">
        <v>0</v>
      </c>
      <c r="FD334" s="289">
        <v>101805.72</v>
      </c>
      <c r="FE334" s="289">
        <v>0</v>
      </c>
      <c r="FF334" s="289">
        <v>0</v>
      </c>
      <c r="FG334" s="289">
        <v>0</v>
      </c>
      <c r="FH334" s="289">
        <v>0</v>
      </c>
      <c r="FI334" s="289">
        <v>0</v>
      </c>
      <c r="FJ334" s="289">
        <v>0</v>
      </c>
      <c r="FK334" s="289">
        <v>0</v>
      </c>
    </row>
    <row r="335" spans="1:167" x14ac:dyDescent="0.15">
      <c r="A335" s="287">
        <v>5348</v>
      </c>
      <c r="B335" s="287" t="s">
        <v>794</v>
      </c>
      <c r="C335" s="289">
        <v>6099.41</v>
      </c>
      <c r="D335" s="289">
        <v>2943822.43</v>
      </c>
      <c r="E335" s="289">
        <v>0</v>
      </c>
      <c r="F335" s="289">
        <v>3596</v>
      </c>
      <c r="G335" s="289">
        <v>22602.23</v>
      </c>
      <c r="H335" s="289">
        <v>2723.2400000000002</v>
      </c>
      <c r="I335" s="289">
        <v>34216</v>
      </c>
      <c r="J335" s="289">
        <v>0</v>
      </c>
      <c r="K335" s="289">
        <v>387838.03</v>
      </c>
      <c r="L335" s="289">
        <v>0</v>
      </c>
      <c r="M335" s="289">
        <v>0</v>
      </c>
      <c r="N335" s="289">
        <v>0</v>
      </c>
      <c r="O335" s="289">
        <v>0</v>
      </c>
      <c r="P335" s="289">
        <v>2352.2800000000002</v>
      </c>
      <c r="Q335" s="289">
        <v>0</v>
      </c>
      <c r="R335" s="289">
        <v>0</v>
      </c>
      <c r="S335" s="289">
        <v>0</v>
      </c>
      <c r="T335" s="289">
        <v>0</v>
      </c>
      <c r="U335" s="289">
        <v>172429.46</v>
      </c>
      <c r="V335" s="289">
        <v>4962288</v>
      </c>
      <c r="W335" s="289">
        <v>10415.5</v>
      </c>
      <c r="X335" s="289">
        <v>0</v>
      </c>
      <c r="Y335" s="289">
        <v>0</v>
      </c>
      <c r="Z335" s="289">
        <v>66637.33</v>
      </c>
      <c r="AA335" s="289">
        <v>7154</v>
      </c>
      <c r="AB335" s="289">
        <v>0</v>
      </c>
      <c r="AC335" s="289">
        <v>0</v>
      </c>
      <c r="AD335" s="289">
        <v>29072.600000000002</v>
      </c>
      <c r="AE335" s="289">
        <v>57338.67</v>
      </c>
      <c r="AF335" s="289">
        <v>0</v>
      </c>
      <c r="AG335" s="289">
        <v>0</v>
      </c>
      <c r="AH335" s="289">
        <v>14557.630000000001</v>
      </c>
      <c r="AI335" s="289">
        <v>0</v>
      </c>
      <c r="AJ335" s="289">
        <v>0</v>
      </c>
      <c r="AK335" s="289">
        <v>0</v>
      </c>
      <c r="AL335" s="289">
        <v>0</v>
      </c>
      <c r="AM335" s="289">
        <v>8523</v>
      </c>
      <c r="AN335" s="289">
        <v>1207.1000000000001</v>
      </c>
      <c r="AO335" s="289">
        <v>0</v>
      </c>
      <c r="AP335" s="289">
        <v>1907.15</v>
      </c>
      <c r="AQ335" s="289">
        <v>2559784.9300000002</v>
      </c>
      <c r="AR335" s="289">
        <v>1009593.03</v>
      </c>
      <c r="AS335" s="289">
        <v>230743.18</v>
      </c>
      <c r="AT335" s="289">
        <v>203968.73</v>
      </c>
      <c r="AU335" s="289">
        <v>222212.51</v>
      </c>
      <c r="AV335" s="289">
        <v>46281.32</v>
      </c>
      <c r="AW335" s="289">
        <v>314023.11</v>
      </c>
      <c r="AX335" s="289">
        <v>130471.36</v>
      </c>
      <c r="AY335" s="289">
        <v>274360.16000000003</v>
      </c>
      <c r="AZ335" s="289">
        <v>375199.87</v>
      </c>
      <c r="BA335" s="289">
        <v>1659767.08</v>
      </c>
      <c r="BB335" s="289">
        <v>309970.32</v>
      </c>
      <c r="BC335" s="289">
        <v>75239</v>
      </c>
      <c r="BD335" s="289">
        <v>0</v>
      </c>
      <c r="BE335" s="289">
        <v>8899.83</v>
      </c>
      <c r="BF335" s="289">
        <v>681424.07000000007</v>
      </c>
      <c r="BG335" s="289">
        <v>418571.56</v>
      </c>
      <c r="BH335" s="289">
        <v>69.260000000000005</v>
      </c>
      <c r="BI335" s="289">
        <v>0</v>
      </c>
      <c r="BJ335" s="289">
        <v>0</v>
      </c>
      <c r="BK335" s="289">
        <v>0</v>
      </c>
      <c r="BL335" s="289">
        <v>0</v>
      </c>
      <c r="BM335" s="289">
        <v>0</v>
      </c>
      <c r="BN335" s="289">
        <v>0</v>
      </c>
      <c r="BO335" s="289">
        <v>0</v>
      </c>
      <c r="BP335" s="289">
        <v>0</v>
      </c>
      <c r="BQ335" s="289">
        <v>2450167.98</v>
      </c>
      <c r="BR335" s="289">
        <v>2664368.7200000002</v>
      </c>
      <c r="BS335" s="289">
        <v>2450167.98</v>
      </c>
      <c r="BT335" s="289">
        <v>2664368.7200000002</v>
      </c>
      <c r="BU335" s="289">
        <v>0</v>
      </c>
      <c r="BV335" s="289">
        <v>0</v>
      </c>
      <c r="BW335" s="289">
        <v>681424.07000000007</v>
      </c>
      <c r="BX335" s="289">
        <v>0</v>
      </c>
      <c r="BY335" s="289">
        <v>0</v>
      </c>
      <c r="BZ335" s="289">
        <v>0</v>
      </c>
      <c r="CA335" s="289">
        <v>0</v>
      </c>
      <c r="CB335" s="289">
        <v>14044.41</v>
      </c>
      <c r="CC335" s="289">
        <v>2727.26</v>
      </c>
      <c r="CD335" s="289">
        <v>0</v>
      </c>
      <c r="CE335" s="289">
        <v>0</v>
      </c>
      <c r="CF335" s="289">
        <v>0</v>
      </c>
      <c r="CG335" s="289">
        <v>0</v>
      </c>
      <c r="CH335" s="289">
        <v>26102.57</v>
      </c>
      <c r="CI335" s="289">
        <v>0</v>
      </c>
      <c r="CJ335" s="289">
        <v>0</v>
      </c>
      <c r="CK335" s="289">
        <v>0</v>
      </c>
      <c r="CL335" s="289">
        <v>0</v>
      </c>
      <c r="CM335" s="289">
        <v>182712</v>
      </c>
      <c r="CN335" s="289">
        <v>0</v>
      </c>
      <c r="CO335" s="289">
        <v>0</v>
      </c>
      <c r="CP335" s="289">
        <v>0</v>
      </c>
      <c r="CQ335" s="289">
        <v>0</v>
      </c>
      <c r="CR335" s="289">
        <v>0</v>
      </c>
      <c r="CS335" s="289">
        <v>0</v>
      </c>
      <c r="CT335" s="289">
        <v>153136.63</v>
      </c>
      <c r="CU335" s="289">
        <v>0</v>
      </c>
      <c r="CV335" s="289">
        <v>0</v>
      </c>
      <c r="CW335" s="289">
        <v>0</v>
      </c>
      <c r="CX335" s="289">
        <v>23794.7</v>
      </c>
      <c r="CY335" s="289">
        <v>0</v>
      </c>
      <c r="CZ335" s="289">
        <v>0</v>
      </c>
      <c r="DA335" s="289">
        <v>0</v>
      </c>
      <c r="DB335" s="289">
        <v>0</v>
      </c>
      <c r="DC335" s="289">
        <v>0</v>
      </c>
      <c r="DD335" s="289">
        <v>0</v>
      </c>
      <c r="DE335" s="289">
        <v>0</v>
      </c>
      <c r="DF335" s="289">
        <v>0</v>
      </c>
      <c r="DG335" s="289">
        <v>0</v>
      </c>
      <c r="DH335" s="289">
        <v>0</v>
      </c>
      <c r="DI335" s="289">
        <v>806684.22</v>
      </c>
      <c r="DJ335" s="289">
        <v>0</v>
      </c>
      <c r="DK335" s="289">
        <v>0</v>
      </c>
      <c r="DL335" s="289">
        <v>94251.13</v>
      </c>
      <c r="DM335" s="289">
        <v>141141.62</v>
      </c>
      <c r="DN335" s="289">
        <v>0</v>
      </c>
      <c r="DO335" s="289">
        <v>0</v>
      </c>
      <c r="DP335" s="289">
        <v>12731.01</v>
      </c>
      <c r="DQ335" s="289">
        <v>0</v>
      </c>
      <c r="DR335" s="289">
        <v>0</v>
      </c>
      <c r="DS335" s="289">
        <v>0</v>
      </c>
      <c r="DT335" s="289">
        <v>0</v>
      </c>
      <c r="DU335" s="289">
        <v>0</v>
      </c>
      <c r="DV335" s="289">
        <v>29133.66</v>
      </c>
      <c r="DW335" s="289">
        <v>0</v>
      </c>
      <c r="DX335" s="289">
        <v>257671.36000000002</v>
      </c>
      <c r="DY335" s="289">
        <v>251453.95</v>
      </c>
      <c r="DZ335" s="289">
        <v>985.30000000000007</v>
      </c>
      <c r="EA335" s="289">
        <v>7202.71</v>
      </c>
      <c r="EB335" s="289">
        <v>0</v>
      </c>
      <c r="EC335" s="289">
        <v>0</v>
      </c>
      <c r="ED335" s="289">
        <v>47444.51</v>
      </c>
      <c r="EE335" s="289">
        <v>35246.480000000003</v>
      </c>
      <c r="EF335" s="289">
        <v>81635.63</v>
      </c>
      <c r="EG335" s="289">
        <v>0</v>
      </c>
      <c r="EH335" s="289">
        <v>0</v>
      </c>
      <c r="EI335" s="289">
        <v>0</v>
      </c>
      <c r="EJ335" s="289">
        <v>0</v>
      </c>
      <c r="EK335" s="289">
        <v>87734.25</v>
      </c>
      <c r="EL335" s="289">
        <v>6099.41</v>
      </c>
      <c r="EM335" s="289">
        <v>421820.34</v>
      </c>
      <c r="EN335" s="289">
        <v>0</v>
      </c>
      <c r="EO335" s="289">
        <v>0</v>
      </c>
      <c r="EP335" s="289">
        <v>0</v>
      </c>
      <c r="EQ335" s="289">
        <v>0</v>
      </c>
      <c r="ER335" s="289">
        <v>0</v>
      </c>
      <c r="ES335" s="289">
        <v>0</v>
      </c>
      <c r="ET335" s="289">
        <v>0</v>
      </c>
      <c r="EU335" s="289">
        <v>56462.51</v>
      </c>
      <c r="EV335" s="289">
        <v>66835.62</v>
      </c>
      <c r="EW335" s="289">
        <v>314766.32</v>
      </c>
      <c r="EX335" s="289">
        <v>304393.21000000002</v>
      </c>
      <c r="EY335" s="289">
        <v>0</v>
      </c>
      <c r="EZ335" s="289">
        <v>16915.54</v>
      </c>
      <c r="FA335" s="289">
        <v>12960.33</v>
      </c>
      <c r="FB335" s="289">
        <v>5825</v>
      </c>
      <c r="FC335" s="289">
        <v>0</v>
      </c>
      <c r="FD335" s="289">
        <v>9780.2100000000009</v>
      </c>
      <c r="FE335" s="289">
        <v>0</v>
      </c>
      <c r="FF335" s="289">
        <v>0</v>
      </c>
      <c r="FG335" s="289">
        <v>0</v>
      </c>
      <c r="FH335" s="289">
        <v>0</v>
      </c>
      <c r="FI335" s="289">
        <v>0</v>
      </c>
      <c r="FJ335" s="289">
        <v>0</v>
      </c>
      <c r="FK335" s="289">
        <v>0</v>
      </c>
    </row>
    <row r="336" spans="1:167" x14ac:dyDescent="0.15">
      <c r="A336" s="287">
        <v>5355</v>
      </c>
      <c r="B336" s="287" t="s">
        <v>795</v>
      </c>
      <c r="C336" s="289">
        <v>0</v>
      </c>
      <c r="D336" s="289">
        <v>15022168</v>
      </c>
      <c r="E336" s="289">
        <v>0</v>
      </c>
      <c r="F336" s="289">
        <v>2160.1999999999998</v>
      </c>
      <c r="G336" s="289">
        <v>46772.75</v>
      </c>
      <c r="H336" s="289">
        <v>5062.45</v>
      </c>
      <c r="I336" s="289">
        <v>511807.28</v>
      </c>
      <c r="J336" s="289">
        <v>0</v>
      </c>
      <c r="K336" s="289">
        <v>1220544.3400000001</v>
      </c>
      <c r="L336" s="289">
        <v>0</v>
      </c>
      <c r="M336" s="289">
        <v>0</v>
      </c>
      <c r="N336" s="289">
        <v>0</v>
      </c>
      <c r="O336" s="289">
        <v>0</v>
      </c>
      <c r="P336" s="289">
        <v>0</v>
      </c>
      <c r="Q336" s="289">
        <v>0</v>
      </c>
      <c r="R336" s="289">
        <v>0</v>
      </c>
      <c r="S336" s="289">
        <v>0</v>
      </c>
      <c r="T336" s="289">
        <v>0</v>
      </c>
      <c r="U336" s="289">
        <v>1746863.07</v>
      </c>
      <c r="V336" s="289">
        <v>3959842</v>
      </c>
      <c r="W336" s="289">
        <v>13040</v>
      </c>
      <c r="X336" s="289">
        <v>0</v>
      </c>
      <c r="Y336" s="289">
        <v>0</v>
      </c>
      <c r="Z336" s="289">
        <v>0</v>
      </c>
      <c r="AA336" s="289">
        <v>1831</v>
      </c>
      <c r="AB336" s="289">
        <v>0</v>
      </c>
      <c r="AC336" s="289">
        <v>0</v>
      </c>
      <c r="AD336" s="289">
        <v>39936.559999999998</v>
      </c>
      <c r="AE336" s="289">
        <v>118872.67</v>
      </c>
      <c r="AF336" s="289">
        <v>0</v>
      </c>
      <c r="AG336" s="289">
        <v>0</v>
      </c>
      <c r="AH336" s="289">
        <v>52575.53</v>
      </c>
      <c r="AI336" s="289">
        <v>0</v>
      </c>
      <c r="AJ336" s="289">
        <v>0</v>
      </c>
      <c r="AK336" s="289">
        <v>0</v>
      </c>
      <c r="AL336" s="289">
        <v>0</v>
      </c>
      <c r="AM336" s="289">
        <v>431285.8</v>
      </c>
      <c r="AN336" s="289">
        <v>350478.72000000003</v>
      </c>
      <c r="AO336" s="289">
        <v>0</v>
      </c>
      <c r="AP336" s="289">
        <v>3677.4500000000003</v>
      </c>
      <c r="AQ336" s="289">
        <v>4998994.22</v>
      </c>
      <c r="AR336" s="289">
        <v>6802260.7400000002</v>
      </c>
      <c r="AS336" s="289">
        <v>0</v>
      </c>
      <c r="AT336" s="289">
        <v>764515.58</v>
      </c>
      <c r="AU336" s="289">
        <v>317484.03999999998</v>
      </c>
      <c r="AV336" s="289">
        <v>97326.8</v>
      </c>
      <c r="AW336" s="289">
        <v>688220.98</v>
      </c>
      <c r="AX336" s="289">
        <v>1021053.66</v>
      </c>
      <c r="AY336" s="289">
        <v>776637.20000000007</v>
      </c>
      <c r="AZ336" s="289">
        <v>1158372.76</v>
      </c>
      <c r="BA336" s="289">
        <v>3087402.76</v>
      </c>
      <c r="BB336" s="289">
        <v>691316.24</v>
      </c>
      <c r="BC336" s="289">
        <v>162649.76</v>
      </c>
      <c r="BD336" s="289">
        <v>63934.89</v>
      </c>
      <c r="BE336" s="289">
        <v>0</v>
      </c>
      <c r="BF336" s="289">
        <v>2351284.81</v>
      </c>
      <c r="BG336" s="289">
        <v>176519.24</v>
      </c>
      <c r="BH336" s="289">
        <v>89317.440000000002</v>
      </c>
      <c r="BI336" s="289">
        <v>0</v>
      </c>
      <c r="BJ336" s="289">
        <v>0</v>
      </c>
      <c r="BK336" s="289">
        <v>0</v>
      </c>
      <c r="BL336" s="289">
        <v>0</v>
      </c>
      <c r="BM336" s="289">
        <v>0</v>
      </c>
      <c r="BN336" s="289">
        <v>0</v>
      </c>
      <c r="BO336" s="289">
        <v>0</v>
      </c>
      <c r="BP336" s="289">
        <v>0</v>
      </c>
      <c r="BQ336" s="289">
        <v>2283740.5</v>
      </c>
      <c r="BR336" s="289">
        <v>2563367.2000000002</v>
      </c>
      <c r="BS336" s="289">
        <v>2283740.5</v>
      </c>
      <c r="BT336" s="289">
        <v>2563367.2000000002</v>
      </c>
      <c r="BU336" s="289">
        <v>0</v>
      </c>
      <c r="BV336" s="289">
        <v>0</v>
      </c>
      <c r="BW336" s="289">
        <v>2351284.81</v>
      </c>
      <c r="BX336" s="289">
        <v>0</v>
      </c>
      <c r="BY336" s="289">
        <v>0</v>
      </c>
      <c r="BZ336" s="289">
        <v>0</v>
      </c>
      <c r="CA336" s="289">
        <v>0</v>
      </c>
      <c r="CB336" s="289">
        <v>0</v>
      </c>
      <c r="CC336" s="289">
        <v>51072.160000000003</v>
      </c>
      <c r="CD336" s="289">
        <v>0</v>
      </c>
      <c r="CE336" s="289">
        <v>0</v>
      </c>
      <c r="CF336" s="289">
        <v>0</v>
      </c>
      <c r="CG336" s="289">
        <v>0</v>
      </c>
      <c r="CH336" s="289">
        <v>8640.1200000000008</v>
      </c>
      <c r="CI336" s="289">
        <v>0</v>
      </c>
      <c r="CJ336" s="289">
        <v>0</v>
      </c>
      <c r="CK336" s="289">
        <v>0</v>
      </c>
      <c r="CL336" s="289">
        <v>0</v>
      </c>
      <c r="CM336" s="289">
        <v>860503</v>
      </c>
      <c r="CN336" s="289">
        <v>0</v>
      </c>
      <c r="CO336" s="289">
        <v>0</v>
      </c>
      <c r="CP336" s="289">
        <v>0</v>
      </c>
      <c r="CQ336" s="289">
        <v>0</v>
      </c>
      <c r="CR336" s="289">
        <v>0</v>
      </c>
      <c r="CS336" s="289">
        <v>0</v>
      </c>
      <c r="CT336" s="289">
        <v>420453.2</v>
      </c>
      <c r="CU336" s="289">
        <v>0</v>
      </c>
      <c r="CV336" s="289">
        <v>0</v>
      </c>
      <c r="CW336" s="289">
        <v>0</v>
      </c>
      <c r="CX336" s="289">
        <v>20486.27</v>
      </c>
      <c r="CY336" s="289">
        <v>0</v>
      </c>
      <c r="CZ336" s="289">
        <v>0</v>
      </c>
      <c r="DA336" s="289">
        <v>0</v>
      </c>
      <c r="DB336" s="289">
        <v>0</v>
      </c>
      <c r="DC336" s="289">
        <v>61506.270000000004</v>
      </c>
      <c r="DD336" s="289">
        <v>0</v>
      </c>
      <c r="DE336" s="289">
        <v>0</v>
      </c>
      <c r="DF336" s="289">
        <v>0</v>
      </c>
      <c r="DG336" s="289">
        <v>0</v>
      </c>
      <c r="DH336" s="289">
        <v>0</v>
      </c>
      <c r="DI336" s="289">
        <v>2953304.84</v>
      </c>
      <c r="DJ336" s="289">
        <v>0</v>
      </c>
      <c r="DK336" s="289">
        <v>0</v>
      </c>
      <c r="DL336" s="289">
        <v>388154.84</v>
      </c>
      <c r="DM336" s="289">
        <v>215194.52000000002</v>
      </c>
      <c r="DN336" s="289">
        <v>6306.75</v>
      </c>
      <c r="DO336" s="289">
        <v>0</v>
      </c>
      <c r="DP336" s="289">
        <v>18517.8</v>
      </c>
      <c r="DQ336" s="289">
        <v>4620</v>
      </c>
      <c r="DR336" s="289">
        <v>0</v>
      </c>
      <c r="DS336" s="289">
        <v>0</v>
      </c>
      <c r="DT336" s="289">
        <v>0</v>
      </c>
      <c r="DU336" s="289">
        <v>0</v>
      </c>
      <c r="DV336" s="289">
        <v>140167.51999999999</v>
      </c>
      <c r="DW336" s="289">
        <v>47679.56</v>
      </c>
      <c r="DX336" s="289">
        <v>2700893.09</v>
      </c>
      <c r="DY336" s="289">
        <v>2128521.88</v>
      </c>
      <c r="DZ336" s="289">
        <v>1241145.93</v>
      </c>
      <c r="EA336" s="289">
        <v>544989.23</v>
      </c>
      <c r="EB336" s="289">
        <v>1268527.9099999999</v>
      </c>
      <c r="EC336" s="289">
        <v>0</v>
      </c>
      <c r="ED336" s="289">
        <v>1999623.32</v>
      </c>
      <c r="EE336" s="289">
        <v>2896332.35</v>
      </c>
      <c r="EF336" s="289">
        <v>3663902.79</v>
      </c>
      <c r="EG336" s="289">
        <v>1821323.76</v>
      </c>
      <c r="EH336" s="289">
        <v>0</v>
      </c>
      <c r="EI336" s="289">
        <v>0</v>
      </c>
      <c r="EJ336" s="289">
        <v>644467.5</v>
      </c>
      <c r="EK336" s="289">
        <v>301402.5</v>
      </c>
      <c r="EL336" s="289">
        <v>0</v>
      </c>
      <c r="EM336" s="289">
        <v>21050000</v>
      </c>
      <c r="EN336" s="289">
        <v>0</v>
      </c>
      <c r="EO336" s="289">
        <v>0</v>
      </c>
      <c r="EP336" s="289">
        <v>0</v>
      </c>
      <c r="EQ336" s="289">
        <v>0</v>
      </c>
      <c r="ER336" s="289">
        <v>0</v>
      </c>
      <c r="ES336" s="289">
        <v>0</v>
      </c>
      <c r="ET336" s="289">
        <v>0</v>
      </c>
      <c r="EU336" s="289">
        <v>0</v>
      </c>
      <c r="EV336" s="289">
        <v>3155.8</v>
      </c>
      <c r="EW336" s="289">
        <v>379465.56</v>
      </c>
      <c r="EX336" s="289">
        <v>373898.39</v>
      </c>
      <c r="EY336" s="289">
        <v>2411.37</v>
      </c>
      <c r="EZ336" s="289">
        <v>795201.8</v>
      </c>
      <c r="FA336" s="289">
        <v>398836.33</v>
      </c>
      <c r="FB336" s="289">
        <v>2017367.94</v>
      </c>
      <c r="FC336" s="289">
        <v>522636.08</v>
      </c>
      <c r="FD336" s="289">
        <v>1314056.8500000001</v>
      </c>
      <c r="FE336" s="289">
        <v>577040.48</v>
      </c>
      <c r="FF336" s="289">
        <v>0</v>
      </c>
      <c r="FG336" s="289">
        <v>0</v>
      </c>
      <c r="FH336" s="289">
        <v>0</v>
      </c>
      <c r="FI336" s="289">
        <v>0</v>
      </c>
      <c r="FJ336" s="289">
        <v>0</v>
      </c>
      <c r="FK336" s="289">
        <v>0</v>
      </c>
    </row>
    <row r="337" spans="1:167" x14ac:dyDescent="0.15">
      <c r="A337" s="287">
        <v>5362</v>
      </c>
      <c r="B337" s="287" t="s">
        <v>796</v>
      </c>
      <c r="C337" s="289">
        <v>4187.8900000000003</v>
      </c>
      <c r="D337" s="289">
        <v>895275</v>
      </c>
      <c r="E337" s="289">
        <v>0</v>
      </c>
      <c r="F337" s="289">
        <v>758.77</v>
      </c>
      <c r="G337" s="289">
        <v>37971</v>
      </c>
      <c r="H337" s="289">
        <v>5733.32</v>
      </c>
      <c r="I337" s="289">
        <v>61775.58</v>
      </c>
      <c r="J337" s="289">
        <v>0</v>
      </c>
      <c r="K337" s="289">
        <v>184747.6</v>
      </c>
      <c r="L337" s="289">
        <v>0</v>
      </c>
      <c r="M337" s="289">
        <v>0</v>
      </c>
      <c r="N337" s="289">
        <v>0</v>
      </c>
      <c r="O337" s="289">
        <v>0</v>
      </c>
      <c r="P337" s="289">
        <v>10427</v>
      </c>
      <c r="Q337" s="289">
        <v>0</v>
      </c>
      <c r="R337" s="289">
        <v>0</v>
      </c>
      <c r="S337" s="289">
        <v>0</v>
      </c>
      <c r="T337" s="289">
        <v>0</v>
      </c>
      <c r="U337" s="289">
        <v>82081.45</v>
      </c>
      <c r="V337" s="289">
        <v>2741570</v>
      </c>
      <c r="W337" s="289">
        <v>6410.33</v>
      </c>
      <c r="X337" s="289">
        <v>0</v>
      </c>
      <c r="Y337" s="289">
        <v>125957.18000000001</v>
      </c>
      <c r="Z337" s="289">
        <v>0</v>
      </c>
      <c r="AA337" s="289">
        <v>118355</v>
      </c>
      <c r="AB337" s="289">
        <v>0</v>
      </c>
      <c r="AC337" s="289">
        <v>0</v>
      </c>
      <c r="AD337" s="289">
        <v>14742.78</v>
      </c>
      <c r="AE337" s="289">
        <v>81447.66</v>
      </c>
      <c r="AF337" s="289">
        <v>0</v>
      </c>
      <c r="AG337" s="289">
        <v>0</v>
      </c>
      <c r="AH337" s="289">
        <v>3171.33</v>
      </c>
      <c r="AI337" s="289">
        <v>0</v>
      </c>
      <c r="AJ337" s="289">
        <v>0</v>
      </c>
      <c r="AK337" s="289">
        <v>0</v>
      </c>
      <c r="AL337" s="289">
        <v>0</v>
      </c>
      <c r="AM337" s="289">
        <v>0</v>
      </c>
      <c r="AN337" s="289">
        <v>3075.6</v>
      </c>
      <c r="AO337" s="289">
        <v>2244.14</v>
      </c>
      <c r="AP337" s="289">
        <v>1965.72</v>
      </c>
      <c r="AQ337" s="289">
        <v>949088.23</v>
      </c>
      <c r="AR337" s="289">
        <v>963069.13</v>
      </c>
      <c r="AS337" s="289">
        <v>223810.56</v>
      </c>
      <c r="AT337" s="289">
        <v>109600.94</v>
      </c>
      <c r="AU337" s="289">
        <v>114266.91</v>
      </c>
      <c r="AV337" s="289">
        <v>0</v>
      </c>
      <c r="AW337" s="289">
        <v>80126.33</v>
      </c>
      <c r="AX337" s="289">
        <v>219518.75</v>
      </c>
      <c r="AY337" s="289">
        <v>146800.66</v>
      </c>
      <c r="AZ337" s="289">
        <v>212840.29</v>
      </c>
      <c r="BA337" s="289">
        <v>661914.74</v>
      </c>
      <c r="BB337" s="289">
        <v>4609.13</v>
      </c>
      <c r="BC337" s="289">
        <v>63957.14</v>
      </c>
      <c r="BD337" s="289">
        <v>0</v>
      </c>
      <c r="BE337" s="289">
        <v>34891.480000000003</v>
      </c>
      <c r="BF337" s="289">
        <v>357376.26</v>
      </c>
      <c r="BG337" s="289">
        <v>203092.36000000002</v>
      </c>
      <c r="BH337" s="289">
        <v>4306.71</v>
      </c>
      <c r="BI337" s="289">
        <v>0</v>
      </c>
      <c r="BJ337" s="289">
        <v>0</v>
      </c>
      <c r="BK337" s="289">
        <v>0</v>
      </c>
      <c r="BL337" s="289">
        <v>0</v>
      </c>
      <c r="BM337" s="289">
        <v>0</v>
      </c>
      <c r="BN337" s="289">
        <v>0</v>
      </c>
      <c r="BO337" s="289">
        <v>0</v>
      </c>
      <c r="BP337" s="289">
        <v>0</v>
      </c>
      <c r="BQ337" s="289">
        <v>796802.61</v>
      </c>
      <c r="BR337" s="289">
        <v>829430.34</v>
      </c>
      <c r="BS337" s="289">
        <v>796802.61</v>
      </c>
      <c r="BT337" s="289">
        <v>829430.34</v>
      </c>
      <c r="BU337" s="289">
        <v>0</v>
      </c>
      <c r="BV337" s="289">
        <v>0</v>
      </c>
      <c r="BW337" s="289">
        <v>357376.26</v>
      </c>
      <c r="BX337" s="289">
        <v>0</v>
      </c>
      <c r="BY337" s="289">
        <v>0</v>
      </c>
      <c r="BZ337" s="289">
        <v>0</v>
      </c>
      <c r="CA337" s="289">
        <v>0</v>
      </c>
      <c r="CB337" s="289">
        <v>0</v>
      </c>
      <c r="CC337" s="289">
        <v>0</v>
      </c>
      <c r="CD337" s="289">
        <v>0</v>
      </c>
      <c r="CE337" s="289">
        <v>0</v>
      </c>
      <c r="CF337" s="289">
        <v>0</v>
      </c>
      <c r="CG337" s="289">
        <v>0</v>
      </c>
      <c r="CH337" s="289">
        <v>4439.38</v>
      </c>
      <c r="CI337" s="289">
        <v>0</v>
      </c>
      <c r="CJ337" s="289">
        <v>0</v>
      </c>
      <c r="CK337" s="289">
        <v>0</v>
      </c>
      <c r="CL337" s="289">
        <v>0</v>
      </c>
      <c r="CM337" s="289">
        <v>114141</v>
      </c>
      <c r="CN337" s="289">
        <v>0</v>
      </c>
      <c r="CO337" s="289">
        <v>0</v>
      </c>
      <c r="CP337" s="289">
        <v>0</v>
      </c>
      <c r="CQ337" s="289">
        <v>0</v>
      </c>
      <c r="CR337" s="289">
        <v>0</v>
      </c>
      <c r="CS337" s="289">
        <v>0</v>
      </c>
      <c r="CT337" s="289">
        <v>140483.48000000001</v>
      </c>
      <c r="CU337" s="289">
        <v>0</v>
      </c>
      <c r="CV337" s="289">
        <v>0</v>
      </c>
      <c r="CW337" s="289">
        <v>0</v>
      </c>
      <c r="CX337" s="289">
        <v>38072.19</v>
      </c>
      <c r="CY337" s="289">
        <v>0</v>
      </c>
      <c r="CZ337" s="289">
        <v>0</v>
      </c>
      <c r="DA337" s="289">
        <v>0</v>
      </c>
      <c r="DB337" s="289">
        <v>0</v>
      </c>
      <c r="DC337" s="289">
        <v>0</v>
      </c>
      <c r="DD337" s="289">
        <v>2958.28</v>
      </c>
      <c r="DE337" s="289">
        <v>0</v>
      </c>
      <c r="DF337" s="289">
        <v>0</v>
      </c>
      <c r="DG337" s="289">
        <v>0</v>
      </c>
      <c r="DH337" s="289">
        <v>16750.36</v>
      </c>
      <c r="DI337" s="289">
        <v>444837.32</v>
      </c>
      <c r="DJ337" s="289">
        <v>0</v>
      </c>
      <c r="DK337" s="289">
        <v>0</v>
      </c>
      <c r="DL337" s="289">
        <v>64521.9</v>
      </c>
      <c r="DM337" s="289">
        <v>68176.59</v>
      </c>
      <c r="DN337" s="289">
        <v>0</v>
      </c>
      <c r="DO337" s="289">
        <v>0</v>
      </c>
      <c r="DP337" s="289">
        <v>4069.9900000000002</v>
      </c>
      <c r="DQ337" s="289">
        <v>0</v>
      </c>
      <c r="DR337" s="289">
        <v>0</v>
      </c>
      <c r="DS337" s="289">
        <v>0</v>
      </c>
      <c r="DT337" s="289">
        <v>32235.16</v>
      </c>
      <c r="DU337" s="289">
        <v>0</v>
      </c>
      <c r="DV337" s="289">
        <v>22691.38</v>
      </c>
      <c r="DW337" s="289">
        <v>0</v>
      </c>
      <c r="DX337" s="289">
        <v>0</v>
      </c>
      <c r="DY337" s="289">
        <v>0</v>
      </c>
      <c r="DZ337" s="289">
        <v>0</v>
      </c>
      <c r="EA337" s="289">
        <v>0</v>
      </c>
      <c r="EB337" s="289">
        <v>0</v>
      </c>
      <c r="EC337" s="289">
        <v>0</v>
      </c>
      <c r="ED337" s="289">
        <v>162259.23000000001</v>
      </c>
      <c r="EE337" s="289">
        <v>163168.25</v>
      </c>
      <c r="EF337" s="289">
        <v>385509.02</v>
      </c>
      <c r="EG337" s="289">
        <v>384600</v>
      </c>
      <c r="EH337" s="289">
        <v>0</v>
      </c>
      <c r="EI337" s="289">
        <v>0</v>
      </c>
      <c r="EJ337" s="289">
        <v>0</v>
      </c>
      <c r="EK337" s="289">
        <v>0</v>
      </c>
      <c r="EL337" s="289">
        <v>0</v>
      </c>
      <c r="EM337" s="289">
        <v>755000</v>
      </c>
      <c r="EN337" s="289">
        <v>0</v>
      </c>
      <c r="EO337" s="289">
        <v>0</v>
      </c>
      <c r="EP337" s="289">
        <v>0</v>
      </c>
      <c r="EQ337" s="289">
        <v>0</v>
      </c>
      <c r="ER337" s="289">
        <v>0</v>
      </c>
      <c r="ES337" s="289">
        <v>0</v>
      </c>
      <c r="ET337" s="289">
        <v>0</v>
      </c>
      <c r="EU337" s="289">
        <v>81709.69</v>
      </c>
      <c r="EV337" s="289">
        <v>76727.56</v>
      </c>
      <c r="EW337" s="289">
        <v>247164.12</v>
      </c>
      <c r="EX337" s="289">
        <v>252146.25</v>
      </c>
      <c r="EY337" s="289">
        <v>0</v>
      </c>
      <c r="EZ337" s="289">
        <v>0</v>
      </c>
      <c r="FA337" s="289">
        <v>0</v>
      </c>
      <c r="FB337" s="289">
        <v>0</v>
      </c>
      <c r="FC337" s="289">
        <v>0</v>
      </c>
      <c r="FD337" s="289">
        <v>0</v>
      </c>
      <c r="FE337" s="289">
        <v>0</v>
      </c>
      <c r="FF337" s="289">
        <v>0</v>
      </c>
      <c r="FG337" s="289">
        <v>0</v>
      </c>
      <c r="FH337" s="289">
        <v>0</v>
      </c>
      <c r="FI337" s="289">
        <v>0</v>
      </c>
      <c r="FJ337" s="289">
        <v>0</v>
      </c>
      <c r="FK337" s="289">
        <v>0</v>
      </c>
    </row>
    <row r="338" spans="1:167" x14ac:dyDescent="0.15">
      <c r="A338" s="287">
        <v>5369</v>
      </c>
      <c r="B338" s="287" t="s">
        <v>797</v>
      </c>
      <c r="C338" s="289">
        <v>0</v>
      </c>
      <c r="D338" s="289">
        <v>1792276.06</v>
      </c>
      <c r="E338" s="289">
        <v>0</v>
      </c>
      <c r="F338" s="289">
        <v>0</v>
      </c>
      <c r="G338" s="289">
        <v>0</v>
      </c>
      <c r="H338" s="289">
        <v>1885.77</v>
      </c>
      <c r="I338" s="289">
        <v>14637</v>
      </c>
      <c r="J338" s="289">
        <v>0</v>
      </c>
      <c r="K338" s="289">
        <v>454545</v>
      </c>
      <c r="L338" s="289">
        <v>0</v>
      </c>
      <c r="M338" s="289">
        <v>0</v>
      </c>
      <c r="N338" s="289">
        <v>0</v>
      </c>
      <c r="O338" s="289">
        <v>0</v>
      </c>
      <c r="P338" s="289">
        <v>0</v>
      </c>
      <c r="Q338" s="289">
        <v>0</v>
      </c>
      <c r="R338" s="289">
        <v>0</v>
      </c>
      <c r="S338" s="289">
        <v>0</v>
      </c>
      <c r="T338" s="289">
        <v>0</v>
      </c>
      <c r="U338" s="289">
        <v>98576.46</v>
      </c>
      <c r="V338" s="289">
        <v>2966988</v>
      </c>
      <c r="W338" s="289">
        <v>0</v>
      </c>
      <c r="X338" s="289">
        <v>0</v>
      </c>
      <c r="Y338" s="289">
        <v>0</v>
      </c>
      <c r="Z338" s="289">
        <v>0</v>
      </c>
      <c r="AA338" s="289">
        <v>592</v>
      </c>
      <c r="AB338" s="289">
        <v>0</v>
      </c>
      <c r="AC338" s="289">
        <v>0</v>
      </c>
      <c r="AD338" s="289">
        <v>23536.28</v>
      </c>
      <c r="AE338" s="289">
        <v>125415</v>
      </c>
      <c r="AF338" s="289">
        <v>0</v>
      </c>
      <c r="AG338" s="289">
        <v>0</v>
      </c>
      <c r="AH338" s="289">
        <v>20065.72</v>
      </c>
      <c r="AI338" s="289">
        <v>42561</v>
      </c>
      <c r="AJ338" s="289">
        <v>0</v>
      </c>
      <c r="AK338" s="289">
        <v>0</v>
      </c>
      <c r="AL338" s="289">
        <v>0</v>
      </c>
      <c r="AM338" s="289">
        <v>3842</v>
      </c>
      <c r="AN338" s="289">
        <v>6038</v>
      </c>
      <c r="AO338" s="289">
        <v>0</v>
      </c>
      <c r="AP338" s="289">
        <v>6512.1900000000005</v>
      </c>
      <c r="AQ338" s="289">
        <v>2290147.65</v>
      </c>
      <c r="AR338" s="289">
        <v>273105.08</v>
      </c>
      <c r="AS338" s="289">
        <v>0</v>
      </c>
      <c r="AT338" s="289">
        <v>154720.63</v>
      </c>
      <c r="AU338" s="289">
        <v>63776.520000000004</v>
      </c>
      <c r="AV338" s="289">
        <v>59341.22</v>
      </c>
      <c r="AW338" s="289">
        <v>153154.23999999999</v>
      </c>
      <c r="AX338" s="289">
        <v>248231.42</v>
      </c>
      <c r="AY338" s="289">
        <v>199487.73</v>
      </c>
      <c r="AZ338" s="289">
        <v>164728.78</v>
      </c>
      <c r="BA338" s="289">
        <v>681920.64</v>
      </c>
      <c r="BB338" s="289">
        <v>209978.2</v>
      </c>
      <c r="BC338" s="289">
        <v>67545</v>
      </c>
      <c r="BD338" s="289">
        <v>10162.200000000001</v>
      </c>
      <c r="BE338" s="289">
        <v>106140.57</v>
      </c>
      <c r="BF338" s="289">
        <v>482387.04000000004</v>
      </c>
      <c r="BG338" s="289">
        <v>363717.47000000003</v>
      </c>
      <c r="BH338" s="289">
        <v>0</v>
      </c>
      <c r="BI338" s="289">
        <v>245.35</v>
      </c>
      <c r="BJ338" s="289">
        <v>9439.33</v>
      </c>
      <c r="BK338" s="289">
        <v>8050.1100000000006</v>
      </c>
      <c r="BL338" s="289">
        <v>8490.65</v>
      </c>
      <c r="BM338" s="289">
        <v>2047425.97</v>
      </c>
      <c r="BN338" s="289">
        <v>2066717.54</v>
      </c>
      <c r="BO338" s="289">
        <v>0</v>
      </c>
      <c r="BP338" s="289">
        <v>0</v>
      </c>
      <c r="BQ338" s="289">
        <v>0</v>
      </c>
      <c r="BR338" s="289">
        <v>0</v>
      </c>
      <c r="BS338" s="289">
        <v>2055721.43</v>
      </c>
      <c r="BT338" s="289">
        <v>2084647.52</v>
      </c>
      <c r="BU338" s="289">
        <v>0</v>
      </c>
      <c r="BV338" s="289">
        <v>0</v>
      </c>
      <c r="BW338" s="289">
        <v>482387.04000000004</v>
      </c>
      <c r="BX338" s="289">
        <v>0</v>
      </c>
      <c r="BY338" s="289">
        <v>0</v>
      </c>
      <c r="BZ338" s="289">
        <v>0</v>
      </c>
      <c r="CA338" s="289">
        <v>0</v>
      </c>
      <c r="CB338" s="289">
        <v>0</v>
      </c>
      <c r="CC338" s="289">
        <v>18022.060000000001</v>
      </c>
      <c r="CD338" s="289">
        <v>0</v>
      </c>
      <c r="CE338" s="289">
        <v>0</v>
      </c>
      <c r="CF338" s="289">
        <v>0</v>
      </c>
      <c r="CG338" s="289">
        <v>0</v>
      </c>
      <c r="CH338" s="289">
        <v>18972.57</v>
      </c>
      <c r="CI338" s="289">
        <v>0</v>
      </c>
      <c r="CJ338" s="289">
        <v>0</v>
      </c>
      <c r="CK338" s="289">
        <v>0</v>
      </c>
      <c r="CL338" s="289">
        <v>0</v>
      </c>
      <c r="CM338" s="289">
        <v>154358</v>
      </c>
      <c r="CN338" s="289">
        <v>0</v>
      </c>
      <c r="CO338" s="289">
        <v>0</v>
      </c>
      <c r="CP338" s="289">
        <v>0</v>
      </c>
      <c r="CQ338" s="289">
        <v>0</v>
      </c>
      <c r="CR338" s="289">
        <v>0</v>
      </c>
      <c r="CS338" s="289">
        <v>0</v>
      </c>
      <c r="CT338" s="289">
        <v>93871.64</v>
      </c>
      <c r="CU338" s="289">
        <v>0</v>
      </c>
      <c r="CV338" s="289">
        <v>0</v>
      </c>
      <c r="CW338" s="289">
        <v>0</v>
      </c>
      <c r="CX338" s="289">
        <v>7577.6500000000005</v>
      </c>
      <c r="CY338" s="289">
        <v>0</v>
      </c>
      <c r="CZ338" s="289">
        <v>0</v>
      </c>
      <c r="DA338" s="289">
        <v>0</v>
      </c>
      <c r="DB338" s="289">
        <v>0</v>
      </c>
      <c r="DC338" s="289">
        <v>202.08</v>
      </c>
      <c r="DD338" s="289">
        <v>0</v>
      </c>
      <c r="DE338" s="289">
        <v>0</v>
      </c>
      <c r="DF338" s="289">
        <v>0</v>
      </c>
      <c r="DG338" s="289">
        <v>0</v>
      </c>
      <c r="DH338" s="289">
        <v>0</v>
      </c>
      <c r="DI338" s="289">
        <v>528647.49</v>
      </c>
      <c r="DJ338" s="289">
        <v>0</v>
      </c>
      <c r="DK338" s="289">
        <v>0</v>
      </c>
      <c r="DL338" s="289">
        <v>136834.85</v>
      </c>
      <c r="DM338" s="289">
        <v>45126.96</v>
      </c>
      <c r="DN338" s="289">
        <v>0</v>
      </c>
      <c r="DO338" s="289">
        <v>0</v>
      </c>
      <c r="DP338" s="289">
        <v>13008.14</v>
      </c>
      <c r="DQ338" s="289">
        <v>3702.66</v>
      </c>
      <c r="DR338" s="289">
        <v>0</v>
      </c>
      <c r="DS338" s="289">
        <v>0</v>
      </c>
      <c r="DT338" s="289">
        <v>0</v>
      </c>
      <c r="DU338" s="289">
        <v>0</v>
      </c>
      <c r="DV338" s="289">
        <v>48070.94</v>
      </c>
      <c r="DW338" s="289">
        <v>0</v>
      </c>
      <c r="DX338" s="289">
        <v>0</v>
      </c>
      <c r="DY338" s="289">
        <v>0</v>
      </c>
      <c r="DZ338" s="289">
        <v>0</v>
      </c>
      <c r="EA338" s="289">
        <v>0</v>
      </c>
      <c r="EB338" s="289">
        <v>0</v>
      </c>
      <c r="EC338" s="289">
        <v>0</v>
      </c>
      <c r="ED338" s="289">
        <v>134459.15000000002</v>
      </c>
      <c r="EE338" s="289">
        <v>127795.4</v>
      </c>
      <c r="EF338" s="289">
        <v>593569.01</v>
      </c>
      <c r="EG338" s="289">
        <v>600232.76</v>
      </c>
      <c r="EH338" s="289">
        <v>0</v>
      </c>
      <c r="EI338" s="289">
        <v>0</v>
      </c>
      <c r="EJ338" s="289">
        <v>0</v>
      </c>
      <c r="EK338" s="289">
        <v>0</v>
      </c>
      <c r="EL338" s="289">
        <v>0</v>
      </c>
      <c r="EM338" s="289">
        <v>7355157.2300000004</v>
      </c>
      <c r="EN338" s="289">
        <v>2632403.12</v>
      </c>
      <c r="EO338" s="289">
        <v>18687.310000000001</v>
      </c>
      <c r="EP338" s="289">
        <v>74382.59</v>
      </c>
      <c r="EQ338" s="289">
        <v>0</v>
      </c>
      <c r="ER338" s="289">
        <v>2688098.4</v>
      </c>
      <c r="ES338" s="289">
        <v>0</v>
      </c>
      <c r="ET338" s="289">
        <v>0</v>
      </c>
      <c r="EU338" s="289">
        <v>24995.73</v>
      </c>
      <c r="EV338" s="289">
        <v>10020.48</v>
      </c>
      <c r="EW338" s="289">
        <v>234666.22</v>
      </c>
      <c r="EX338" s="289">
        <v>249641.47</v>
      </c>
      <c r="EY338" s="289">
        <v>0</v>
      </c>
      <c r="EZ338" s="289">
        <v>0</v>
      </c>
      <c r="FA338" s="289">
        <v>0</v>
      </c>
      <c r="FB338" s="289">
        <v>0</v>
      </c>
      <c r="FC338" s="289">
        <v>0</v>
      </c>
      <c r="FD338" s="289">
        <v>0</v>
      </c>
      <c r="FE338" s="289">
        <v>0</v>
      </c>
      <c r="FF338" s="289">
        <v>0</v>
      </c>
      <c r="FG338" s="289">
        <v>0</v>
      </c>
      <c r="FH338" s="289">
        <v>0</v>
      </c>
      <c r="FI338" s="289">
        <v>0</v>
      </c>
      <c r="FJ338" s="289">
        <v>0</v>
      </c>
      <c r="FK338" s="289">
        <v>0</v>
      </c>
    </row>
    <row r="339" spans="1:167" x14ac:dyDescent="0.15">
      <c r="A339" s="287">
        <v>5376</v>
      </c>
      <c r="B339" s="287" t="s">
        <v>798</v>
      </c>
      <c r="C339" s="289">
        <v>0</v>
      </c>
      <c r="D339" s="289">
        <v>4123852.88</v>
      </c>
      <c r="E339" s="289">
        <v>0</v>
      </c>
      <c r="F339" s="289">
        <v>0</v>
      </c>
      <c r="G339" s="289">
        <v>17406</v>
      </c>
      <c r="H339" s="289">
        <v>856.48</v>
      </c>
      <c r="I339" s="289">
        <v>396.71000000000004</v>
      </c>
      <c r="J339" s="289">
        <v>0</v>
      </c>
      <c r="K339" s="289">
        <v>498535.58</v>
      </c>
      <c r="L339" s="289">
        <v>0</v>
      </c>
      <c r="M339" s="289">
        <v>0</v>
      </c>
      <c r="N339" s="289">
        <v>0</v>
      </c>
      <c r="O339" s="289">
        <v>0</v>
      </c>
      <c r="P339" s="289">
        <v>3063</v>
      </c>
      <c r="Q339" s="289">
        <v>0</v>
      </c>
      <c r="R339" s="289">
        <v>0</v>
      </c>
      <c r="S339" s="289">
        <v>0</v>
      </c>
      <c r="T339" s="289">
        <v>7500</v>
      </c>
      <c r="U339" s="289">
        <v>177310.94</v>
      </c>
      <c r="V339" s="289">
        <v>602486</v>
      </c>
      <c r="W339" s="289">
        <v>7290.33</v>
      </c>
      <c r="X339" s="289">
        <v>0</v>
      </c>
      <c r="Y339" s="289">
        <v>232369.28</v>
      </c>
      <c r="Z339" s="289">
        <v>7729.41</v>
      </c>
      <c r="AA339" s="289">
        <v>144146</v>
      </c>
      <c r="AB339" s="289">
        <v>0</v>
      </c>
      <c r="AC339" s="289">
        <v>105551.39</v>
      </c>
      <c r="AD339" s="289">
        <v>31157</v>
      </c>
      <c r="AE339" s="289">
        <v>146326.67000000001</v>
      </c>
      <c r="AF339" s="289">
        <v>0</v>
      </c>
      <c r="AG339" s="289">
        <v>0</v>
      </c>
      <c r="AH339" s="289">
        <v>16807.75</v>
      </c>
      <c r="AI339" s="289">
        <v>0</v>
      </c>
      <c r="AJ339" s="289">
        <v>0</v>
      </c>
      <c r="AK339" s="289">
        <v>0</v>
      </c>
      <c r="AL339" s="289">
        <v>0</v>
      </c>
      <c r="AM339" s="289">
        <v>8315.2999999999993</v>
      </c>
      <c r="AN339" s="289">
        <v>46148.56</v>
      </c>
      <c r="AO339" s="289">
        <v>0</v>
      </c>
      <c r="AP339" s="289">
        <v>41799.79</v>
      </c>
      <c r="AQ339" s="289">
        <v>1092757.8500000001</v>
      </c>
      <c r="AR339" s="289">
        <v>972635.51</v>
      </c>
      <c r="AS339" s="289">
        <v>194416.82</v>
      </c>
      <c r="AT339" s="289">
        <v>150721.12</v>
      </c>
      <c r="AU339" s="289">
        <v>141936.98000000001</v>
      </c>
      <c r="AV339" s="289">
        <v>0</v>
      </c>
      <c r="AW339" s="289">
        <v>244388.4</v>
      </c>
      <c r="AX339" s="289">
        <v>175392.04</v>
      </c>
      <c r="AY339" s="289">
        <v>357339.63</v>
      </c>
      <c r="AZ339" s="289">
        <v>300838.63</v>
      </c>
      <c r="BA339" s="289">
        <v>998234.04</v>
      </c>
      <c r="BB339" s="289">
        <v>208585.91</v>
      </c>
      <c r="BC339" s="289">
        <v>69792.11</v>
      </c>
      <c r="BD339" s="289">
        <v>3540.44</v>
      </c>
      <c r="BE339" s="289">
        <v>29615.77</v>
      </c>
      <c r="BF339" s="289">
        <v>647889.03</v>
      </c>
      <c r="BG339" s="289">
        <v>446412.77</v>
      </c>
      <c r="BH339" s="289">
        <v>1202.79</v>
      </c>
      <c r="BI339" s="289">
        <v>0</v>
      </c>
      <c r="BJ339" s="289">
        <v>0</v>
      </c>
      <c r="BK339" s="289">
        <v>0</v>
      </c>
      <c r="BL339" s="289">
        <v>0</v>
      </c>
      <c r="BM339" s="289">
        <v>0</v>
      </c>
      <c r="BN339" s="289">
        <v>0</v>
      </c>
      <c r="BO339" s="289">
        <v>0</v>
      </c>
      <c r="BP339" s="289">
        <v>0</v>
      </c>
      <c r="BQ339" s="289">
        <v>1457890.92</v>
      </c>
      <c r="BR339" s="289">
        <v>1641240.15</v>
      </c>
      <c r="BS339" s="289">
        <v>1457890.92</v>
      </c>
      <c r="BT339" s="289">
        <v>1641240.15</v>
      </c>
      <c r="BU339" s="289">
        <v>0</v>
      </c>
      <c r="BV339" s="289">
        <v>0</v>
      </c>
      <c r="BW339" s="289">
        <v>647889.03</v>
      </c>
      <c r="BX339" s="289">
        <v>0</v>
      </c>
      <c r="BY339" s="289">
        <v>0</v>
      </c>
      <c r="BZ339" s="289">
        <v>0</v>
      </c>
      <c r="CA339" s="289">
        <v>0</v>
      </c>
      <c r="CB339" s="289">
        <v>0</v>
      </c>
      <c r="CC339" s="289">
        <v>26872.86</v>
      </c>
      <c r="CD339" s="289">
        <v>0</v>
      </c>
      <c r="CE339" s="289">
        <v>0</v>
      </c>
      <c r="CF339" s="289">
        <v>0</v>
      </c>
      <c r="CG339" s="289">
        <v>0</v>
      </c>
      <c r="CH339" s="289">
        <v>14556</v>
      </c>
      <c r="CI339" s="289">
        <v>0</v>
      </c>
      <c r="CJ339" s="289">
        <v>0</v>
      </c>
      <c r="CK339" s="289">
        <v>0</v>
      </c>
      <c r="CL339" s="289">
        <v>0</v>
      </c>
      <c r="CM339" s="289">
        <v>217479</v>
      </c>
      <c r="CN339" s="289">
        <v>6696</v>
      </c>
      <c r="CO339" s="289">
        <v>0</v>
      </c>
      <c r="CP339" s="289">
        <v>0</v>
      </c>
      <c r="CQ339" s="289">
        <v>0</v>
      </c>
      <c r="CR339" s="289">
        <v>0</v>
      </c>
      <c r="CS339" s="289">
        <v>4554</v>
      </c>
      <c r="CT339" s="289">
        <v>79023.62</v>
      </c>
      <c r="CU339" s="289">
        <v>0</v>
      </c>
      <c r="CV339" s="289">
        <v>0</v>
      </c>
      <c r="CW339" s="289">
        <v>0</v>
      </c>
      <c r="CX339" s="289">
        <v>19505.05</v>
      </c>
      <c r="CY339" s="289">
        <v>0</v>
      </c>
      <c r="CZ339" s="289">
        <v>11000</v>
      </c>
      <c r="DA339" s="289">
        <v>0</v>
      </c>
      <c r="DB339" s="289">
        <v>0</v>
      </c>
      <c r="DC339" s="289">
        <v>1000</v>
      </c>
      <c r="DD339" s="289">
        <v>0</v>
      </c>
      <c r="DE339" s="289">
        <v>0</v>
      </c>
      <c r="DF339" s="289">
        <v>0</v>
      </c>
      <c r="DG339" s="289">
        <v>0</v>
      </c>
      <c r="DH339" s="289">
        <v>0</v>
      </c>
      <c r="DI339" s="289">
        <v>782803.67</v>
      </c>
      <c r="DJ339" s="289">
        <v>0</v>
      </c>
      <c r="DK339" s="289">
        <v>0</v>
      </c>
      <c r="DL339" s="289">
        <v>113254.91</v>
      </c>
      <c r="DM339" s="289">
        <v>56328.31</v>
      </c>
      <c r="DN339" s="289">
        <v>0</v>
      </c>
      <c r="DO339" s="289">
        <v>0</v>
      </c>
      <c r="DP339" s="289">
        <v>31683.170000000002</v>
      </c>
      <c r="DQ339" s="289">
        <v>0</v>
      </c>
      <c r="DR339" s="289">
        <v>0</v>
      </c>
      <c r="DS339" s="289">
        <v>0</v>
      </c>
      <c r="DT339" s="289">
        <v>0</v>
      </c>
      <c r="DU339" s="289">
        <v>0</v>
      </c>
      <c r="DV339" s="289">
        <v>44505.5</v>
      </c>
      <c r="DW339" s="289">
        <v>0</v>
      </c>
      <c r="DX339" s="289">
        <v>0</v>
      </c>
      <c r="DY339" s="289">
        <v>0</v>
      </c>
      <c r="DZ339" s="289">
        <v>28473</v>
      </c>
      <c r="EA339" s="289">
        <v>28029.46</v>
      </c>
      <c r="EB339" s="289">
        <v>443.54</v>
      </c>
      <c r="EC339" s="289">
        <v>0</v>
      </c>
      <c r="ED339" s="289">
        <v>59673.79</v>
      </c>
      <c r="EE339" s="289">
        <v>52281.520000000004</v>
      </c>
      <c r="EF339" s="289">
        <v>840808.22</v>
      </c>
      <c r="EG339" s="289">
        <v>795760</v>
      </c>
      <c r="EH339" s="289">
        <v>0</v>
      </c>
      <c r="EI339" s="289">
        <v>0</v>
      </c>
      <c r="EJ339" s="289">
        <v>0</v>
      </c>
      <c r="EK339" s="289">
        <v>52440.49</v>
      </c>
      <c r="EL339" s="289">
        <v>0</v>
      </c>
      <c r="EM339" s="289">
        <v>2802793.79</v>
      </c>
      <c r="EN339" s="289">
        <v>0</v>
      </c>
      <c r="EO339" s="289">
        <v>0</v>
      </c>
      <c r="EP339" s="289">
        <v>0</v>
      </c>
      <c r="EQ339" s="289">
        <v>0</v>
      </c>
      <c r="ER339" s="289">
        <v>0</v>
      </c>
      <c r="ES339" s="289">
        <v>0</v>
      </c>
      <c r="ET339" s="289">
        <v>0</v>
      </c>
      <c r="EU339" s="289">
        <v>63089.24</v>
      </c>
      <c r="EV339" s="289">
        <v>50872.46</v>
      </c>
      <c r="EW339" s="289">
        <v>252895.27000000002</v>
      </c>
      <c r="EX339" s="289">
        <v>265112.05</v>
      </c>
      <c r="EY339" s="289">
        <v>0</v>
      </c>
      <c r="EZ339" s="289">
        <v>20184.29</v>
      </c>
      <c r="FA339" s="289">
        <v>22866.48</v>
      </c>
      <c r="FB339" s="289">
        <v>43000</v>
      </c>
      <c r="FC339" s="289">
        <v>0</v>
      </c>
      <c r="FD339" s="289">
        <v>40317.81</v>
      </c>
      <c r="FE339" s="289">
        <v>0</v>
      </c>
      <c r="FF339" s="289">
        <v>0</v>
      </c>
      <c r="FG339" s="289">
        <v>0</v>
      </c>
      <c r="FH339" s="289">
        <v>0</v>
      </c>
      <c r="FI339" s="289">
        <v>0</v>
      </c>
      <c r="FJ339" s="289">
        <v>0</v>
      </c>
      <c r="FK339" s="289">
        <v>0</v>
      </c>
    </row>
    <row r="340" spans="1:167" x14ac:dyDescent="0.15">
      <c r="A340" s="287">
        <v>5390</v>
      </c>
      <c r="B340" s="287" t="s">
        <v>799</v>
      </c>
      <c r="C340" s="289">
        <v>0</v>
      </c>
      <c r="D340" s="289">
        <v>12601693.380000001</v>
      </c>
      <c r="E340" s="289">
        <v>0</v>
      </c>
      <c r="F340" s="289">
        <v>0</v>
      </c>
      <c r="G340" s="289">
        <v>71229.150000000009</v>
      </c>
      <c r="H340" s="289">
        <v>10597.62</v>
      </c>
      <c r="I340" s="289">
        <v>373539.65</v>
      </c>
      <c r="J340" s="289">
        <v>0</v>
      </c>
      <c r="K340" s="289">
        <v>3330052.22</v>
      </c>
      <c r="L340" s="289">
        <v>0</v>
      </c>
      <c r="M340" s="289">
        <v>0</v>
      </c>
      <c r="N340" s="289">
        <v>0</v>
      </c>
      <c r="O340" s="289">
        <v>0</v>
      </c>
      <c r="P340" s="289">
        <v>0</v>
      </c>
      <c r="Q340" s="289">
        <v>0</v>
      </c>
      <c r="R340" s="289">
        <v>0</v>
      </c>
      <c r="S340" s="289">
        <v>0</v>
      </c>
      <c r="T340" s="289">
        <v>0</v>
      </c>
      <c r="U340" s="289">
        <v>622753.85</v>
      </c>
      <c r="V340" s="289">
        <v>12011983</v>
      </c>
      <c r="W340" s="289">
        <v>38149.730000000003</v>
      </c>
      <c r="X340" s="289">
        <v>0</v>
      </c>
      <c r="Y340" s="289">
        <v>0</v>
      </c>
      <c r="Z340" s="289">
        <v>68900.31</v>
      </c>
      <c r="AA340" s="289">
        <v>42944</v>
      </c>
      <c r="AB340" s="289">
        <v>0</v>
      </c>
      <c r="AC340" s="289">
        <v>0</v>
      </c>
      <c r="AD340" s="289">
        <v>45894.58</v>
      </c>
      <c r="AE340" s="289">
        <v>111069</v>
      </c>
      <c r="AF340" s="289">
        <v>0</v>
      </c>
      <c r="AG340" s="289">
        <v>0</v>
      </c>
      <c r="AH340" s="289">
        <v>67559.790000000008</v>
      </c>
      <c r="AI340" s="289">
        <v>0</v>
      </c>
      <c r="AJ340" s="289">
        <v>0</v>
      </c>
      <c r="AK340" s="289">
        <v>590</v>
      </c>
      <c r="AL340" s="289">
        <v>0</v>
      </c>
      <c r="AM340" s="289">
        <v>10755.57</v>
      </c>
      <c r="AN340" s="289">
        <v>42812.76</v>
      </c>
      <c r="AO340" s="289">
        <v>0</v>
      </c>
      <c r="AP340" s="289">
        <v>88079.430000000008</v>
      </c>
      <c r="AQ340" s="289">
        <v>6253760.0199999996</v>
      </c>
      <c r="AR340" s="289">
        <v>7376650.1799999997</v>
      </c>
      <c r="AS340" s="289">
        <v>1081413.45</v>
      </c>
      <c r="AT340" s="289">
        <v>799372.29</v>
      </c>
      <c r="AU340" s="289">
        <v>434656.67</v>
      </c>
      <c r="AV340" s="289">
        <v>0</v>
      </c>
      <c r="AW340" s="289">
        <v>769039.94000000006</v>
      </c>
      <c r="AX340" s="289">
        <v>1536594.97</v>
      </c>
      <c r="AY340" s="289">
        <v>553161.93000000005</v>
      </c>
      <c r="AZ340" s="289">
        <v>1287240.57</v>
      </c>
      <c r="BA340" s="289">
        <v>4286332.1399999997</v>
      </c>
      <c r="BB340" s="289">
        <v>117531.77</v>
      </c>
      <c r="BC340" s="289">
        <v>183565.69</v>
      </c>
      <c r="BD340" s="289">
        <v>0</v>
      </c>
      <c r="BE340" s="289">
        <v>112959.61</v>
      </c>
      <c r="BF340" s="289">
        <v>2523534.71</v>
      </c>
      <c r="BG340" s="289">
        <v>629826.11</v>
      </c>
      <c r="BH340" s="289">
        <v>547.21</v>
      </c>
      <c r="BI340" s="289">
        <v>0</v>
      </c>
      <c r="BJ340" s="289">
        <v>0</v>
      </c>
      <c r="BK340" s="289">
        <v>0</v>
      </c>
      <c r="BL340" s="289">
        <v>803590.51</v>
      </c>
      <c r="BM340" s="289">
        <v>0</v>
      </c>
      <c r="BN340" s="289">
        <v>0</v>
      </c>
      <c r="BO340" s="289">
        <v>4000000</v>
      </c>
      <c r="BP340" s="289">
        <v>4000000</v>
      </c>
      <c r="BQ340" s="289">
        <v>3557035.5</v>
      </c>
      <c r="BR340" s="289">
        <v>4345861.7699999996</v>
      </c>
      <c r="BS340" s="289">
        <v>7557035.5</v>
      </c>
      <c r="BT340" s="289">
        <v>9149452.2799999993</v>
      </c>
      <c r="BU340" s="289">
        <v>0</v>
      </c>
      <c r="BV340" s="289">
        <v>0</v>
      </c>
      <c r="BW340" s="289">
        <v>2523534.71</v>
      </c>
      <c r="BX340" s="289">
        <v>0</v>
      </c>
      <c r="BY340" s="289">
        <v>0</v>
      </c>
      <c r="BZ340" s="289">
        <v>0</v>
      </c>
      <c r="CA340" s="289">
        <v>0</v>
      </c>
      <c r="CB340" s="289">
        <v>0</v>
      </c>
      <c r="CC340" s="289">
        <v>62102.350000000006</v>
      </c>
      <c r="CD340" s="289">
        <v>0</v>
      </c>
      <c r="CE340" s="289">
        <v>0</v>
      </c>
      <c r="CF340" s="289">
        <v>0</v>
      </c>
      <c r="CG340" s="289">
        <v>0</v>
      </c>
      <c r="CH340" s="289">
        <v>0</v>
      </c>
      <c r="CI340" s="289">
        <v>0</v>
      </c>
      <c r="CJ340" s="289">
        <v>0</v>
      </c>
      <c r="CK340" s="289">
        <v>0</v>
      </c>
      <c r="CL340" s="289">
        <v>0</v>
      </c>
      <c r="CM340" s="289">
        <v>912301</v>
      </c>
      <c r="CN340" s="289">
        <v>11831</v>
      </c>
      <c r="CO340" s="289">
        <v>0</v>
      </c>
      <c r="CP340" s="289">
        <v>0</v>
      </c>
      <c r="CQ340" s="289">
        <v>0</v>
      </c>
      <c r="CR340" s="289">
        <v>0</v>
      </c>
      <c r="CS340" s="289">
        <v>8046</v>
      </c>
      <c r="CT340" s="289">
        <v>480131.51</v>
      </c>
      <c r="CU340" s="289">
        <v>0</v>
      </c>
      <c r="CV340" s="289">
        <v>0</v>
      </c>
      <c r="CW340" s="289">
        <v>0</v>
      </c>
      <c r="CX340" s="289">
        <v>85999.72</v>
      </c>
      <c r="CY340" s="289">
        <v>0</v>
      </c>
      <c r="CZ340" s="289">
        <v>0</v>
      </c>
      <c r="DA340" s="289">
        <v>0</v>
      </c>
      <c r="DB340" s="289">
        <v>107.44</v>
      </c>
      <c r="DC340" s="289">
        <v>0</v>
      </c>
      <c r="DD340" s="289">
        <v>0</v>
      </c>
      <c r="DE340" s="289">
        <v>0</v>
      </c>
      <c r="DF340" s="289">
        <v>0</v>
      </c>
      <c r="DG340" s="289">
        <v>0</v>
      </c>
      <c r="DH340" s="289">
        <v>0</v>
      </c>
      <c r="DI340" s="289">
        <v>2915714.24</v>
      </c>
      <c r="DJ340" s="289">
        <v>0</v>
      </c>
      <c r="DK340" s="289">
        <v>0</v>
      </c>
      <c r="DL340" s="289">
        <v>478932.16000000003</v>
      </c>
      <c r="DM340" s="289">
        <v>207240.86000000002</v>
      </c>
      <c r="DN340" s="289">
        <v>0</v>
      </c>
      <c r="DO340" s="289">
        <v>0</v>
      </c>
      <c r="DP340" s="289">
        <v>310825.66000000003</v>
      </c>
      <c r="DQ340" s="289">
        <v>0</v>
      </c>
      <c r="DR340" s="289">
        <v>0</v>
      </c>
      <c r="DS340" s="289">
        <v>0</v>
      </c>
      <c r="DT340" s="289">
        <v>4800</v>
      </c>
      <c r="DU340" s="289">
        <v>0</v>
      </c>
      <c r="DV340" s="289">
        <v>166540.81</v>
      </c>
      <c r="DW340" s="289">
        <v>0</v>
      </c>
      <c r="DX340" s="289">
        <v>373819.81</v>
      </c>
      <c r="DY340" s="289">
        <v>514060.91000000003</v>
      </c>
      <c r="DZ340" s="289">
        <v>693938.8</v>
      </c>
      <c r="EA340" s="289">
        <v>397927.86</v>
      </c>
      <c r="EB340" s="289">
        <v>155769.84</v>
      </c>
      <c r="EC340" s="289">
        <v>0</v>
      </c>
      <c r="ED340" s="289">
        <v>43072.020000000004</v>
      </c>
      <c r="EE340" s="289">
        <v>1188428.8500000001</v>
      </c>
      <c r="EF340" s="289">
        <v>3416907.47</v>
      </c>
      <c r="EG340" s="289">
        <v>2271550.64</v>
      </c>
      <c r="EH340" s="289">
        <v>0</v>
      </c>
      <c r="EI340" s="289">
        <v>0</v>
      </c>
      <c r="EJ340" s="289">
        <v>0</v>
      </c>
      <c r="EK340" s="289">
        <v>0</v>
      </c>
      <c r="EL340" s="289">
        <v>0</v>
      </c>
      <c r="EM340" s="289">
        <v>42402500</v>
      </c>
      <c r="EN340" s="289">
        <v>957875.14000000013</v>
      </c>
      <c r="EO340" s="289">
        <v>42915630.769999996</v>
      </c>
      <c r="EP340" s="289">
        <v>42502066.689999998</v>
      </c>
      <c r="EQ340" s="289">
        <v>0</v>
      </c>
      <c r="ER340" s="289">
        <v>544311.06000000006</v>
      </c>
      <c r="ES340" s="289">
        <v>0</v>
      </c>
      <c r="ET340" s="289">
        <v>0</v>
      </c>
      <c r="EU340" s="289">
        <v>454292.85000000003</v>
      </c>
      <c r="EV340" s="289">
        <v>489101.52</v>
      </c>
      <c r="EW340" s="289">
        <v>1177183.23</v>
      </c>
      <c r="EX340" s="289">
        <v>1142374.56</v>
      </c>
      <c r="EY340" s="289">
        <v>0</v>
      </c>
      <c r="EZ340" s="289">
        <v>0</v>
      </c>
      <c r="FA340" s="289">
        <v>0</v>
      </c>
      <c r="FB340" s="289">
        <v>0</v>
      </c>
      <c r="FC340" s="289">
        <v>0</v>
      </c>
      <c r="FD340" s="289">
        <v>0</v>
      </c>
      <c r="FE340" s="289">
        <v>0</v>
      </c>
      <c r="FF340" s="289">
        <v>0</v>
      </c>
      <c r="FG340" s="289">
        <v>0</v>
      </c>
      <c r="FH340" s="289">
        <v>0</v>
      </c>
      <c r="FI340" s="289">
        <v>0</v>
      </c>
      <c r="FJ340" s="289">
        <v>0</v>
      </c>
      <c r="FK340" s="289">
        <v>0</v>
      </c>
    </row>
    <row r="341" spans="1:167" x14ac:dyDescent="0.15">
      <c r="A341" s="287">
        <v>5397</v>
      </c>
      <c r="B341" s="287" t="s">
        <v>800</v>
      </c>
      <c r="C341" s="289">
        <v>0</v>
      </c>
      <c r="D341" s="289">
        <v>2167832.54</v>
      </c>
      <c r="E341" s="289">
        <v>0</v>
      </c>
      <c r="F341" s="289">
        <v>55.21</v>
      </c>
      <c r="G341" s="289">
        <v>13358.02</v>
      </c>
      <c r="H341" s="289">
        <v>570.08000000000004</v>
      </c>
      <c r="I341" s="289">
        <v>2361.9700000000003</v>
      </c>
      <c r="J341" s="289">
        <v>0</v>
      </c>
      <c r="K341" s="289">
        <v>37178</v>
      </c>
      <c r="L341" s="289">
        <v>0</v>
      </c>
      <c r="M341" s="289">
        <v>0</v>
      </c>
      <c r="N341" s="289">
        <v>0</v>
      </c>
      <c r="O341" s="289">
        <v>0</v>
      </c>
      <c r="P341" s="289">
        <v>6792.24</v>
      </c>
      <c r="Q341" s="289">
        <v>0</v>
      </c>
      <c r="R341" s="289">
        <v>0</v>
      </c>
      <c r="S341" s="289">
        <v>0</v>
      </c>
      <c r="T341" s="289">
        <v>0</v>
      </c>
      <c r="U341" s="289">
        <v>91170.09</v>
      </c>
      <c r="V341" s="289">
        <v>794635</v>
      </c>
      <c r="W341" s="289">
        <v>3108.08</v>
      </c>
      <c r="X341" s="289">
        <v>0</v>
      </c>
      <c r="Y341" s="289">
        <v>73836.97</v>
      </c>
      <c r="Z341" s="289">
        <v>6169.96</v>
      </c>
      <c r="AA341" s="289">
        <v>89080</v>
      </c>
      <c r="AB341" s="289">
        <v>0</v>
      </c>
      <c r="AC341" s="289">
        <v>0</v>
      </c>
      <c r="AD341" s="289">
        <v>69782.720000000001</v>
      </c>
      <c r="AE341" s="289">
        <v>49710</v>
      </c>
      <c r="AF341" s="289">
        <v>0</v>
      </c>
      <c r="AG341" s="289">
        <v>0</v>
      </c>
      <c r="AH341" s="289">
        <v>21122.62</v>
      </c>
      <c r="AI341" s="289">
        <v>14211</v>
      </c>
      <c r="AJ341" s="289">
        <v>0</v>
      </c>
      <c r="AK341" s="289">
        <v>0</v>
      </c>
      <c r="AL341" s="289">
        <v>9659</v>
      </c>
      <c r="AM341" s="289">
        <v>10744.36</v>
      </c>
      <c r="AN341" s="289">
        <v>15191.28</v>
      </c>
      <c r="AO341" s="289">
        <v>0</v>
      </c>
      <c r="AP341" s="289">
        <v>486.35</v>
      </c>
      <c r="AQ341" s="289">
        <v>616920.53</v>
      </c>
      <c r="AR341" s="289">
        <v>727811.37</v>
      </c>
      <c r="AS341" s="289">
        <v>102899.35</v>
      </c>
      <c r="AT341" s="289">
        <v>115434.97</v>
      </c>
      <c r="AU341" s="289">
        <v>79367.63</v>
      </c>
      <c r="AV341" s="289">
        <v>0</v>
      </c>
      <c r="AW341" s="289">
        <v>110570.89</v>
      </c>
      <c r="AX341" s="289">
        <v>99386.8</v>
      </c>
      <c r="AY341" s="289">
        <v>155457.91</v>
      </c>
      <c r="AZ341" s="289">
        <v>168977.68</v>
      </c>
      <c r="BA341" s="289">
        <v>463679.93</v>
      </c>
      <c r="BB341" s="289">
        <v>32943.11</v>
      </c>
      <c r="BC341" s="289">
        <v>50997.89</v>
      </c>
      <c r="BD341" s="289">
        <v>20746.77</v>
      </c>
      <c r="BE341" s="289">
        <v>45238.520000000004</v>
      </c>
      <c r="BF341" s="289">
        <v>421706.85000000003</v>
      </c>
      <c r="BG341" s="289">
        <v>305613.64</v>
      </c>
      <c r="BH341" s="289">
        <v>0</v>
      </c>
      <c r="BI341" s="289">
        <v>0</v>
      </c>
      <c r="BJ341" s="289">
        <v>0</v>
      </c>
      <c r="BK341" s="289">
        <v>0</v>
      </c>
      <c r="BL341" s="289">
        <v>0</v>
      </c>
      <c r="BM341" s="289">
        <v>0</v>
      </c>
      <c r="BN341" s="289">
        <v>0</v>
      </c>
      <c r="BO341" s="289">
        <v>0</v>
      </c>
      <c r="BP341" s="289">
        <v>0</v>
      </c>
      <c r="BQ341" s="289">
        <v>1020979.24</v>
      </c>
      <c r="BR341" s="289">
        <v>980280.89</v>
      </c>
      <c r="BS341" s="289">
        <v>1020979.24</v>
      </c>
      <c r="BT341" s="289">
        <v>980280.89</v>
      </c>
      <c r="BU341" s="289">
        <v>0</v>
      </c>
      <c r="BV341" s="289">
        <v>0</v>
      </c>
      <c r="BW341" s="289">
        <v>347580.83</v>
      </c>
      <c r="BX341" s="289">
        <v>0</v>
      </c>
      <c r="BY341" s="289">
        <v>0</v>
      </c>
      <c r="BZ341" s="289">
        <v>0</v>
      </c>
      <c r="CA341" s="289">
        <v>0</v>
      </c>
      <c r="CB341" s="289">
        <v>0</v>
      </c>
      <c r="CC341" s="289">
        <v>0</v>
      </c>
      <c r="CD341" s="289">
        <v>0</v>
      </c>
      <c r="CE341" s="289">
        <v>0</v>
      </c>
      <c r="CF341" s="289">
        <v>0</v>
      </c>
      <c r="CG341" s="289">
        <v>0</v>
      </c>
      <c r="CH341" s="289">
        <v>39629</v>
      </c>
      <c r="CI341" s="289">
        <v>0</v>
      </c>
      <c r="CJ341" s="289">
        <v>0</v>
      </c>
      <c r="CK341" s="289">
        <v>0</v>
      </c>
      <c r="CL341" s="289">
        <v>0</v>
      </c>
      <c r="CM341" s="289">
        <v>76857</v>
      </c>
      <c r="CN341" s="289">
        <v>5559</v>
      </c>
      <c r="CO341" s="289">
        <v>0</v>
      </c>
      <c r="CP341" s="289">
        <v>0</v>
      </c>
      <c r="CQ341" s="289">
        <v>0</v>
      </c>
      <c r="CR341" s="289">
        <v>0</v>
      </c>
      <c r="CS341" s="289">
        <v>3781</v>
      </c>
      <c r="CT341" s="289">
        <v>74432.25</v>
      </c>
      <c r="CU341" s="289">
        <v>0</v>
      </c>
      <c r="CV341" s="289">
        <v>0</v>
      </c>
      <c r="CW341" s="289">
        <v>0</v>
      </c>
      <c r="CX341" s="289">
        <v>2546.31</v>
      </c>
      <c r="CY341" s="289">
        <v>0</v>
      </c>
      <c r="CZ341" s="289">
        <v>0</v>
      </c>
      <c r="DA341" s="289">
        <v>0</v>
      </c>
      <c r="DB341" s="289">
        <v>0</v>
      </c>
      <c r="DC341" s="289">
        <v>0</v>
      </c>
      <c r="DD341" s="289">
        <v>0</v>
      </c>
      <c r="DE341" s="289">
        <v>0</v>
      </c>
      <c r="DF341" s="289">
        <v>0</v>
      </c>
      <c r="DG341" s="289">
        <v>0</v>
      </c>
      <c r="DH341" s="289">
        <v>0</v>
      </c>
      <c r="DI341" s="289">
        <v>380135.8</v>
      </c>
      <c r="DJ341" s="289">
        <v>0</v>
      </c>
      <c r="DK341" s="289">
        <v>0</v>
      </c>
      <c r="DL341" s="289">
        <v>1901.92</v>
      </c>
      <c r="DM341" s="289">
        <v>16643.45</v>
      </c>
      <c r="DN341" s="289">
        <v>0</v>
      </c>
      <c r="DO341" s="289">
        <v>0</v>
      </c>
      <c r="DP341" s="289">
        <v>54360.22</v>
      </c>
      <c r="DQ341" s="289">
        <v>0</v>
      </c>
      <c r="DR341" s="289">
        <v>0</v>
      </c>
      <c r="DS341" s="289">
        <v>0</v>
      </c>
      <c r="DT341" s="289">
        <v>0</v>
      </c>
      <c r="DU341" s="289">
        <v>0</v>
      </c>
      <c r="DV341" s="289">
        <v>97344</v>
      </c>
      <c r="DW341" s="289">
        <v>0</v>
      </c>
      <c r="DX341" s="289">
        <v>11339.37</v>
      </c>
      <c r="DY341" s="289">
        <v>12691.09</v>
      </c>
      <c r="DZ341" s="289">
        <v>5704.89</v>
      </c>
      <c r="EA341" s="289">
        <v>0</v>
      </c>
      <c r="EB341" s="289">
        <v>4353.17</v>
      </c>
      <c r="EC341" s="289">
        <v>0</v>
      </c>
      <c r="ED341" s="289">
        <v>0</v>
      </c>
      <c r="EE341" s="289">
        <v>0</v>
      </c>
      <c r="EF341" s="289">
        <v>31674.799999999999</v>
      </c>
      <c r="EG341" s="289">
        <v>8246.58</v>
      </c>
      <c r="EH341" s="289">
        <v>0</v>
      </c>
      <c r="EI341" s="289">
        <v>0</v>
      </c>
      <c r="EJ341" s="289">
        <v>0</v>
      </c>
      <c r="EK341" s="289">
        <v>23428.22</v>
      </c>
      <c r="EL341" s="289">
        <v>0</v>
      </c>
      <c r="EM341" s="289">
        <v>258192.72</v>
      </c>
      <c r="EN341" s="289">
        <v>0</v>
      </c>
      <c r="EO341" s="289">
        <v>0</v>
      </c>
      <c r="EP341" s="289">
        <v>0</v>
      </c>
      <c r="EQ341" s="289">
        <v>0</v>
      </c>
      <c r="ER341" s="289">
        <v>0</v>
      </c>
      <c r="ES341" s="289">
        <v>0</v>
      </c>
      <c r="ET341" s="289">
        <v>0</v>
      </c>
      <c r="EU341" s="289">
        <v>0</v>
      </c>
      <c r="EV341" s="289">
        <v>0</v>
      </c>
      <c r="EW341" s="289">
        <v>175797.11000000002</v>
      </c>
      <c r="EX341" s="289">
        <v>175797.11000000002</v>
      </c>
      <c r="EY341" s="289">
        <v>0</v>
      </c>
      <c r="EZ341" s="289">
        <v>0</v>
      </c>
      <c r="FA341" s="289">
        <v>0</v>
      </c>
      <c r="FB341" s="289">
        <v>0</v>
      </c>
      <c r="FC341" s="289">
        <v>0</v>
      </c>
      <c r="FD341" s="289">
        <v>0</v>
      </c>
      <c r="FE341" s="289">
        <v>0</v>
      </c>
      <c r="FF341" s="289">
        <v>0</v>
      </c>
      <c r="FG341" s="289">
        <v>0</v>
      </c>
      <c r="FH341" s="289">
        <v>0</v>
      </c>
      <c r="FI341" s="289">
        <v>0</v>
      </c>
      <c r="FJ341" s="289">
        <v>0</v>
      </c>
      <c r="FK341" s="289">
        <v>0</v>
      </c>
    </row>
    <row r="342" spans="1:167" x14ac:dyDescent="0.15">
      <c r="A342" s="287">
        <v>5432</v>
      </c>
      <c r="B342" s="287" t="s">
        <v>801</v>
      </c>
      <c r="C342" s="289">
        <v>0</v>
      </c>
      <c r="D342" s="289">
        <v>4774876.13</v>
      </c>
      <c r="E342" s="289">
        <v>61842.74</v>
      </c>
      <c r="F342" s="289">
        <v>562.45000000000005</v>
      </c>
      <c r="G342" s="289">
        <v>38727.17</v>
      </c>
      <c r="H342" s="289">
        <v>11932.300000000001</v>
      </c>
      <c r="I342" s="289">
        <v>96075.73</v>
      </c>
      <c r="J342" s="289">
        <v>0</v>
      </c>
      <c r="K342" s="289">
        <v>684100.22</v>
      </c>
      <c r="L342" s="289">
        <v>0</v>
      </c>
      <c r="M342" s="289">
        <v>0</v>
      </c>
      <c r="N342" s="289">
        <v>0</v>
      </c>
      <c r="O342" s="289">
        <v>0</v>
      </c>
      <c r="P342" s="289">
        <v>5940</v>
      </c>
      <c r="Q342" s="289">
        <v>0</v>
      </c>
      <c r="R342" s="289">
        <v>0</v>
      </c>
      <c r="S342" s="289">
        <v>0</v>
      </c>
      <c r="T342" s="289">
        <v>0</v>
      </c>
      <c r="U342" s="289">
        <v>340002.65</v>
      </c>
      <c r="V342" s="289">
        <v>10582743</v>
      </c>
      <c r="W342" s="289">
        <v>25872.16</v>
      </c>
      <c r="X342" s="289">
        <v>0</v>
      </c>
      <c r="Y342" s="289">
        <v>0</v>
      </c>
      <c r="Z342" s="289">
        <v>9264.68</v>
      </c>
      <c r="AA342" s="289">
        <v>11096</v>
      </c>
      <c r="AB342" s="289">
        <v>0</v>
      </c>
      <c r="AC342" s="289">
        <v>0</v>
      </c>
      <c r="AD342" s="289">
        <v>35254</v>
      </c>
      <c r="AE342" s="289">
        <v>122279.94</v>
      </c>
      <c r="AF342" s="289">
        <v>0</v>
      </c>
      <c r="AG342" s="289">
        <v>0</v>
      </c>
      <c r="AH342" s="289">
        <v>81034.100000000006</v>
      </c>
      <c r="AI342" s="289">
        <v>0</v>
      </c>
      <c r="AJ342" s="289">
        <v>0</v>
      </c>
      <c r="AK342" s="289">
        <v>0</v>
      </c>
      <c r="AL342" s="289">
        <v>187909.35</v>
      </c>
      <c r="AM342" s="289">
        <v>3401.01</v>
      </c>
      <c r="AN342" s="289">
        <v>41594.99</v>
      </c>
      <c r="AO342" s="289">
        <v>0</v>
      </c>
      <c r="AP342" s="289">
        <v>824.69</v>
      </c>
      <c r="AQ342" s="289">
        <v>2940003.08</v>
      </c>
      <c r="AR342" s="289">
        <v>3999669.88</v>
      </c>
      <c r="AS342" s="289">
        <v>451655.11</v>
      </c>
      <c r="AT342" s="289">
        <v>339801.31</v>
      </c>
      <c r="AU342" s="289">
        <v>332738.36</v>
      </c>
      <c r="AV342" s="289">
        <v>109149.39</v>
      </c>
      <c r="AW342" s="289">
        <v>564708.37</v>
      </c>
      <c r="AX342" s="289">
        <v>773588.3</v>
      </c>
      <c r="AY342" s="289">
        <v>445068.96</v>
      </c>
      <c r="AZ342" s="289">
        <v>739353.68</v>
      </c>
      <c r="BA342" s="289">
        <v>2506045.73</v>
      </c>
      <c r="BB342" s="289">
        <v>932514.76</v>
      </c>
      <c r="BC342" s="289">
        <v>127024.57</v>
      </c>
      <c r="BD342" s="289">
        <v>122558.29000000001</v>
      </c>
      <c r="BE342" s="289">
        <v>26000</v>
      </c>
      <c r="BF342" s="289">
        <v>1771812.61</v>
      </c>
      <c r="BG342" s="289">
        <v>443623.47000000003</v>
      </c>
      <c r="BH342" s="289">
        <v>1812.28</v>
      </c>
      <c r="BI342" s="289">
        <v>0</v>
      </c>
      <c r="BJ342" s="289">
        <v>0</v>
      </c>
      <c r="BK342" s="289">
        <v>0</v>
      </c>
      <c r="BL342" s="289">
        <v>0</v>
      </c>
      <c r="BM342" s="289">
        <v>0</v>
      </c>
      <c r="BN342" s="289">
        <v>0</v>
      </c>
      <c r="BO342" s="289">
        <v>0</v>
      </c>
      <c r="BP342" s="289">
        <v>0</v>
      </c>
      <c r="BQ342" s="289">
        <v>2987841.99</v>
      </c>
      <c r="BR342" s="289">
        <v>3476047.15</v>
      </c>
      <c r="BS342" s="289">
        <v>2987841.99</v>
      </c>
      <c r="BT342" s="289">
        <v>3476047.15</v>
      </c>
      <c r="BU342" s="289">
        <v>0</v>
      </c>
      <c r="BV342" s="289">
        <v>0</v>
      </c>
      <c r="BW342" s="289">
        <v>1770202.65</v>
      </c>
      <c r="BX342" s="289">
        <v>0</v>
      </c>
      <c r="BY342" s="289">
        <v>0</v>
      </c>
      <c r="BZ342" s="289">
        <v>0</v>
      </c>
      <c r="CA342" s="289">
        <v>0</v>
      </c>
      <c r="CB342" s="289">
        <v>0</v>
      </c>
      <c r="CC342" s="289">
        <v>0</v>
      </c>
      <c r="CD342" s="289">
        <v>0</v>
      </c>
      <c r="CE342" s="289">
        <v>0</v>
      </c>
      <c r="CF342" s="289">
        <v>0</v>
      </c>
      <c r="CG342" s="289">
        <v>0</v>
      </c>
      <c r="CH342" s="289">
        <v>0</v>
      </c>
      <c r="CI342" s="289">
        <v>0</v>
      </c>
      <c r="CJ342" s="289">
        <v>0</v>
      </c>
      <c r="CK342" s="289">
        <v>0</v>
      </c>
      <c r="CL342" s="289">
        <v>0</v>
      </c>
      <c r="CM342" s="289">
        <v>668077</v>
      </c>
      <c r="CN342" s="289">
        <v>0</v>
      </c>
      <c r="CO342" s="289">
        <v>0</v>
      </c>
      <c r="CP342" s="289">
        <v>0</v>
      </c>
      <c r="CQ342" s="289">
        <v>0</v>
      </c>
      <c r="CR342" s="289">
        <v>0</v>
      </c>
      <c r="CS342" s="289">
        <v>0</v>
      </c>
      <c r="CT342" s="289">
        <v>216647</v>
      </c>
      <c r="CU342" s="289">
        <v>0</v>
      </c>
      <c r="CV342" s="289">
        <v>0</v>
      </c>
      <c r="CW342" s="289">
        <v>0</v>
      </c>
      <c r="CX342" s="289">
        <v>18159.39</v>
      </c>
      <c r="CY342" s="289">
        <v>0</v>
      </c>
      <c r="CZ342" s="289">
        <v>0</v>
      </c>
      <c r="DA342" s="289">
        <v>0</v>
      </c>
      <c r="DB342" s="289">
        <v>0</v>
      </c>
      <c r="DC342" s="289">
        <v>0</v>
      </c>
      <c r="DD342" s="289">
        <v>0</v>
      </c>
      <c r="DE342" s="289">
        <v>0</v>
      </c>
      <c r="DF342" s="289">
        <v>0</v>
      </c>
      <c r="DG342" s="289">
        <v>0</v>
      </c>
      <c r="DH342" s="289">
        <v>0</v>
      </c>
      <c r="DI342" s="289">
        <v>2090142.1</v>
      </c>
      <c r="DJ342" s="289">
        <v>0</v>
      </c>
      <c r="DK342" s="289">
        <v>0</v>
      </c>
      <c r="DL342" s="289">
        <v>264455.27</v>
      </c>
      <c r="DM342" s="289">
        <v>152800.68</v>
      </c>
      <c r="DN342" s="289">
        <v>0</v>
      </c>
      <c r="DO342" s="289">
        <v>0</v>
      </c>
      <c r="DP342" s="289">
        <v>149133.74</v>
      </c>
      <c r="DQ342" s="289">
        <v>0</v>
      </c>
      <c r="DR342" s="289">
        <v>0</v>
      </c>
      <c r="DS342" s="289">
        <v>0</v>
      </c>
      <c r="DT342" s="289">
        <v>0</v>
      </c>
      <c r="DU342" s="289">
        <v>0</v>
      </c>
      <c r="DV342" s="289">
        <v>16554.25</v>
      </c>
      <c r="DW342" s="289">
        <v>0</v>
      </c>
      <c r="DX342" s="289">
        <v>400618.55</v>
      </c>
      <c r="DY342" s="289">
        <v>408333.07</v>
      </c>
      <c r="DZ342" s="289">
        <v>187984.13</v>
      </c>
      <c r="EA342" s="289">
        <v>135762.76</v>
      </c>
      <c r="EB342" s="289">
        <v>44506.85</v>
      </c>
      <c r="EC342" s="289">
        <v>0</v>
      </c>
      <c r="ED342" s="289">
        <v>1875766.36</v>
      </c>
      <c r="EE342" s="289">
        <v>1900953.35</v>
      </c>
      <c r="EF342" s="289">
        <v>2234065.06</v>
      </c>
      <c r="EG342" s="289">
        <v>2208878.0699999998</v>
      </c>
      <c r="EH342" s="289">
        <v>0</v>
      </c>
      <c r="EI342" s="289">
        <v>0</v>
      </c>
      <c r="EJ342" s="289">
        <v>0</v>
      </c>
      <c r="EK342" s="289">
        <v>0</v>
      </c>
      <c r="EL342" s="289">
        <v>0</v>
      </c>
      <c r="EM342" s="289">
        <v>11489228.98</v>
      </c>
      <c r="EN342" s="289">
        <v>0</v>
      </c>
      <c r="EO342" s="289">
        <v>0</v>
      </c>
      <c r="EP342" s="289">
        <v>0</v>
      </c>
      <c r="EQ342" s="289">
        <v>0</v>
      </c>
      <c r="ER342" s="289">
        <v>0</v>
      </c>
      <c r="ES342" s="289">
        <v>0</v>
      </c>
      <c r="ET342" s="289">
        <v>0</v>
      </c>
      <c r="EU342" s="289">
        <v>5231.72</v>
      </c>
      <c r="EV342" s="289">
        <v>6461.28</v>
      </c>
      <c r="EW342" s="289">
        <v>498023.13</v>
      </c>
      <c r="EX342" s="289">
        <v>496793.57</v>
      </c>
      <c r="EY342" s="289">
        <v>0</v>
      </c>
      <c r="EZ342" s="289">
        <v>60979.840000000004</v>
      </c>
      <c r="FA342" s="289">
        <v>103870.03</v>
      </c>
      <c r="FB342" s="289">
        <v>264688.92</v>
      </c>
      <c r="FC342" s="289">
        <v>29439.31</v>
      </c>
      <c r="FD342" s="289">
        <v>192359.42</v>
      </c>
      <c r="FE342" s="289">
        <v>0</v>
      </c>
      <c r="FF342" s="289">
        <v>0</v>
      </c>
      <c r="FG342" s="289">
        <v>0</v>
      </c>
      <c r="FH342" s="289">
        <v>0</v>
      </c>
      <c r="FI342" s="289">
        <v>0</v>
      </c>
      <c r="FJ342" s="289">
        <v>0</v>
      </c>
      <c r="FK342" s="289">
        <v>0</v>
      </c>
    </row>
    <row r="343" spans="1:167" x14ac:dyDescent="0.15">
      <c r="A343" s="287">
        <v>5439</v>
      </c>
      <c r="B343" s="287" t="s">
        <v>802</v>
      </c>
      <c r="C343" s="289">
        <v>0</v>
      </c>
      <c r="D343" s="289">
        <v>8241221</v>
      </c>
      <c r="E343" s="289">
        <v>0</v>
      </c>
      <c r="F343" s="289">
        <v>38693.1</v>
      </c>
      <c r="G343" s="289">
        <v>30834.61</v>
      </c>
      <c r="H343" s="289">
        <v>18282.8</v>
      </c>
      <c r="I343" s="289">
        <v>271466.14</v>
      </c>
      <c r="J343" s="289">
        <v>2536.54</v>
      </c>
      <c r="K343" s="289">
        <v>2243445.86</v>
      </c>
      <c r="L343" s="289">
        <v>0</v>
      </c>
      <c r="M343" s="289">
        <v>0</v>
      </c>
      <c r="N343" s="289">
        <v>0</v>
      </c>
      <c r="O343" s="289">
        <v>0</v>
      </c>
      <c r="P343" s="289">
        <v>0</v>
      </c>
      <c r="Q343" s="289">
        <v>0</v>
      </c>
      <c r="R343" s="289">
        <v>0</v>
      </c>
      <c r="S343" s="289">
        <v>0</v>
      </c>
      <c r="T343" s="289">
        <v>0</v>
      </c>
      <c r="U343" s="289">
        <v>854174.49</v>
      </c>
      <c r="V343" s="289">
        <v>21315672</v>
      </c>
      <c r="W343" s="289">
        <v>47895.56</v>
      </c>
      <c r="X343" s="289">
        <v>0</v>
      </c>
      <c r="Y343" s="289">
        <v>273631.11</v>
      </c>
      <c r="Z343" s="289">
        <v>0</v>
      </c>
      <c r="AA343" s="289">
        <v>127654</v>
      </c>
      <c r="AB343" s="289">
        <v>0</v>
      </c>
      <c r="AC343" s="289">
        <v>0</v>
      </c>
      <c r="AD343" s="289">
        <v>105700.85</v>
      </c>
      <c r="AE343" s="289">
        <v>616268.55000000005</v>
      </c>
      <c r="AF343" s="289">
        <v>0</v>
      </c>
      <c r="AG343" s="289">
        <v>0</v>
      </c>
      <c r="AH343" s="289">
        <v>50807.05</v>
      </c>
      <c r="AI343" s="289">
        <v>0</v>
      </c>
      <c r="AJ343" s="289">
        <v>0</v>
      </c>
      <c r="AK343" s="289">
        <v>11300</v>
      </c>
      <c r="AL343" s="289">
        <v>0</v>
      </c>
      <c r="AM343" s="289">
        <v>23197</v>
      </c>
      <c r="AN343" s="289">
        <v>119809.11</v>
      </c>
      <c r="AO343" s="289">
        <v>0</v>
      </c>
      <c r="AP343" s="289">
        <v>8260.36</v>
      </c>
      <c r="AQ343" s="289">
        <v>5819087.0199999996</v>
      </c>
      <c r="AR343" s="289">
        <v>9101910.1199999992</v>
      </c>
      <c r="AS343" s="289">
        <v>1193368.6599999999</v>
      </c>
      <c r="AT343" s="289">
        <v>780448.02</v>
      </c>
      <c r="AU343" s="289">
        <v>391092.64</v>
      </c>
      <c r="AV343" s="289">
        <v>226102.35</v>
      </c>
      <c r="AW343" s="289">
        <v>948686.5</v>
      </c>
      <c r="AX343" s="289">
        <v>2180605.1</v>
      </c>
      <c r="AY343" s="289">
        <v>587967.05000000005</v>
      </c>
      <c r="AZ343" s="289">
        <v>2027362.5</v>
      </c>
      <c r="BA343" s="289">
        <v>4797427.54</v>
      </c>
      <c r="BB343" s="289">
        <v>650975.46</v>
      </c>
      <c r="BC343" s="289">
        <v>296507.45</v>
      </c>
      <c r="BD343" s="289">
        <v>0</v>
      </c>
      <c r="BE343" s="289">
        <v>131525.12</v>
      </c>
      <c r="BF343" s="289">
        <v>3931112.74</v>
      </c>
      <c r="BG343" s="289">
        <v>1362972.18</v>
      </c>
      <c r="BH343" s="289">
        <v>244166.97</v>
      </c>
      <c r="BI343" s="289">
        <v>2993968.7600000002</v>
      </c>
      <c r="BJ343" s="289">
        <v>3971283.92</v>
      </c>
      <c r="BK343" s="289">
        <v>428682</v>
      </c>
      <c r="BL343" s="289">
        <v>451879</v>
      </c>
      <c r="BM343" s="289">
        <v>570000</v>
      </c>
      <c r="BN343" s="289">
        <v>0</v>
      </c>
      <c r="BO343" s="289">
        <v>0</v>
      </c>
      <c r="BP343" s="289">
        <v>0</v>
      </c>
      <c r="BQ343" s="289">
        <v>5405281.04</v>
      </c>
      <c r="BR343" s="289">
        <v>4704301.59</v>
      </c>
      <c r="BS343" s="289">
        <v>9397931.8000000007</v>
      </c>
      <c r="BT343" s="289">
        <v>9127464.5099999998</v>
      </c>
      <c r="BU343" s="289">
        <v>0</v>
      </c>
      <c r="BV343" s="289">
        <v>0</v>
      </c>
      <c r="BW343" s="289">
        <v>3542501.74</v>
      </c>
      <c r="BX343" s="289">
        <v>0</v>
      </c>
      <c r="BY343" s="289">
        <v>0</v>
      </c>
      <c r="BZ343" s="289">
        <v>0</v>
      </c>
      <c r="CA343" s="289">
        <v>0</v>
      </c>
      <c r="CB343" s="289">
        <v>3890.33</v>
      </c>
      <c r="CC343" s="289">
        <v>87582</v>
      </c>
      <c r="CD343" s="289">
        <v>0</v>
      </c>
      <c r="CE343" s="289">
        <v>0</v>
      </c>
      <c r="CF343" s="289">
        <v>0</v>
      </c>
      <c r="CG343" s="289">
        <v>0</v>
      </c>
      <c r="CH343" s="289">
        <v>8409.75</v>
      </c>
      <c r="CI343" s="289">
        <v>0</v>
      </c>
      <c r="CJ343" s="289">
        <v>0</v>
      </c>
      <c r="CK343" s="289">
        <v>0</v>
      </c>
      <c r="CL343" s="289">
        <v>0</v>
      </c>
      <c r="CM343" s="289">
        <v>1122485</v>
      </c>
      <c r="CN343" s="289">
        <v>18349</v>
      </c>
      <c r="CO343" s="289">
        <v>0</v>
      </c>
      <c r="CP343" s="289">
        <v>0</v>
      </c>
      <c r="CQ343" s="289">
        <v>0</v>
      </c>
      <c r="CR343" s="289">
        <v>0</v>
      </c>
      <c r="CS343" s="289">
        <v>12480</v>
      </c>
      <c r="CT343" s="289">
        <v>646835.77</v>
      </c>
      <c r="CU343" s="289">
        <v>0</v>
      </c>
      <c r="CV343" s="289">
        <v>0</v>
      </c>
      <c r="CW343" s="289">
        <v>0</v>
      </c>
      <c r="CX343" s="289">
        <v>89248.99</v>
      </c>
      <c r="CY343" s="289">
        <v>0</v>
      </c>
      <c r="CZ343" s="289">
        <v>0</v>
      </c>
      <c r="DA343" s="289">
        <v>0</v>
      </c>
      <c r="DB343" s="289">
        <v>0</v>
      </c>
      <c r="DC343" s="289">
        <v>0</v>
      </c>
      <c r="DD343" s="289">
        <v>0</v>
      </c>
      <c r="DE343" s="289">
        <v>0</v>
      </c>
      <c r="DF343" s="289">
        <v>0</v>
      </c>
      <c r="DG343" s="289">
        <v>1838.88</v>
      </c>
      <c r="DH343" s="289">
        <v>0</v>
      </c>
      <c r="DI343" s="289">
        <v>4322730.68</v>
      </c>
      <c r="DJ343" s="289">
        <v>0</v>
      </c>
      <c r="DK343" s="289">
        <v>0</v>
      </c>
      <c r="DL343" s="289">
        <v>628621.41</v>
      </c>
      <c r="DM343" s="289">
        <v>246525.31</v>
      </c>
      <c r="DN343" s="289">
        <v>0</v>
      </c>
      <c r="DO343" s="289">
        <v>0</v>
      </c>
      <c r="DP343" s="289">
        <v>148090.45000000001</v>
      </c>
      <c r="DQ343" s="289">
        <v>9300</v>
      </c>
      <c r="DR343" s="289">
        <v>0</v>
      </c>
      <c r="DS343" s="289">
        <v>0</v>
      </c>
      <c r="DT343" s="289">
        <v>0</v>
      </c>
      <c r="DU343" s="289">
        <v>0</v>
      </c>
      <c r="DV343" s="289">
        <v>174675.85</v>
      </c>
      <c r="DW343" s="289">
        <v>0</v>
      </c>
      <c r="DX343" s="289">
        <v>123499.25</v>
      </c>
      <c r="DY343" s="289">
        <v>141924.56</v>
      </c>
      <c r="DZ343" s="289">
        <v>64717.520000000004</v>
      </c>
      <c r="EA343" s="289">
        <v>44155.21</v>
      </c>
      <c r="EB343" s="289">
        <v>2137</v>
      </c>
      <c r="EC343" s="289">
        <v>0</v>
      </c>
      <c r="ED343" s="289">
        <v>1059290.19</v>
      </c>
      <c r="EE343" s="289">
        <v>743317.81</v>
      </c>
      <c r="EF343" s="289">
        <v>28037012.029999997</v>
      </c>
      <c r="EG343" s="289">
        <v>4946158.96</v>
      </c>
      <c r="EH343" s="289">
        <v>22974459.449999999</v>
      </c>
      <c r="EI343" s="289">
        <v>0</v>
      </c>
      <c r="EJ343" s="289">
        <v>0</v>
      </c>
      <c r="EK343" s="289">
        <v>432366</v>
      </c>
      <c r="EL343" s="289">
        <v>0</v>
      </c>
      <c r="EM343" s="289">
        <v>33685000</v>
      </c>
      <c r="EN343" s="289">
        <v>899743.5</v>
      </c>
      <c r="EO343" s="289">
        <v>416466.23</v>
      </c>
      <c r="EP343" s="289">
        <v>1912.68</v>
      </c>
      <c r="EQ343" s="289">
        <v>0</v>
      </c>
      <c r="ER343" s="289">
        <v>485189.95</v>
      </c>
      <c r="ES343" s="289">
        <v>0</v>
      </c>
      <c r="ET343" s="289">
        <v>0</v>
      </c>
      <c r="EU343" s="289">
        <v>782178.65</v>
      </c>
      <c r="EV343" s="289">
        <v>605483.07999999996</v>
      </c>
      <c r="EW343" s="289">
        <v>1631681.02</v>
      </c>
      <c r="EX343" s="289">
        <v>1808376.59</v>
      </c>
      <c r="EY343" s="289">
        <v>0</v>
      </c>
      <c r="EZ343" s="289">
        <v>508365.82</v>
      </c>
      <c r="FA343" s="289">
        <v>581665.67000000004</v>
      </c>
      <c r="FB343" s="289">
        <v>1297724.25</v>
      </c>
      <c r="FC343" s="289">
        <v>93993.16</v>
      </c>
      <c r="FD343" s="289">
        <v>1130431.24</v>
      </c>
      <c r="FE343" s="289">
        <v>0</v>
      </c>
      <c r="FF343" s="289">
        <v>0</v>
      </c>
      <c r="FG343" s="289">
        <v>0</v>
      </c>
      <c r="FH343" s="289">
        <v>227060.66</v>
      </c>
      <c r="FI343" s="289">
        <v>52162.380000000005</v>
      </c>
      <c r="FJ343" s="289">
        <v>174898.28</v>
      </c>
      <c r="FK343" s="289">
        <v>0</v>
      </c>
    </row>
    <row r="344" spans="1:167" x14ac:dyDescent="0.15">
      <c r="A344" s="287">
        <v>4522</v>
      </c>
      <c r="B344" s="287" t="s">
        <v>751</v>
      </c>
      <c r="C344" s="289">
        <v>0</v>
      </c>
      <c r="D344" s="289">
        <v>3081420</v>
      </c>
      <c r="E344" s="289">
        <v>0</v>
      </c>
      <c r="F344" s="289">
        <v>1217.25</v>
      </c>
      <c r="G344" s="289">
        <v>8727</v>
      </c>
      <c r="H344" s="289">
        <v>2689.9</v>
      </c>
      <c r="I344" s="289">
        <v>1200.53</v>
      </c>
      <c r="J344" s="289">
        <v>0</v>
      </c>
      <c r="K344" s="289">
        <v>97476</v>
      </c>
      <c r="L344" s="289">
        <v>0</v>
      </c>
      <c r="M344" s="289">
        <v>0</v>
      </c>
      <c r="N344" s="289">
        <v>0</v>
      </c>
      <c r="O344" s="289">
        <v>0</v>
      </c>
      <c r="P344" s="289">
        <v>2375</v>
      </c>
      <c r="Q344" s="289">
        <v>0</v>
      </c>
      <c r="R344" s="289">
        <v>282.18</v>
      </c>
      <c r="S344" s="289">
        <v>0</v>
      </c>
      <c r="T344" s="289">
        <v>0</v>
      </c>
      <c r="U344" s="289">
        <v>193581.66</v>
      </c>
      <c r="V344" s="289">
        <v>86159</v>
      </c>
      <c r="W344" s="289">
        <v>2320</v>
      </c>
      <c r="X344" s="289">
        <v>0</v>
      </c>
      <c r="Y344" s="289">
        <v>34746.81</v>
      </c>
      <c r="Z344" s="289">
        <v>32683.760000000002</v>
      </c>
      <c r="AA344" s="289">
        <v>60088</v>
      </c>
      <c r="AB344" s="289">
        <v>0</v>
      </c>
      <c r="AC344" s="289">
        <v>0</v>
      </c>
      <c r="AD344" s="289">
        <v>28870.760000000002</v>
      </c>
      <c r="AE344" s="289">
        <v>76630.16</v>
      </c>
      <c r="AF344" s="289">
        <v>0</v>
      </c>
      <c r="AG344" s="289">
        <v>0</v>
      </c>
      <c r="AH344" s="289">
        <v>92108.17</v>
      </c>
      <c r="AI344" s="289">
        <v>0</v>
      </c>
      <c r="AJ344" s="289">
        <v>0</v>
      </c>
      <c r="AK344" s="289">
        <v>4493.54</v>
      </c>
      <c r="AL344" s="289">
        <v>0</v>
      </c>
      <c r="AM344" s="289">
        <v>0</v>
      </c>
      <c r="AN344" s="289">
        <v>223.13</v>
      </c>
      <c r="AO344" s="289">
        <v>0</v>
      </c>
      <c r="AP344" s="289">
        <v>9.99</v>
      </c>
      <c r="AQ344" s="289">
        <v>531577.1</v>
      </c>
      <c r="AR344" s="289">
        <v>444257.59</v>
      </c>
      <c r="AS344" s="289">
        <v>126148.92</v>
      </c>
      <c r="AT344" s="289">
        <v>86632.81</v>
      </c>
      <c r="AU344" s="289">
        <v>55660.11</v>
      </c>
      <c r="AV344" s="289">
        <v>1734.32</v>
      </c>
      <c r="AW344" s="289">
        <v>51782.03</v>
      </c>
      <c r="AX344" s="289">
        <v>191306.17</v>
      </c>
      <c r="AY344" s="289">
        <v>193620.23</v>
      </c>
      <c r="AZ344" s="289">
        <v>150781.78</v>
      </c>
      <c r="BA344" s="289">
        <v>801061.65</v>
      </c>
      <c r="BB344" s="289">
        <v>180</v>
      </c>
      <c r="BC344" s="289">
        <v>42595.700000000004</v>
      </c>
      <c r="BD344" s="289">
        <v>0</v>
      </c>
      <c r="BE344" s="289">
        <v>16105.08</v>
      </c>
      <c r="BF344" s="289">
        <v>472054.66000000003</v>
      </c>
      <c r="BG344" s="289">
        <v>358596.12</v>
      </c>
      <c r="BH344" s="289">
        <v>0</v>
      </c>
      <c r="BI344" s="289">
        <v>0</v>
      </c>
      <c r="BJ344" s="289">
        <v>0</v>
      </c>
      <c r="BK344" s="289">
        <v>0</v>
      </c>
      <c r="BL344" s="289">
        <v>0</v>
      </c>
      <c r="BM344" s="289">
        <v>0</v>
      </c>
      <c r="BN344" s="289">
        <v>0</v>
      </c>
      <c r="BO344" s="289">
        <v>0</v>
      </c>
      <c r="BP344" s="289">
        <v>0</v>
      </c>
      <c r="BQ344" s="289">
        <v>2068674.38</v>
      </c>
      <c r="BR344" s="289">
        <v>2351882.9500000002</v>
      </c>
      <c r="BS344" s="289">
        <v>2068674.38</v>
      </c>
      <c r="BT344" s="289">
        <v>2351882.9500000002</v>
      </c>
      <c r="BU344" s="289">
        <v>0</v>
      </c>
      <c r="BV344" s="289">
        <v>0</v>
      </c>
      <c r="BW344" s="289">
        <v>334914.34000000003</v>
      </c>
      <c r="BX344" s="289">
        <v>0</v>
      </c>
      <c r="BY344" s="289">
        <v>0</v>
      </c>
      <c r="BZ344" s="289">
        <v>0</v>
      </c>
      <c r="CA344" s="289">
        <v>1142.69</v>
      </c>
      <c r="CB344" s="289">
        <v>7263.29</v>
      </c>
      <c r="CC344" s="289">
        <v>52143.18</v>
      </c>
      <c r="CD344" s="289">
        <v>0</v>
      </c>
      <c r="CE344" s="289">
        <v>0</v>
      </c>
      <c r="CF344" s="289">
        <v>0</v>
      </c>
      <c r="CG344" s="289">
        <v>0</v>
      </c>
      <c r="CH344" s="289">
        <v>19239</v>
      </c>
      <c r="CI344" s="289">
        <v>0</v>
      </c>
      <c r="CJ344" s="289">
        <v>0</v>
      </c>
      <c r="CK344" s="289">
        <v>0</v>
      </c>
      <c r="CL344" s="289">
        <v>0</v>
      </c>
      <c r="CM344" s="289">
        <v>104936</v>
      </c>
      <c r="CN344" s="289">
        <v>0</v>
      </c>
      <c r="CO344" s="289">
        <v>0</v>
      </c>
      <c r="CP344" s="289">
        <v>0</v>
      </c>
      <c r="CQ344" s="289">
        <v>0</v>
      </c>
      <c r="CR344" s="289">
        <v>0</v>
      </c>
      <c r="CS344" s="289">
        <v>0</v>
      </c>
      <c r="CT344" s="289">
        <v>31489.600000000002</v>
      </c>
      <c r="CU344" s="289">
        <v>0</v>
      </c>
      <c r="CV344" s="289">
        <v>0</v>
      </c>
      <c r="CW344" s="289">
        <v>0</v>
      </c>
      <c r="CX344" s="289">
        <v>8352.61</v>
      </c>
      <c r="CY344" s="289">
        <v>0</v>
      </c>
      <c r="CZ344" s="289">
        <v>0</v>
      </c>
      <c r="DA344" s="289">
        <v>0</v>
      </c>
      <c r="DB344" s="289">
        <v>0</v>
      </c>
      <c r="DC344" s="289">
        <v>0</v>
      </c>
      <c r="DD344" s="289">
        <v>78</v>
      </c>
      <c r="DE344" s="289">
        <v>0</v>
      </c>
      <c r="DF344" s="289">
        <v>0</v>
      </c>
      <c r="DG344" s="289">
        <v>0</v>
      </c>
      <c r="DH344" s="289">
        <v>0</v>
      </c>
      <c r="DI344" s="289">
        <v>365213.98</v>
      </c>
      <c r="DJ344" s="289">
        <v>0</v>
      </c>
      <c r="DK344" s="289">
        <v>0</v>
      </c>
      <c r="DL344" s="289">
        <v>43594.67</v>
      </c>
      <c r="DM344" s="289">
        <v>36515.9</v>
      </c>
      <c r="DN344" s="289">
        <v>0</v>
      </c>
      <c r="DO344" s="289">
        <v>0</v>
      </c>
      <c r="DP344" s="289">
        <v>1268.5</v>
      </c>
      <c r="DQ344" s="289">
        <v>0</v>
      </c>
      <c r="DR344" s="289">
        <v>0</v>
      </c>
      <c r="DS344" s="289">
        <v>0</v>
      </c>
      <c r="DT344" s="289">
        <v>0</v>
      </c>
      <c r="DU344" s="289">
        <v>0</v>
      </c>
      <c r="DV344" s="289">
        <v>99543</v>
      </c>
      <c r="DW344" s="289">
        <v>13422.66</v>
      </c>
      <c r="DX344" s="289">
        <v>0</v>
      </c>
      <c r="DY344" s="289">
        <v>0</v>
      </c>
      <c r="DZ344" s="289">
        <v>0</v>
      </c>
      <c r="EA344" s="289">
        <v>0</v>
      </c>
      <c r="EB344" s="289">
        <v>0</v>
      </c>
      <c r="EC344" s="289">
        <v>0</v>
      </c>
      <c r="ED344" s="289">
        <v>0</v>
      </c>
      <c r="EE344" s="289">
        <v>0</v>
      </c>
      <c r="EF344" s="289">
        <v>0</v>
      </c>
      <c r="EG344" s="289">
        <v>0</v>
      </c>
      <c r="EH344" s="289">
        <v>0</v>
      </c>
      <c r="EI344" s="289">
        <v>0</v>
      </c>
      <c r="EJ344" s="289">
        <v>0</v>
      </c>
      <c r="EK344" s="289">
        <v>0</v>
      </c>
      <c r="EL344" s="289">
        <v>0</v>
      </c>
      <c r="EM344" s="289">
        <v>0</v>
      </c>
      <c r="EN344" s="289">
        <v>0</v>
      </c>
      <c r="EO344" s="289">
        <v>0</v>
      </c>
      <c r="EP344" s="289">
        <v>0</v>
      </c>
      <c r="EQ344" s="289">
        <v>0</v>
      </c>
      <c r="ER344" s="289">
        <v>0</v>
      </c>
      <c r="ES344" s="289">
        <v>0</v>
      </c>
      <c r="ET344" s="289">
        <v>0</v>
      </c>
      <c r="EU344" s="289">
        <v>0</v>
      </c>
      <c r="EV344" s="289">
        <v>0</v>
      </c>
      <c r="EW344" s="289">
        <v>119181.39</v>
      </c>
      <c r="EX344" s="289">
        <v>119181.39</v>
      </c>
      <c r="EY344" s="289">
        <v>0</v>
      </c>
      <c r="EZ344" s="289">
        <v>48940.98</v>
      </c>
      <c r="FA344" s="289">
        <v>39445.4</v>
      </c>
      <c r="FB344" s="289">
        <v>22810</v>
      </c>
      <c r="FC344" s="289">
        <v>0</v>
      </c>
      <c r="FD344" s="289">
        <v>32305.58</v>
      </c>
      <c r="FE344" s="289">
        <v>0</v>
      </c>
      <c r="FF344" s="289">
        <v>0</v>
      </c>
      <c r="FG344" s="289">
        <v>0</v>
      </c>
      <c r="FH344" s="289">
        <v>78034.930000000008</v>
      </c>
      <c r="FI344" s="289">
        <v>78034.930000000008</v>
      </c>
      <c r="FJ344" s="289">
        <v>0</v>
      </c>
      <c r="FK344" s="289">
        <v>0</v>
      </c>
    </row>
    <row r="345" spans="1:167" x14ac:dyDescent="0.15">
      <c r="A345" s="287">
        <v>5457</v>
      </c>
      <c r="B345" s="287" t="s">
        <v>803</v>
      </c>
      <c r="C345" s="289">
        <v>0</v>
      </c>
      <c r="D345" s="289">
        <v>9160334.1799999997</v>
      </c>
      <c r="E345" s="289">
        <v>2541.5500000000002</v>
      </c>
      <c r="F345" s="289">
        <v>1982.38</v>
      </c>
      <c r="G345" s="289">
        <v>64769.41</v>
      </c>
      <c r="H345" s="289">
        <v>2050.36</v>
      </c>
      <c r="I345" s="289">
        <v>46288.79</v>
      </c>
      <c r="J345" s="289">
        <v>0</v>
      </c>
      <c r="K345" s="289">
        <v>720123.25</v>
      </c>
      <c r="L345" s="289">
        <v>0</v>
      </c>
      <c r="M345" s="289">
        <v>24221.760000000002</v>
      </c>
      <c r="N345" s="289">
        <v>0</v>
      </c>
      <c r="O345" s="289">
        <v>0</v>
      </c>
      <c r="P345" s="289">
        <v>6465</v>
      </c>
      <c r="Q345" s="289">
        <v>0</v>
      </c>
      <c r="R345" s="289">
        <v>0</v>
      </c>
      <c r="S345" s="289">
        <v>0</v>
      </c>
      <c r="T345" s="289">
        <v>0</v>
      </c>
      <c r="U345" s="289">
        <v>329329.68</v>
      </c>
      <c r="V345" s="289">
        <v>1819113</v>
      </c>
      <c r="W345" s="289">
        <v>29316.52</v>
      </c>
      <c r="X345" s="289">
        <v>0</v>
      </c>
      <c r="Y345" s="289">
        <v>235025</v>
      </c>
      <c r="Z345" s="289">
        <v>9621.5300000000007</v>
      </c>
      <c r="AA345" s="289">
        <v>4767</v>
      </c>
      <c r="AB345" s="289">
        <v>0</v>
      </c>
      <c r="AC345" s="289">
        <v>0</v>
      </c>
      <c r="AD345" s="289">
        <v>56491</v>
      </c>
      <c r="AE345" s="289">
        <v>209868.71</v>
      </c>
      <c r="AF345" s="289">
        <v>0</v>
      </c>
      <c r="AG345" s="289">
        <v>0</v>
      </c>
      <c r="AH345" s="289">
        <v>21714.13</v>
      </c>
      <c r="AI345" s="289">
        <v>36870.879999999997</v>
      </c>
      <c r="AJ345" s="289">
        <v>0</v>
      </c>
      <c r="AK345" s="289">
        <v>0</v>
      </c>
      <c r="AL345" s="289">
        <v>22199</v>
      </c>
      <c r="AM345" s="289">
        <v>8926.75</v>
      </c>
      <c r="AN345" s="289">
        <v>5400</v>
      </c>
      <c r="AO345" s="289">
        <v>0</v>
      </c>
      <c r="AP345" s="289">
        <v>73533.22</v>
      </c>
      <c r="AQ345" s="289">
        <v>2861385.85</v>
      </c>
      <c r="AR345" s="289">
        <v>2050237.25</v>
      </c>
      <c r="AS345" s="289">
        <v>386510.99</v>
      </c>
      <c r="AT345" s="289">
        <v>401443.88</v>
      </c>
      <c r="AU345" s="289">
        <v>158104.43</v>
      </c>
      <c r="AV345" s="289">
        <v>261</v>
      </c>
      <c r="AW345" s="289">
        <v>258667.08000000002</v>
      </c>
      <c r="AX345" s="289">
        <v>416744.5</v>
      </c>
      <c r="AY345" s="289">
        <v>400152.81</v>
      </c>
      <c r="AZ345" s="289">
        <v>680153.27</v>
      </c>
      <c r="BA345" s="289">
        <v>1774983.07</v>
      </c>
      <c r="BB345" s="289">
        <v>428883.57</v>
      </c>
      <c r="BC345" s="289">
        <v>107244.96</v>
      </c>
      <c r="BD345" s="289">
        <v>184423.39</v>
      </c>
      <c r="BE345" s="289">
        <v>188903.93</v>
      </c>
      <c r="BF345" s="289">
        <v>1155460.48</v>
      </c>
      <c r="BG345" s="289">
        <v>1024231.86</v>
      </c>
      <c r="BH345" s="289">
        <v>0</v>
      </c>
      <c r="BI345" s="289">
        <v>0</v>
      </c>
      <c r="BJ345" s="289">
        <v>0</v>
      </c>
      <c r="BK345" s="289">
        <v>0</v>
      </c>
      <c r="BL345" s="289">
        <v>0</v>
      </c>
      <c r="BM345" s="289">
        <v>0</v>
      </c>
      <c r="BN345" s="289">
        <v>0</v>
      </c>
      <c r="BO345" s="289">
        <v>0</v>
      </c>
      <c r="BP345" s="289">
        <v>0</v>
      </c>
      <c r="BQ345" s="289">
        <v>3214827.62</v>
      </c>
      <c r="BR345" s="289">
        <v>3627988.4</v>
      </c>
      <c r="BS345" s="289">
        <v>3214827.62</v>
      </c>
      <c r="BT345" s="289">
        <v>3627988.4</v>
      </c>
      <c r="BU345" s="289">
        <v>0</v>
      </c>
      <c r="BV345" s="289">
        <v>0</v>
      </c>
      <c r="BW345" s="289">
        <v>1155460.48</v>
      </c>
      <c r="BX345" s="289">
        <v>0</v>
      </c>
      <c r="BY345" s="289">
        <v>0</v>
      </c>
      <c r="BZ345" s="289">
        <v>0</v>
      </c>
      <c r="CA345" s="289">
        <v>0</v>
      </c>
      <c r="CB345" s="289">
        <v>0</v>
      </c>
      <c r="CC345" s="289">
        <v>79871.180000000008</v>
      </c>
      <c r="CD345" s="289">
        <v>0</v>
      </c>
      <c r="CE345" s="289">
        <v>0</v>
      </c>
      <c r="CF345" s="289">
        <v>0</v>
      </c>
      <c r="CG345" s="289">
        <v>0</v>
      </c>
      <c r="CH345" s="289">
        <v>0</v>
      </c>
      <c r="CI345" s="289">
        <v>0</v>
      </c>
      <c r="CJ345" s="289">
        <v>0</v>
      </c>
      <c r="CK345" s="289">
        <v>0</v>
      </c>
      <c r="CL345" s="289">
        <v>0</v>
      </c>
      <c r="CM345" s="289">
        <v>454454</v>
      </c>
      <c r="CN345" s="289">
        <v>0</v>
      </c>
      <c r="CO345" s="289">
        <v>0</v>
      </c>
      <c r="CP345" s="289">
        <v>0</v>
      </c>
      <c r="CQ345" s="289">
        <v>0</v>
      </c>
      <c r="CR345" s="289">
        <v>0</v>
      </c>
      <c r="CS345" s="289">
        <v>0</v>
      </c>
      <c r="CT345" s="289">
        <v>252562.67</v>
      </c>
      <c r="CU345" s="289">
        <v>0</v>
      </c>
      <c r="CV345" s="289">
        <v>0</v>
      </c>
      <c r="CW345" s="289">
        <v>0</v>
      </c>
      <c r="CX345" s="289">
        <v>69506</v>
      </c>
      <c r="CY345" s="289">
        <v>0</v>
      </c>
      <c r="CZ345" s="289">
        <v>0</v>
      </c>
      <c r="DA345" s="289">
        <v>0</v>
      </c>
      <c r="DB345" s="289">
        <v>0</v>
      </c>
      <c r="DC345" s="289">
        <v>0</v>
      </c>
      <c r="DD345" s="289">
        <v>0.1</v>
      </c>
      <c r="DE345" s="289">
        <v>0</v>
      </c>
      <c r="DF345" s="289">
        <v>0</v>
      </c>
      <c r="DG345" s="289">
        <v>0</v>
      </c>
      <c r="DH345" s="289">
        <v>0</v>
      </c>
      <c r="DI345" s="289">
        <v>1440049.35</v>
      </c>
      <c r="DJ345" s="289">
        <v>0</v>
      </c>
      <c r="DK345" s="289">
        <v>0</v>
      </c>
      <c r="DL345" s="289">
        <v>149609.64000000001</v>
      </c>
      <c r="DM345" s="289">
        <v>169316.94</v>
      </c>
      <c r="DN345" s="289">
        <v>0</v>
      </c>
      <c r="DO345" s="289">
        <v>0</v>
      </c>
      <c r="DP345" s="289">
        <v>161294.75</v>
      </c>
      <c r="DQ345" s="289">
        <v>0</v>
      </c>
      <c r="DR345" s="289">
        <v>0</v>
      </c>
      <c r="DS345" s="289">
        <v>0</v>
      </c>
      <c r="DT345" s="289">
        <v>0</v>
      </c>
      <c r="DU345" s="289">
        <v>0</v>
      </c>
      <c r="DV345" s="289">
        <v>79577.39</v>
      </c>
      <c r="DW345" s="289">
        <v>12006.36</v>
      </c>
      <c r="DX345" s="289">
        <v>127804.18000000001</v>
      </c>
      <c r="DY345" s="289">
        <v>198295.35</v>
      </c>
      <c r="DZ345" s="289">
        <v>297078.18</v>
      </c>
      <c r="EA345" s="289">
        <v>184439.94</v>
      </c>
      <c r="EB345" s="289">
        <v>42147.07</v>
      </c>
      <c r="EC345" s="289">
        <v>0</v>
      </c>
      <c r="ED345" s="289">
        <v>53981.99</v>
      </c>
      <c r="EE345" s="289">
        <v>50745.49</v>
      </c>
      <c r="EF345" s="289">
        <v>897431</v>
      </c>
      <c r="EG345" s="289">
        <v>763275</v>
      </c>
      <c r="EH345" s="289">
        <v>0</v>
      </c>
      <c r="EI345" s="289">
        <v>0</v>
      </c>
      <c r="EJ345" s="289">
        <v>0</v>
      </c>
      <c r="EK345" s="289">
        <v>137392.5</v>
      </c>
      <c r="EL345" s="289">
        <v>0</v>
      </c>
      <c r="EM345" s="289">
        <v>4514065.4400000004</v>
      </c>
      <c r="EN345" s="289">
        <v>17094.760000000002</v>
      </c>
      <c r="EO345" s="289">
        <v>7104.95</v>
      </c>
      <c r="EP345" s="289">
        <v>4.1900000000000004</v>
      </c>
      <c r="EQ345" s="289">
        <v>0</v>
      </c>
      <c r="ER345" s="289">
        <v>9994</v>
      </c>
      <c r="ES345" s="289">
        <v>0</v>
      </c>
      <c r="ET345" s="289">
        <v>0</v>
      </c>
      <c r="EU345" s="289">
        <v>32351.24</v>
      </c>
      <c r="EV345" s="289">
        <v>59700.160000000003</v>
      </c>
      <c r="EW345" s="289">
        <v>464806.11</v>
      </c>
      <c r="EX345" s="289">
        <v>437457.19</v>
      </c>
      <c r="EY345" s="289">
        <v>0</v>
      </c>
      <c r="EZ345" s="289">
        <v>73872.710000000006</v>
      </c>
      <c r="FA345" s="289">
        <v>115081.8</v>
      </c>
      <c r="FB345" s="289">
        <v>148894.71</v>
      </c>
      <c r="FC345" s="289">
        <v>42510.879999999997</v>
      </c>
      <c r="FD345" s="289">
        <v>65174.74</v>
      </c>
      <c r="FE345" s="289">
        <v>0</v>
      </c>
      <c r="FF345" s="289">
        <v>0</v>
      </c>
      <c r="FG345" s="289">
        <v>0</v>
      </c>
      <c r="FH345" s="289">
        <v>0</v>
      </c>
      <c r="FI345" s="289">
        <v>0</v>
      </c>
      <c r="FJ345" s="289">
        <v>0</v>
      </c>
      <c r="FK345" s="289">
        <v>0</v>
      </c>
    </row>
    <row r="346" spans="1:167" x14ac:dyDescent="0.15">
      <c r="A346" s="287">
        <v>2485</v>
      </c>
      <c r="B346" s="287" t="s">
        <v>610</v>
      </c>
      <c r="C346" s="289">
        <v>4526.5200000000004</v>
      </c>
      <c r="D346" s="289">
        <v>1998705.62</v>
      </c>
      <c r="E346" s="289">
        <v>78</v>
      </c>
      <c r="F346" s="289">
        <v>3818.55</v>
      </c>
      <c r="G346" s="289">
        <v>18498</v>
      </c>
      <c r="H346" s="289">
        <v>3277.61</v>
      </c>
      <c r="I346" s="289">
        <v>68814.53</v>
      </c>
      <c r="J346" s="289">
        <v>0</v>
      </c>
      <c r="K346" s="289">
        <v>243214.81</v>
      </c>
      <c r="L346" s="289">
        <v>0</v>
      </c>
      <c r="M346" s="289">
        <v>0</v>
      </c>
      <c r="N346" s="289">
        <v>0</v>
      </c>
      <c r="O346" s="289">
        <v>0</v>
      </c>
      <c r="P346" s="289">
        <v>16889.96</v>
      </c>
      <c r="Q346" s="289">
        <v>0</v>
      </c>
      <c r="R346" s="289">
        <v>0</v>
      </c>
      <c r="S346" s="289">
        <v>0</v>
      </c>
      <c r="T346" s="289">
        <v>0</v>
      </c>
      <c r="U346" s="289">
        <v>163722.19</v>
      </c>
      <c r="V346" s="289">
        <v>3380390</v>
      </c>
      <c r="W346" s="289">
        <v>29480</v>
      </c>
      <c r="X346" s="289">
        <v>0</v>
      </c>
      <c r="Y346" s="289">
        <v>125957.18000000001</v>
      </c>
      <c r="Z346" s="289">
        <v>19</v>
      </c>
      <c r="AA346" s="289">
        <v>174244</v>
      </c>
      <c r="AB346" s="289">
        <v>0</v>
      </c>
      <c r="AC346" s="289">
        <v>0</v>
      </c>
      <c r="AD346" s="289">
        <v>32602.880000000001</v>
      </c>
      <c r="AE346" s="289">
        <v>49808.78</v>
      </c>
      <c r="AF346" s="289">
        <v>0</v>
      </c>
      <c r="AG346" s="289">
        <v>0</v>
      </c>
      <c r="AH346" s="289">
        <v>9747.7199999999993</v>
      </c>
      <c r="AI346" s="289">
        <v>37989</v>
      </c>
      <c r="AJ346" s="289">
        <v>0</v>
      </c>
      <c r="AK346" s="289">
        <v>0</v>
      </c>
      <c r="AL346" s="289">
        <v>0</v>
      </c>
      <c r="AM346" s="289">
        <v>0</v>
      </c>
      <c r="AN346" s="289">
        <v>6911.66</v>
      </c>
      <c r="AO346" s="289">
        <v>0</v>
      </c>
      <c r="AP346" s="289">
        <v>2709.09</v>
      </c>
      <c r="AQ346" s="289">
        <v>1340798.58</v>
      </c>
      <c r="AR346" s="289">
        <v>1194899.6200000001</v>
      </c>
      <c r="AS346" s="289">
        <v>171690.19</v>
      </c>
      <c r="AT346" s="289">
        <v>171134.59</v>
      </c>
      <c r="AU346" s="289">
        <v>174876.29</v>
      </c>
      <c r="AV346" s="289">
        <v>0</v>
      </c>
      <c r="AW346" s="289">
        <v>161796.82</v>
      </c>
      <c r="AX346" s="289">
        <v>325076.02</v>
      </c>
      <c r="AY346" s="289">
        <v>245577.76</v>
      </c>
      <c r="AZ346" s="289">
        <v>250741.41</v>
      </c>
      <c r="BA346" s="289">
        <v>1131425.51</v>
      </c>
      <c r="BB346" s="289">
        <v>23340.07</v>
      </c>
      <c r="BC346" s="289">
        <v>77904.34</v>
      </c>
      <c r="BD346" s="289">
        <v>0</v>
      </c>
      <c r="BE346" s="289">
        <v>166501.34</v>
      </c>
      <c r="BF346" s="289">
        <v>569684.76</v>
      </c>
      <c r="BG346" s="289">
        <v>324342.87</v>
      </c>
      <c r="BH346" s="289">
        <v>0</v>
      </c>
      <c r="BI346" s="289">
        <v>0</v>
      </c>
      <c r="BJ346" s="289">
        <v>0</v>
      </c>
      <c r="BK346" s="289">
        <v>0</v>
      </c>
      <c r="BL346" s="289">
        <v>0</v>
      </c>
      <c r="BM346" s="289">
        <v>0</v>
      </c>
      <c r="BN346" s="289">
        <v>0</v>
      </c>
      <c r="BO346" s="289">
        <v>200000</v>
      </c>
      <c r="BP346" s="289">
        <v>200000</v>
      </c>
      <c r="BQ346" s="289">
        <v>1411495.87</v>
      </c>
      <c r="BR346" s="289">
        <v>1453110.8</v>
      </c>
      <c r="BS346" s="289">
        <v>1611495.87</v>
      </c>
      <c r="BT346" s="289">
        <v>1653110.8</v>
      </c>
      <c r="BU346" s="289">
        <v>0</v>
      </c>
      <c r="BV346" s="289">
        <v>0</v>
      </c>
      <c r="BW346" s="289">
        <v>534535.78</v>
      </c>
      <c r="BX346" s="289">
        <v>0</v>
      </c>
      <c r="BY346" s="289">
        <v>0</v>
      </c>
      <c r="BZ346" s="289">
        <v>0</v>
      </c>
      <c r="CA346" s="289">
        <v>0</v>
      </c>
      <c r="CB346" s="289">
        <v>0</v>
      </c>
      <c r="CC346" s="289">
        <v>14662.37</v>
      </c>
      <c r="CD346" s="289">
        <v>0</v>
      </c>
      <c r="CE346" s="289">
        <v>0</v>
      </c>
      <c r="CF346" s="289">
        <v>0</v>
      </c>
      <c r="CG346" s="289">
        <v>0</v>
      </c>
      <c r="CH346" s="289">
        <v>6110.54</v>
      </c>
      <c r="CI346" s="289">
        <v>0</v>
      </c>
      <c r="CJ346" s="289">
        <v>0</v>
      </c>
      <c r="CK346" s="289">
        <v>0</v>
      </c>
      <c r="CL346" s="289">
        <v>0</v>
      </c>
      <c r="CM346" s="289">
        <v>165166</v>
      </c>
      <c r="CN346" s="289">
        <v>0</v>
      </c>
      <c r="CO346" s="289">
        <v>0</v>
      </c>
      <c r="CP346" s="289">
        <v>0</v>
      </c>
      <c r="CQ346" s="289">
        <v>0</v>
      </c>
      <c r="CR346" s="289">
        <v>0</v>
      </c>
      <c r="CS346" s="289">
        <v>0</v>
      </c>
      <c r="CT346" s="289">
        <v>121470.39</v>
      </c>
      <c r="CU346" s="289">
        <v>0</v>
      </c>
      <c r="CV346" s="289">
        <v>0</v>
      </c>
      <c r="CW346" s="289">
        <v>0</v>
      </c>
      <c r="CX346" s="289">
        <v>27758.53</v>
      </c>
      <c r="CY346" s="289">
        <v>0</v>
      </c>
      <c r="CZ346" s="289">
        <v>0</v>
      </c>
      <c r="DA346" s="289">
        <v>0</v>
      </c>
      <c r="DB346" s="289">
        <v>0</v>
      </c>
      <c r="DC346" s="289">
        <v>0</v>
      </c>
      <c r="DD346" s="289">
        <v>0</v>
      </c>
      <c r="DE346" s="289">
        <v>0</v>
      </c>
      <c r="DF346" s="289">
        <v>0</v>
      </c>
      <c r="DG346" s="289">
        <v>0</v>
      </c>
      <c r="DH346" s="289">
        <v>0</v>
      </c>
      <c r="DI346" s="289">
        <v>717721.71</v>
      </c>
      <c r="DJ346" s="289">
        <v>0</v>
      </c>
      <c r="DK346" s="289">
        <v>0</v>
      </c>
      <c r="DL346" s="289">
        <v>29593.88</v>
      </c>
      <c r="DM346" s="289">
        <v>39034.639999999999</v>
      </c>
      <c r="DN346" s="289">
        <v>0</v>
      </c>
      <c r="DO346" s="289">
        <v>0</v>
      </c>
      <c r="DP346" s="289">
        <v>52758.81</v>
      </c>
      <c r="DQ346" s="289">
        <v>0</v>
      </c>
      <c r="DR346" s="289">
        <v>0</v>
      </c>
      <c r="DS346" s="289">
        <v>0</v>
      </c>
      <c r="DT346" s="289">
        <v>3932.79</v>
      </c>
      <c r="DU346" s="289">
        <v>4526.5200000000004</v>
      </c>
      <c r="DV346" s="289">
        <v>22426.15</v>
      </c>
      <c r="DW346" s="289">
        <v>0</v>
      </c>
      <c r="DX346" s="289">
        <v>5736.82</v>
      </c>
      <c r="DY346" s="289">
        <v>6700</v>
      </c>
      <c r="DZ346" s="289">
        <v>10000</v>
      </c>
      <c r="EA346" s="289">
        <v>9036.82</v>
      </c>
      <c r="EB346" s="289">
        <v>0</v>
      </c>
      <c r="EC346" s="289">
        <v>0</v>
      </c>
      <c r="ED346" s="289">
        <v>39227.550000000003</v>
      </c>
      <c r="EE346" s="289">
        <v>17365.79</v>
      </c>
      <c r="EF346" s="289">
        <v>78902.150000000009</v>
      </c>
      <c r="EG346" s="289">
        <v>0</v>
      </c>
      <c r="EH346" s="289">
        <v>0</v>
      </c>
      <c r="EI346" s="289">
        <v>0</v>
      </c>
      <c r="EJ346" s="289">
        <v>0</v>
      </c>
      <c r="EK346" s="289">
        <v>100763.91</v>
      </c>
      <c r="EL346" s="289">
        <v>0</v>
      </c>
      <c r="EM346" s="289">
        <v>150965.1</v>
      </c>
      <c r="EN346" s="289">
        <v>0</v>
      </c>
      <c r="EO346" s="289">
        <v>1000</v>
      </c>
      <c r="EP346" s="289">
        <v>1000</v>
      </c>
      <c r="EQ346" s="289">
        <v>0</v>
      </c>
      <c r="ER346" s="289">
        <v>0</v>
      </c>
      <c r="ES346" s="289">
        <v>0</v>
      </c>
      <c r="ET346" s="289">
        <v>0</v>
      </c>
      <c r="EU346" s="289">
        <v>76124.460000000006</v>
      </c>
      <c r="EV346" s="289">
        <v>119581.79000000001</v>
      </c>
      <c r="EW346" s="289">
        <v>268599.65000000002</v>
      </c>
      <c r="EX346" s="289">
        <v>225142.32</v>
      </c>
      <c r="EY346" s="289">
        <v>0</v>
      </c>
      <c r="EZ346" s="289">
        <v>0</v>
      </c>
      <c r="FA346" s="289">
        <v>13763.56</v>
      </c>
      <c r="FB346" s="289">
        <v>40817.93</v>
      </c>
      <c r="FC346" s="289">
        <v>1404.65</v>
      </c>
      <c r="FD346" s="289">
        <v>25649.72</v>
      </c>
      <c r="FE346" s="289">
        <v>0</v>
      </c>
      <c r="FF346" s="289">
        <v>0</v>
      </c>
      <c r="FG346" s="289">
        <v>0</v>
      </c>
      <c r="FH346" s="289">
        <v>0</v>
      </c>
      <c r="FI346" s="289">
        <v>0</v>
      </c>
      <c r="FJ346" s="289">
        <v>0</v>
      </c>
      <c r="FK346" s="289">
        <v>0</v>
      </c>
    </row>
    <row r="347" spans="1:167" x14ac:dyDescent="0.15">
      <c r="A347" s="287">
        <v>5460</v>
      </c>
      <c r="B347" s="287" t="s">
        <v>804</v>
      </c>
      <c r="C347" s="289">
        <v>0</v>
      </c>
      <c r="D347" s="289">
        <v>8349060.4000000004</v>
      </c>
      <c r="E347" s="289">
        <v>1544.13</v>
      </c>
      <c r="F347" s="289">
        <v>18898.55</v>
      </c>
      <c r="G347" s="289">
        <v>51006.28</v>
      </c>
      <c r="H347" s="289">
        <v>11730.77</v>
      </c>
      <c r="I347" s="289">
        <v>28371.47</v>
      </c>
      <c r="J347" s="289">
        <v>0</v>
      </c>
      <c r="K347" s="289">
        <v>280742.8</v>
      </c>
      <c r="L347" s="289">
        <v>0</v>
      </c>
      <c r="M347" s="289">
        <v>0</v>
      </c>
      <c r="N347" s="289">
        <v>0</v>
      </c>
      <c r="O347" s="289">
        <v>0</v>
      </c>
      <c r="P347" s="289">
        <v>11892.78</v>
      </c>
      <c r="Q347" s="289">
        <v>0</v>
      </c>
      <c r="R347" s="289">
        <v>0</v>
      </c>
      <c r="S347" s="289">
        <v>0</v>
      </c>
      <c r="T347" s="289">
        <v>0</v>
      </c>
      <c r="U347" s="289">
        <v>638408.69000000006</v>
      </c>
      <c r="V347" s="289">
        <v>18635530</v>
      </c>
      <c r="W347" s="289">
        <v>62611.54</v>
      </c>
      <c r="X347" s="289">
        <v>252520</v>
      </c>
      <c r="Y347" s="289">
        <v>1016344.13</v>
      </c>
      <c r="Z347" s="289">
        <v>1800.1000000000001</v>
      </c>
      <c r="AA347" s="289">
        <v>87906.650000000009</v>
      </c>
      <c r="AB347" s="289">
        <v>24472.03</v>
      </c>
      <c r="AC347" s="289">
        <v>20091.03</v>
      </c>
      <c r="AD347" s="289">
        <v>232871.25</v>
      </c>
      <c r="AE347" s="289">
        <v>573383.25</v>
      </c>
      <c r="AF347" s="289">
        <v>0</v>
      </c>
      <c r="AG347" s="289">
        <v>0</v>
      </c>
      <c r="AH347" s="289">
        <v>113361.52</v>
      </c>
      <c r="AI347" s="289">
        <v>210727.4</v>
      </c>
      <c r="AJ347" s="289">
        <v>0</v>
      </c>
      <c r="AK347" s="289">
        <v>11840</v>
      </c>
      <c r="AL347" s="289">
        <v>0</v>
      </c>
      <c r="AM347" s="289">
        <v>18130.260000000002</v>
      </c>
      <c r="AN347" s="289">
        <v>87468.05</v>
      </c>
      <c r="AO347" s="289">
        <v>0</v>
      </c>
      <c r="AP347" s="289">
        <v>38442.31</v>
      </c>
      <c r="AQ347" s="289">
        <v>6046049.7999999998</v>
      </c>
      <c r="AR347" s="289">
        <v>6226271.0599999996</v>
      </c>
      <c r="AS347" s="289">
        <v>883858.68</v>
      </c>
      <c r="AT347" s="289">
        <v>715533.77</v>
      </c>
      <c r="AU347" s="289">
        <v>439505.36</v>
      </c>
      <c r="AV347" s="289">
        <v>5333.4000000000005</v>
      </c>
      <c r="AW347" s="289">
        <v>879676.87</v>
      </c>
      <c r="AX347" s="289">
        <v>1910022.05</v>
      </c>
      <c r="AY347" s="289">
        <v>604980.91</v>
      </c>
      <c r="AZ347" s="289">
        <v>1436881.08</v>
      </c>
      <c r="BA347" s="289">
        <v>5487875.9500000002</v>
      </c>
      <c r="BB347" s="289">
        <v>676930.26</v>
      </c>
      <c r="BC347" s="289">
        <v>301337.25</v>
      </c>
      <c r="BD347" s="289">
        <v>916.67000000000007</v>
      </c>
      <c r="BE347" s="289">
        <v>14713.210000000001</v>
      </c>
      <c r="BF347" s="289">
        <v>3348461.35</v>
      </c>
      <c r="BG347" s="289">
        <v>1218236.8600000001</v>
      </c>
      <c r="BH347" s="289">
        <v>19946.46</v>
      </c>
      <c r="BI347" s="289">
        <v>36542.85</v>
      </c>
      <c r="BJ347" s="289">
        <v>82704.86</v>
      </c>
      <c r="BK347" s="289">
        <v>0</v>
      </c>
      <c r="BL347" s="289">
        <v>0</v>
      </c>
      <c r="BM347" s="289">
        <v>507793</v>
      </c>
      <c r="BN347" s="289">
        <v>495000</v>
      </c>
      <c r="BO347" s="289">
        <v>0</v>
      </c>
      <c r="BP347" s="289">
        <v>46691.47</v>
      </c>
      <c r="BQ347" s="289">
        <v>5834485.0899999999</v>
      </c>
      <c r="BR347" s="289">
        <v>6317049.0099999998</v>
      </c>
      <c r="BS347" s="289">
        <v>6378820.9400000004</v>
      </c>
      <c r="BT347" s="289">
        <v>6941445.3399999999</v>
      </c>
      <c r="BU347" s="289">
        <v>0</v>
      </c>
      <c r="BV347" s="289">
        <v>0</v>
      </c>
      <c r="BW347" s="289">
        <v>2923323.12</v>
      </c>
      <c r="BX347" s="289">
        <v>0</v>
      </c>
      <c r="BY347" s="289">
        <v>427</v>
      </c>
      <c r="BZ347" s="289">
        <v>0</v>
      </c>
      <c r="CA347" s="289">
        <v>0</v>
      </c>
      <c r="CB347" s="289">
        <v>0</v>
      </c>
      <c r="CC347" s="289">
        <v>7669.38</v>
      </c>
      <c r="CD347" s="289">
        <v>0</v>
      </c>
      <c r="CE347" s="289">
        <v>0</v>
      </c>
      <c r="CF347" s="289">
        <v>0</v>
      </c>
      <c r="CG347" s="289">
        <v>0</v>
      </c>
      <c r="CH347" s="289">
        <v>0</v>
      </c>
      <c r="CI347" s="289">
        <v>0</v>
      </c>
      <c r="CJ347" s="289">
        <v>0</v>
      </c>
      <c r="CK347" s="289">
        <v>0</v>
      </c>
      <c r="CL347" s="289">
        <v>0</v>
      </c>
      <c r="CM347" s="289">
        <v>1041676</v>
      </c>
      <c r="CN347" s="289">
        <v>0</v>
      </c>
      <c r="CO347" s="289">
        <v>0</v>
      </c>
      <c r="CP347" s="289">
        <v>0</v>
      </c>
      <c r="CQ347" s="289">
        <v>0</v>
      </c>
      <c r="CR347" s="289">
        <v>0</v>
      </c>
      <c r="CS347" s="289">
        <v>0</v>
      </c>
      <c r="CT347" s="289">
        <v>643591.14</v>
      </c>
      <c r="CU347" s="289">
        <v>0</v>
      </c>
      <c r="CV347" s="289">
        <v>0</v>
      </c>
      <c r="CW347" s="289">
        <v>0</v>
      </c>
      <c r="CX347" s="289">
        <v>350442.14</v>
      </c>
      <c r="CY347" s="289">
        <v>0</v>
      </c>
      <c r="CZ347" s="289">
        <v>0</v>
      </c>
      <c r="DA347" s="289">
        <v>0</v>
      </c>
      <c r="DB347" s="289">
        <v>0</v>
      </c>
      <c r="DC347" s="289">
        <v>0</v>
      </c>
      <c r="DD347" s="289">
        <v>0</v>
      </c>
      <c r="DE347" s="289">
        <v>0</v>
      </c>
      <c r="DF347" s="289">
        <v>0</v>
      </c>
      <c r="DG347" s="289">
        <v>3195.13</v>
      </c>
      <c r="DH347" s="289">
        <v>0</v>
      </c>
      <c r="DI347" s="289">
        <v>3503592.61</v>
      </c>
      <c r="DJ347" s="289">
        <v>0</v>
      </c>
      <c r="DK347" s="289">
        <v>0</v>
      </c>
      <c r="DL347" s="289">
        <v>511717.05</v>
      </c>
      <c r="DM347" s="289">
        <v>207549.84</v>
      </c>
      <c r="DN347" s="289">
        <v>0</v>
      </c>
      <c r="DO347" s="289">
        <v>0</v>
      </c>
      <c r="DP347" s="289">
        <v>303219.13</v>
      </c>
      <c r="DQ347" s="289">
        <v>4693.32</v>
      </c>
      <c r="DR347" s="289">
        <v>0</v>
      </c>
      <c r="DS347" s="289">
        <v>0</v>
      </c>
      <c r="DT347" s="289">
        <v>0</v>
      </c>
      <c r="DU347" s="289">
        <v>0</v>
      </c>
      <c r="DV347" s="289">
        <v>433161.7</v>
      </c>
      <c r="DW347" s="289">
        <v>0</v>
      </c>
      <c r="DX347" s="289">
        <v>180127.74</v>
      </c>
      <c r="DY347" s="289">
        <v>161430.76999999999</v>
      </c>
      <c r="DZ347" s="289">
        <v>312653.48</v>
      </c>
      <c r="EA347" s="289">
        <v>263563.32</v>
      </c>
      <c r="EB347" s="289">
        <v>67787.13</v>
      </c>
      <c r="EC347" s="289">
        <v>0</v>
      </c>
      <c r="ED347" s="289">
        <v>47409.97</v>
      </c>
      <c r="EE347" s="289">
        <v>41290.129999999997</v>
      </c>
      <c r="EF347" s="289">
        <v>1913545.12</v>
      </c>
      <c r="EG347" s="289">
        <v>1919664.96</v>
      </c>
      <c r="EH347" s="289">
        <v>0</v>
      </c>
      <c r="EI347" s="289">
        <v>0</v>
      </c>
      <c r="EJ347" s="289">
        <v>0</v>
      </c>
      <c r="EK347" s="289">
        <v>0</v>
      </c>
      <c r="EL347" s="289">
        <v>0</v>
      </c>
      <c r="EM347" s="289">
        <v>5538664.2999999998</v>
      </c>
      <c r="EN347" s="289">
        <v>830950.39</v>
      </c>
      <c r="EO347" s="289">
        <v>200090.16</v>
      </c>
      <c r="EP347" s="289">
        <v>200644.73</v>
      </c>
      <c r="EQ347" s="289">
        <v>0</v>
      </c>
      <c r="ER347" s="289">
        <v>831504.96</v>
      </c>
      <c r="ES347" s="289">
        <v>0</v>
      </c>
      <c r="ET347" s="289">
        <v>0</v>
      </c>
      <c r="EU347" s="289">
        <v>52200.06</v>
      </c>
      <c r="EV347" s="289">
        <v>87068.11</v>
      </c>
      <c r="EW347" s="289">
        <v>1798395.53</v>
      </c>
      <c r="EX347" s="289">
        <v>1763527.48</v>
      </c>
      <c r="EY347" s="289">
        <v>0</v>
      </c>
      <c r="EZ347" s="289">
        <v>2415.75</v>
      </c>
      <c r="FA347" s="289">
        <v>2094.16</v>
      </c>
      <c r="FB347" s="289">
        <v>24933</v>
      </c>
      <c r="FC347" s="289">
        <v>0</v>
      </c>
      <c r="FD347" s="289">
        <v>25254.59</v>
      </c>
      <c r="FE347" s="289">
        <v>0</v>
      </c>
      <c r="FF347" s="289">
        <v>0</v>
      </c>
      <c r="FG347" s="289">
        <v>0</v>
      </c>
      <c r="FH347" s="289">
        <v>86725.400000000009</v>
      </c>
      <c r="FI347" s="289">
        <v>0</v>
      </c>
      <c r="FJ347" s="289">
        <v>86725.400000000009</v>
      </c>
      <c r="FK347" s="289">
        <v>0</v>
      </c>
    </row>
    <row r="348" spans="1:167" x14ac:dyDescent="0.15">
      <c r="A348" s="287">
        <v>5467</v>
      </c>
      <c r="B348" s="287" t="s">
        <v>805</v>
      </c>
      <c r="C348" s="289">
        <v>0</v>
      </c>
      <c r="D348" s="289">
        <v>2539559.0299999998</v>
      </c>
      <c r="E348" s="289">
        <v>0</v>
      </c>
      <c r="F348" s="289">
        <v>12106.81</v>
      </c>
      <c r="G348" s="289">
        <v>47995.360000000001</v>
      </c>
      <c r="H348" s="289">
        <v>5121.2700000000004</v>
      </c>
      <c r="I348" s="289">
        <v>29291.84</v>
      </c>
      <c r="J348" s="289">
        <v>8300</v>
      </c>
      <c r="K348" s="289">
        <v>431351.13</v>
      </c>
      <c r="L348" s="289">
        <v>0</v>
      </c>
      <c r="M348" s="289">
        <v>0</v>
      </c>
      <c r="N348" s="289">
        <v>0</v>
      </c>
      <c r="O348" s="289">
        <v>0</v>
      </c>
      <c r="P348" s="289">
        <v>30307</v>
      </c>
      <c r="Q348" s="289">
        <v>0</v>
      </c>
      <c r="R348" s="289">
        <v>19778.600000000002</v>
      </c>
      <c r="S348" s="289">
        <v>0</v>
      </c>
      <c r="T348" s="289">
        <v>0</v>
      </c>
      <c r="U348" s="289">
        <v>174530.43</v>
      </c>
      <c r="V348" s="289">
        <v>5986991</v>
      </c>
      <c r="W348" s="289">
        <v>12583.24</v>
      </c>
      <c r="X348" s="289">
        <v>0</v>
      </c>
      <c r="Y348" s="289">
        <v>0</v>
      </c>
      <c r="Z348" s="289">
        <v>0</v>
      </c>
      <c r="AA348" s="289">
        <v>20100</v>
      </c>
      <c r="AB348" s="289">
        <v>0</v>
      </c>
      <c r="AC348" s="289">
        <v>0</v>
      </c>
      <c r="AD348" s="289">
        <v>0</v>
      </c>
      <c r="AE348" s="289">
        <v>105250.24000000001</v>
      </c>
      <c r="AF348" s="289">
        <v>0</v>
      </c>
      <c r="AG348" s="289">
        <v>0</v>
      </c>
      <c r="AH348" s="289">
        <v>17822.59</v>
      </c>
      <c r="AI348" s="289">
        <v>0</v>
      </c>
      <c r="AJ348" s="289">
        <v>0</v>
      </c>
      <c r="AK348" s="289">
        <v>0</v>
      </c>
      <c r="AL348" s="289">
        <v>0</v>
      </c>
      <c r="AM348" s="289">
        <v>2399</v>
      </c>
      <c r="AN348" s="289">
        <v>23962.78</v>
      </c>
      <c r="AO348" s="289">
        <v>0</v>
      </c>
      <c r="AP348" s="289">
        <v>4904.4400000000005</v>
      </c>
      <c r="AQ348" s="289">
        <v>1464270.47</v>
      </c>
      <c r="AR348" s="289">
        <v>2191890.39</v>
      </c>
      <c r="AS348" s="289">
        <v>318938.61</v>
      </c>
      <c r="AT348" s="289">
        <v>290204.44</v>
      </c>
      <c r="AU348" s="289">
        <v>140153.93</v>
      </c>
      <c r="AV348" s="289">
        <v>0</v>
      </c>
      <c r="AW348" s="289">
        <v>200014.09</v>
      </c>
      <c r="AX348" s="289">
        <v>401822.58</v>
      </c>
      <c r="AY348" s="289">
        <v>266564.5</v>
      </c>
      <c r="AZ348" s="289">
        <v>428266.7</v>
      </c>
      <c r="BA348" s="289">
        <v>1462212.25</v>
      </c>
      <c r="BB348" s="289">
        <v>296171.27</v>
      </c>
      <c r="BC348" s="289">
        <v>95404.12</v>
      </c>
      <c r="BD348" s="289">
        <v>1739.5</v>
      </c>
      <c r="BE348" s="289">
        <v>101043.59</v>
      </c>
      <c r="BF348" s="289">
        <v>762584.34</v>
      </c>
      <c r="BG348" s="289">
        <v>889365.62</v>
      </c>
      <c r="BH348" s="289">
        <v>0</v>
      </c>
      <c r="BI348" s="289">
        <v>0</v>
      </c>
      <c r="BJ348" s="289">
        <v>0</v>
      </c>
      <c r="BK348" s="289">
        <v>0</v>
      </c>
      <c r="BL348" s="289">
        <v>0</v>
      </c>
      <c r="BM348" s="289">
        <v>0</v>
      </c>
      <c r="BN348" s="289">
        <v>0</v>
      </c>
      <c r="BO348" s="289">
        <v>0</v>
      </c>
      <c r="BP348" s="289">
        <v>0</v>
      </c>
      <c r="BQ348" s="289">
        <v>2028802.26</v>
      </c>
      <c r="BR348" s="289">
        <v>2190510.62</v>
      </c>
      <c r="BS348" s="289">
        <v>2028802.26</v>
      </c>
      <c r="BT348" s="289">
        <v>2190510.62</v>
      </c>
      <c r="BU348" s="289">
        <v>0</v>
      </c>
      <c r="BV348" s="289">
        <v>0</v>
      </c>
      <c r="BW348" s="289">
        <v>662584.34</v>
      </c>
      <c r="BX348" s="289">
        <v>0</v>
      </c>
      <c r="BY348" s="289">
        <v>0</v>
      </c>
      <c r="BZ348" s="289">
        <v>0</v>
      </c>
      <c r="CA348" s="289">
        <v>0</v>
      </c>
      <c r="CB348" s="289">
        <v>0</v>
      </c>
      <c r="CC348" s="289">
        <v>22000</v>
      </c>
      <c r="CD348" s="289">
        <v>0</v>
      </c>
      <c r="CE348" s="289">
        <v>0</v>
      </c>
      <c r="CF348" s="289">
        <v>0</v>
      </c>
      <c r="CG348" s="289">
        <v>0</v>
      </c>
      <c r="CH348" s="289">
        <v>10500.34</v>
      </c>
      <c r="CI348" s="289">
        <v>0</v>
      </c>
      <c r="CJ348" s="289">
        <v>7000</v>
      </c>
      <c r="CK348" s="289">
        <v>0</v>
      </c>
      <c r="CL348" s="289">
        <v>0</v>
      </c>
      <c r="CM348" s="289">
        <v>8363</v>
      </c>
      <c r="CN348" s="289">
        <v>0</v>
      </c>
      <c r="CO348" s="289">
        <v>0</v>
      </c>
      <c r="CP348" s="289">
        <v>0</v>
      </c>
      <c r="CQ348" s="289">
        <v>0</v>
      </c>
      <c r="CR348" s="289">
        <v>0</v>
      </c>
      <c r="CS348" s="289">
        <v>0</v>
      </c>
      <c r="CT348" s="289">
        <v>135372.71</v>
      </c>
      <c r="CU348" s="289">
        <v>0</v>
      </c>
      <c r="CV348" s="289">
        <v>0</v>
      </c>
      <c r="CW348" s="289">
        <v>0</v>
      </c>
      <c r="CX348" s="289">
        <v>8998.9699999999993</v>
      </c>
      <c r="CY348" s="289">
        <v>0</v>
      </c>
      <c r="CZ348" s="289">
        <v>0</v>
      </c>
      <c r="DA348" s="289">
        <v>0</v>
      </c>
      <c r="DB348" s="289">
        <v>0</v>
      </c>
      <c r="DC348" s="289">
        <v>0</v>
      </c>
      <c r="DD348" s="289">
        <v>0</v>
      </c>
      <c r="DE348" s="289">
        <v>0</v>
      </c>
      <c r="DF348" s="289">
        <v>0</v>
      </c>
      <c r="DG348" s="289">
        <v>0</v>
      </c>
      <c r="DH348" s="289">
        <v>7774</v>
      </c>
      <c r="DI348" s="289">
        <v>20949.53</v>
      </c>
      <c r="DJ348" s="289">
        <v>0</v>
      </c>
      <c r="DK348" s="289">
        <v>1500.34</v>
      </c>
      <c r="DL348" s="289">
        <v>57557.15</v>
      </c>
      <c r="DM348" s="289">
        <v>52263.55</v>
      </c>
      <c r="DN348" s="289">
        <v>0</v>
      </c>
      <c r="DO348" s="289">
        <v>0</v>
      </c>
      <c r="DP348" s="289">
        <v>15658.52</v>
      </c>
      <c r="DQ348" s="289">
        <v>0</v>
      </c>
      <c r="DR348" s="289">
        <v>0</v>
      </c>
      <c r="DS348" s="289">
        <v>0</v>
      </c>
      <c r="DT348" s="289">
        <v>18169.32</v>
      </c>
      <c r="DU348" s="289">
        <v>0</v>
      </c>
      <c r="DV348" s="289">
        <v>680946.95000000007</v>
      </c>
      <c r="DW348" s="289">
        <v>0</v>
      </c>
      <c r="DX348" s="289">
        <v>47833.54</v>
      </c>
      <c r="DY348" s="289">
        <v>5543.08</v>
      </c>
      <c r="DZ348" s="289">
        <v>6554.59</v>
      </c>
      <c r="EA348" s="289">
        <v>41002.840000000004</v>
      </c>
      <c r="EB348" s="289">
        <v>7842.21</v>
      </c>
      <c r="EC348" s="289">
        <v>0</v>
      </c>
      <c r="ED348" s="289">
        <v>12118.75</v>
      </c>
      <c r="EE348" s="289">
        <v>11018.75</v>
      </c>
      <c r="EF348" s="289">
        <v>133137.5</v>
      </c>
      <c r="EG348" s="289">
        <v>17737.5</v>
      </c>
      <c r="EH348" s="289">
        <v>0</v>
      </c>
      <c r="EI348" s="289">
        <v>0</v>
      </c>
      <c r="EJ348" s="289">
        <v>0</v>
      </c>
      <c r="EK348" s="289">
        <v>116500</v>
      </c>
      <c r="EL348" s="289">
        <v>0</v>
      </c>
      <c r="EM348" s="289">
        <v>860000</v>
      </c>
      <c r="EN348" s="289">
        <v>500</v>
      </c>
      <c r="EO348" s="289">
        <v>100500.45</v>
      </c>
      <c r="EP348" s="289">
        <v>100000.45</v>
      </c>
      <c r="EQ348" s="289">
        <v>0</v>
      </c>
      <c r="ER348" s="289">
        <v>0</v>
      </c>
      <c r="ES348" s="289">
        <v>0</v>
      </c>
      <c r="ET348" s="289">
        <v>0</v>
      </c>
      <c r="EU348" s="289">
        <v>36476.32</v>
      </c>
      <c r="EV348" s="289">
        <v>50097.61</v>
      </c>
      <c r="EW348" s="289">
        <v>383410.02</v>
      </c>
      <c r="EX348" s="289">
        <v>369788.73</v>
      </c>
      <c r="EY348" s="289">
        <v>0</v>
      </c>
      <c r="EZ348" s="289">
        <v>39425.730000000003</v>
      </c>
      <c r="FA348" s="289">
        <v>23870.23</v>
      </c>
      <c r="FB348" s="289">
        <v>104979.52</v>
      </c>
      <c r="FC348" s="289">
        <v>0</v>
      </c>
      <c r="FD348" s="289">
        <v>120535.02</v>
      </c>
      <c r="FE348" s="289">
        <v>0</v>
      </c>
      <c r="FF348" s="289">
        <v>0</v>
      </c>
      <c r="FG348" s="289">
        <v>0</v>
      </c>
      <c r="FH348" s="289">
        <v>0</v>
      </c>
      <c r="FI348" s="289">
        <v>0</v>
      </c>
      <c r="FJ348" s="289">
        <v>0</v>
      </c>
      <c r="FK348" s="289">
        <v>0</v>
      </c>
    </row>
    <row r="349" spans="1:167" x14ac:dyDescent="0.15">
      <c r="A349" s="287">
        <v>5474</v>
      </c>
      <c r="B349" s="287" t="s">
        <v>806</v>
      </c>
      <c r="C349" s="289">
        <v>0</v>
      </c>
      <c r="D349" s="289">
        <v>11960192.49</v>
      </c>
      <c r="E349" s="289">
        <v>0</v>
      </c>
      <c r="F349" s="289">
        <v>0</v>
      </c>
      <c r="G349" s="289">
        <v>17213.05</v>
      </c>
      <c r="H349" s="289">
        <v>8338.02</v>
      </c>
      <c r="I349" s="289">
        <v>11159.64</v>
      </c>
      <c r="J349" s="289">
        <v>0</v>
      </c>
      <c r="K349" s="289">
        <v>256781.04</v>
      </c>
      <c r="L349" s="289">
        <v>0</v>
      </c>
      <c r="M349" s="289">
        <v>0</v>
      </c>
      <c r="N349" s="289">
        <v>0</v>
      </c>
      <c r="O349" s="289">
        <v>0</v>
      </c>
      <c r="P349" s="289">
        <v>6405.1</v>
      </c>
      <c r="Q349" s="289">
        <v>0</v>
      </c>
      <c r="R349" s="289">
        <v>0</v>
      </c>
      <c r="S349" s="289">
        <v>0</v>
      </c>
      <c r="T349" s="289">
        <v>3209.9</v>
      </c>
      <c r="U349" s="289">
        <v>568611.32999999996</v>
      </c>
      <c r="V349" s="289">
        <v>666725</v>
      </c>
      <c r="W349" s="289">
        <v>4480</v>
      </c>
      <c r="X349" s="289">
        <v>0</v>
      </c>
      <c r="Y349" s="289">
        <v>440850.12</v>
      </c>
      <c r="Z349" s="289">
        <v>10914.07</v>
      </c>
      <c r="AA349" s="289">
        <v>9445</v>
      </c>
      <c r="AB349" s="289">
        <v>0</v>
      </c>
      <c r="AC349" s="289">
        <v>0</v>
      </c>
      <c r="AD349" s="289">
        <v>327301.64</v>
      </c>
      <c r="AE349" s="289">
        <v>338971.73</v>
      </c>
      <c r="AF349" s="289">
        <v>0</v>
      </c>
      <c r="AG349" s="289">
        <v>0</v>
      </c>
      <c r="AH349" s="289">
        <v>8370.34</v>
      </c>
      <c r="AI349" s="289">
        <v>0</v>
      </c>
      <c r="AJ349" s="289">
        <v>0</v>
      </c>
      <c r="AK349" s="289">
        <v>3500</v>
      </c>
      <c r="AL349" s="289">
        <v>0</v>
      </c>
      <c r="AM349" s="289">
        <v>0</v>
      </c>
      <c r="AN349" s="289">
        <v>3953.81</v>
      </c>
      <c r="AO349" s="289">
        <v>0</v>
      </c>
      <c r="AP349" s="289">
        <v>51277.450000000004</v>
      </c>
      <c r="AQ349" s="289">
        <v>1552311.26</v>
      </c>
      <c r="AR349" s="289">
        <v>2263800.13</v>
      </c>
      <c r="AS349" s="289">
        <v>441283.19</v>
      </c>
      <c r="AT349" s="289">
        <v>253559.33000000002</v>
      </c>
      <c r="AU349" s="289">
        <v>255857.26</v>
      </c>
      <c r="AV349" s="289">
        <v>0</v>
      </c>
      <c r="AW349" s="289">
        <v>756036.32000000007</v>
      </c>
      <c r="AX349" s="289">
        <v>247604.15</v>
      </c>
      <c r="AY349" s="289">
        <v>591654.66</v>
      </c>
      <c r="AZ349" s="289">
        <v>564245.36</v>
      </c>
      <c r="BA349" s="289">
        <v>3051747.82</v>
      </c>
      <c r="BB349" s="289">
        <v>424906.78</v>
      </c>
      <c r="BC349" s="289">
        <v>184480.34</v>
      </c>
      <c r="BD349" s="289">
        <v>1544.28</v>
      </c>
      <c r="BE349" s="289">
        <v>63749.380000000005</v>
      </c>
      <c r="BF349" s="289">
        <v>965573.6</v>
      </c>
      <c r="BG349" s="289">
        <v>1291465.3999999999</v>
      </c>
      <c r="BH349" s="289">
        <v>115139.33</v>
      </c>
      <c r="BI349" s="289">
        <v>0</v>
      </c>
      <c r="BJ349" s="289">
        <v>0</v>
      </c>
      <c r="BK349" s="289">
        <v>0</v>
      </c>
      <c r="BL349" s="289">
        <v>0</v>
      </c>
      <c r="BM349" s="289">
        <v>0</v>
      </c>
      <c r="BN349" s="289">
        <v>0</v>
      </c>
      <c r="BO349" s="289">
        <v>0</v>
      </c>
      <c r="BP349" s="289">
        <v>0</v>
      </c>
      <c r="BQ349" s="289">
        <v>4467690.55</v>
      </c>
      <c r="BR349" s="289">
        <v>6140431.6900000004</v>
      </c>
      <c r="BS349" s="289">
        <v>4467690.55</v>
      </c>
      <c r="BT349" s="289">
        <v>6140431.6900000004</v>
      </c>
      <c r="BU349" s="289">
        <v>0</v>
      </c>
      <c r="BV349" s="289">
        <v>0</v>
      </c>
      <c r="BW349" s="289">
        <v>965573.6</v>
      </c>
      <c r="BX349" s="289">
        <v>0</v>
      </c>
      <c r="BY349" s="289">
        <v>0</v>
      </c>
      <c r="BZ349" s="289">
        <v>0</v>
      </c>
      <c r="CA349" s="289">
        <v>0</v>
      </c>
      <c r="CB349" s="289">
        <v>0</v>
      </c>
      <c r="CC349" s="289">
        <v>12630.6</v>
      </c>
      <c r="CD349" s="289">
        <v>0</v>
      </c>
      <c r="CE349" s="289">
        <v>0</v>
      </c>
      <c r="CF349" s="289">
        <v>0</v>
      </c>
      <c r="CG349" s="289">
        <v>0</v>
      </c>
      <c r="CH349" s="289">
        <v>0</v>
      </c>
      <c r="CI349" s="289">
        <v>0</v>
      </c>
      <c r="CJ349" s="289">
        <v>0</v>
      </c>
      <c r="CK349" s="289">
        <v>0</v>
      </c>
      <c r="CL349" s="289">
        <v>0</v>
      </c>
      <c r="CM349" s="289">
        <v>457857</v>
      </c>
      <c r="CN349" s="289">
        <v>0</v>
      </c>
      <c r="CO349" s="289">
        <v>0</v>
      </c>
      <c r="CP349" s="289">
        <v>0</v>
      </c>
      <c r="CQ349" s="289">
        <v>0</v>
      </c>
      <c r="CR349" s="289">
        <v>0</v>
      </c>
      <c r="CS349" s="289">
        <v>0</v>
      </c>
      <c r="CT349" s="289">
        <v>248106.68</v>
      </c>
      <c r="CU349" s="289">
        <v>0</v>
      </c>
      <c r="CV349" s="289">
        <v>0</v>
      </c>
      <c r="CW349" s="289">
        <v>0</v>
      </c>
      <c r="CX349" s="289">
        <v>87882.31</v>
      </c>
      <c r="CY349" s="289">
        <v>0</v>
      </c>
      <c r="CZ349" s="289">
        <v>0</v>
      </c>
      <c r="DA349" s="289">
        <v>0</v>
      </c>
      <c r="DB349" s="289">
        <v>0</v>
      </c>
      <c r="DC349" s="289">
        <v>0</v>
      </c>
      <c r="DD349" s="289">
        <v>0</v>
      </c>
      <c r="DE349" s="289">
        <v>0</v>
      </c>
      <c r="DF349" s="289">
        <v>0</v>
      </c>
      <c r="DG349" s="289">
        <v>185.5</v>
      </c>
      <c r="DH349" s="289">
        <v>0</v>
      </c>
      <c r="DI349" s="289">
        <v>1385148.22</v>
      </c>
      <c r="DJ349" s="289">
        <v>0</v>
      </c>
      <c r="DK349" s="289">
        <v>0</v>
      </c>
      <c r="DL349" s="289">
        <v>169763.79</v>
      </c>
      <c r="DM349" s="289">
        <v>93585.17</v>
      </c>
      <c r="DN349" s="289">
        <v>0</v>
      </c>
      <c r="DO349" s="289">
        <v>0</v>
      </c>
      <c r="DP349" s="289">
        <v>73532.960000000006</v>
      </c>
      <c r="DQ349" s="289">
        <v>0</v>
      </c>
      <c r="DR349" s="289">
        <v>0</v>
      </c>
      <c r="DS349" s="289">
        <v>0</v>
      </c>
      <c r="DT349" s="289">
        <v>0</v>
      </c>
      <c r="DU349" s="289">
        <v>0</v>
      </c>
      <c r="DV349" s="289">
        <v>49834.55</v>
      </c>
      <c r="DW349" s="289">
        <v>0</v>
      </c>
      <c r="DX349" s="289">
        <v>14711.34</v>
      </c>
      <c r="DY349" s="289">
        <v>28853.23</v>
      </c>
      <c r="DZ349" s="289">
        <v>14141.89</v>
      </c>
      <c r="EA349" s="289">
        <v>0</v>
      </c>
      <c r="EB349" s="289">
        <v>0</v>
      </c>
      <c r="EC349" s="289">
        <v>0</v>
      </c>
      <c r="ED349" s="289">
        <v>2433873.77</v>
      </c>
      <c r="EE349" s="289">
        <v>2417374.31</v>
      </c>
      <c r="EF349" s="289">
        <v>2508029.7799999998</v>
      </c>
      <c r="EG349" s="289">
        <v>2347820.4900000002</v>
      </c>
      <c r="EH349" s="289">
        <v>0</v>
      </c>
      <c r="EI349" s="289">
        <v>0</v>
      </c>
      <c r="EJ349" s="289">
        <v>0</v>
      </c>
      <c r="EK349" s="289">
        <v>176708.75</v>
      </c>
      <c r="EL349" s="289">
        <v>0</v>
      </c>
      <c r="EM349" s="289">
        <v>29600000</v>
      </c>
      <c r="EN349" s="289">
        <v>0</v>
      </c>
      <c r="EO349" s="289">
        <v>0</v>
      </c>
      <c r="EP349" s="289">
        <v>0</v>
      </c>
      <c r="EQ349" s="289">
        <v>0</v>
      </c>
      <c r="ER349" s="289">
        <v>0</v>
      </c>
      <c r="ES349" s="289">
        <v>0</v>
      </c>
      <c r="ET349" s="289">
        <v>0</v>
      </c>
      <c r="EU349" s="289">
        <v>50178.29</v>
      </c>
      <c r="EV349" s="289">
        <v>18582.100000000002</v>
      </c>
      <c r="EW349" s="289">
        <v>552563.05000000005</v>
      </c>
      <c r="EX349" s="289">
        <v>584159.24</v>
      </c>
      <c r="EY349" s="289">
        <v>0</v>
      </c>
      <c r="EZ349" s="289">
        <v>107283.92</v>
      </c>
      <c r="FA349" s="289">
        <v>145496.39000000001</v>
      </c>
      <c r="FB349" s="289">
        <v>200556.75</v>
      </c>
      <c r="FC349" s="289">
        <v>43583.56</v>
      </c>
      <c r="FD349" s="289">
        <v>118760.72</v>
      </c>
      <c r="FE349" s="289">
        <v>0</v>
      </c>
      <c r="FF349" s="289">
        <v>0</v>
      </c>
      <c r="FG349" s="289">
        <v>0</v>
      </c>
      <c r="FH349" s="289">
        <v>0</v>
      </c>
      <c r="FI349" s="289">
        <v>0</v>
      </c>
      <c r="FJ349" s="289">
        <v>0</v>
      </c>
      <c r="FK349" s="289">
        <v>0</v>
      </c>
    </row>
    <row r="350" spans="1:167" x14ac:dyDescent="0.15">
      <c r="A350" s="287">
        <v>5586</v>
      </c>
      <c r="B350" s="287" t="s">
        <v>808</v>
      </c>
      <c r="C350" s="289">
        <v>0</v>
      </c>
      <c r="D350" s="289">
        <v>2202280</v>
      </c>
      <c r="E350" s="289">
        <v>1586.95</v>
      </c>
      <c r="F350" s="289">
        <v>76.3</v>
      </c>
      <c r="G350" s="289">
        <v>21658.010000000002</v>
      </c>
      <c r="H350" s="289">
        <v>10106.32</v>
      </c>
      <c r="I350" s="289">
        <v>55428.520000000004</v>
      </c>
      <c r="J350" s="289">
        <v>0</v>
      </c>
      <c r="K350" s="289">
        <v>519084.2</v>
      </c>
      <c r="L350" s="289">
        <v>0</v>
      </c>
      <c r="M350" s="289">
        <v>3021.69</v>
      </c>
      <c r="N350" s="289">
        <v>0</v>
      </c>
      <c r="O350" s="289">
        <v>0</v>
      </c>
      <c r="P350" s="289">
        <v>0</v>
      </c>
      <c r="Q350" s="289">
        <v>0</v>
      </c>
      <c r="R350" s="289">
        <v>3686.75</v>
      </c>
      <c r="S350" s="289">
        <v>0</v>
      </c>
      <c r="T350" s="289">
        <v>0</v>
      </c>
      <c r="U350" s="289">
        <v>184397.71</v>
      </c>
      <c r="V350" s="289">
        <v>4954099</v>
      </c>
      <c r="W350" s="289">
        <v>5562.58</v>
      </c>
      <c r="X350" s="289">
        <v>0</v>
      </c>
      <c r="Y350" s="289">
        <v>188935.77</v>
      </c>
      <c r="Z350" s="289">
        <v>0</v>
      </c>
      <c r="AA350" s="289">
        <v>187510</v>
      </c>
      <c r="AB350" s="289">
        <v>0</v>
      </c>
      <c r="AC350" s="289">
        <v>0</v>
      </c>
      <c r="AD350" s="289">
        <v>19114.97</v>
      </c>
      <c r="AE350" s="289">
        <v>73954.23</v>
      </c>
      <c r="AF350" s="289">
        <v>0</v>
      </c>
      <c r="AG350" s="289">
        <v>0</v>
      </c>
      <c r="AH350" s="289">
        <v>13162.77</v>
      </c>
      <c r="AI350" s="289">
        <v>0</v>
      </c>
      <c r="AJ350" s="289">
        <v>0</v>
      </c>
      <c r="AK350" s="289">
        <v>0</v>
      </c>
      <c r="AL350" s="289">
        <v>0</v>
      </c>
      <c r="AM350" s="289">
        <v>10827.7</v>
      </c>
      <c r="AN350" s="289">
        <v>12453.42</v>
      </c>
      <c r="AO350" s="289">
        <v>0</v>
      </c>
      <c r="AP350" s="289">
        <v>8380.380000000001</v>
      </c>
      <c r="AQ350" s="289">
        <v>1855523.16</v>
      </c>
      <c r="AR350" s="289">
        <v>1272741.94</v>
      </c>
      <c r="AS350" s="289">
        <v>247664.27000000002</v>
      </c>
      <c r="AT350" s="289">
        <v>194139.27</v>
      </c>
      <c r="AU350" s="289">
        <v>233523.81</v>
      </c>
      <c r="AV350" s="289">
        <v>0</v>
      </c>
      <c r="AW350" s="289">
        <v>197219.11000000002</v>
      </c>
      <c r="AX350" s="289">
        <v>131797.57</v>
      </c>
      <c r="AY350" s="289">
        <v>292682.01</v>
      </c>
      <c r="AZ350" s="289">
        <v>482422.76</v>
      </c>
      <c r="BA350" s="289">
        <v>1263056.67</v>
      </c>
      <c r="BB350" s="289">
        <v>341758.94</v>
      </c>
      <c r="BC350" s="289">
        <v>90996</v>
      </c>
      <c r="BD350" s="289">
        <v>0</v>
      </c>
      <c r="BE350" s="289">
        <v>9091</v>
      </c>
      <c r="BF350" s="289">
        <v>897110.8</v>
      </c>
      <c r="BG350" s="289">
        <v>635005.04</v>
      </c>
      <c r="BH350" s="289">
        <v>1493.52</v>
      </c>
      <c r="BI350" s="289">
        <v>0</v>
      </c>
      <c r="BJ350" s="289">
        <v>0</v>
      </c>
      <c r="BK350" s="289">
        <v>0</v>
      </c>
      <c r="BL350" s="289">
        <v>0</v>
      </c>
      <c r="BM350" s="289">
        <v>0</v>
      </c>
      <c r="BN350" s="289">
        <v>0</v>
      </c>
      <c r="BO350" s="289">
        <v>0</v>
      </c>
      <c r="BP350" s="289">
        <v>0</v>
      </c>
      <c r="BQ350" s="289">
        <v>2290485.88</v>
      </c>
      <c r="BR350" s="289">
        <v>2619587.2799999998</v>
      </c>
      <c r="BS350" s="289">
        <v>2290485.88</v>
      </c>
      <c r="BT350" s="289">
        <v>2619587.2799999998</v>
      </c>
      <c r="BU350" s="289">
        <v>0</v>
      </c>
      <c r="BV350" s="289">
        <v>0</v>
      </c>
      <c r="BW350" s="289">
        <v>547110.80000000005</v>
      </c>
      <c r="BX350" s="289">
        <v>0</v>
      </c>
      <c r="BY350" s="289">
        <v>0</v>
      </c>
      <c r="BZ350" s="289">
        <v>0</v>
      </c>
      <c r="CA350" s="289">
        <v>0</v>
      </c>
      <c r="CB350" s="289">
        <v>8441.19</v>
      </c>
      <c r="CC350" s="289">
        <v>23880.19</v>
      </c>
      <c r="CD350" s="289">
        <v>0</v>
      </c>
      <c r="CE350" s="289">
        <v>0</v>
      </c>
      <c r="CF350" s="289">
        <v>0</v>
      </c>
      <c r="CG350" s="289">
        <v>0</v>
      </c>
      <c r="CH350" s="289">
        <v>38494</v>
      </c>
      <c r="CI350" s="289">
        <v>0</v>
      </c>
      <c r="CJ350" s="289">
        <v>0</v>
      </c>
      <c r="CK350" s="289">
        <v>0</v>
      </c>
      <c r="CL350" s="289">
        <v>0</v>
      </c>
      <c r="CM350" s="289">
        <v>152633</v>
      </c>
      <c r="CN350" s="289">
        <v>2067</v>
      </c>
      <c r="CO350" s="289">
        <v>0</v>
      </c>
      <c r="CP350" s="289">
        <v>0</v>
      </c>
      <c r="CQ350" s="289">
        <v>0</v>
      </c>
      <c r="CR350" s="289">
        <v>0</v>
      </c>
      <c r="CS350" s="289">
        <v>1406</v>
      </c>
      <c r="CT350" s="289">
        <v>127699</v>
      </c>
      <c r="CU350" s="289">
        <v>0</v>
      </c>
      <c r="CV350" s="289">
        <v>0</v>
      </c>
      <c r="CW350" s="289">
        <v>0</v>
      </c>
      <c r="CX350" s="289">
        <v>8435.7800000000007</v>
      </c>
      <c r="CY350" s="289">
        <v>0</v>
      </c>
      <c r="CZ350" s="289">
        <v>0</v>
      </c>
      <c r="DA350" s="289">
        <v>0</v>
      </c>
      <c r="DB350" s="289">
        <v>0</v>
      </c>
      <c r="DC350" s="289">
        <v>0</v>
      </c>
      <c r="DD350" s="289">
        <v>0</v>
      </c>
      <c r="DE350" s="289">
        <v>0</v>
      </c>
      <c r="DF350" s="289">
        <v>0</v>
      </c>
      <c r="DG350" s="289">
        <v>0</v>
      </c>
      <c r="DH350" s="289">
        <v>0</v>
      </c>
      <c r="DI350" s="289">
        <v>694145.63</v>
      </c>
      <c r="DJ350" s="289">
        <v>0</v>
      </c>
      <c r="DK350" s="289">
        <v>0</v>
      </c>
      <c r="DL350" s="289">
        <v>161621.51999999999</v>
      </c>
      <c r="DM350" s="289">
        <v>11270.12</v>
      </c>
      <c r="DN350" s="289">
        <v>0</v>
      </c>
      <c r="DO350" s="289">
        <v>0</v>
      </c>
      <c r="DP350" s="289">
        <v>17852.689999999999</v>
      </c>
      <c r="DQ350" s="289">
        <v>0</v>
      </c>
      <c r="DR350" s="289">
        <v>0</v>
      </c>
      <c r="DS350" s="289">
        <v>0</v>
      </c>
      <c r="DT350" s="289">
        <v>0</v>
      </c>
      <c r="DU350" s="289">
        <v>0</v>
      </c>
      <c r="DV350" s="289">
        <v>23810</v>
      </c>
      <c r="DW350" s="289">
        <v>1467</v>
      </c>
      <c r="DX350" s="289">
        <v>0</v>
      </c>
      <c r="DY350" s="289">
        <v>0</v>
      </c>
      <c r="DZ350" s="289">
        <v>0</v>
      </c>
      <c r="EA350" s="289">
        <v>0</v>
      </c>
      <c r="EB350" s="289">
        <v>0</v>
      </c>
      <c r="EC350" s="289">
        <v>0</v>
      </c>
      <c r="ED350" s="289">
        <v>41216.17</v>
      </c>
      <c r="EE350" s="289">
        <v>0.17</v>
      </c>
      <c r="EF350" s="289">
        <v>664334</v>
      </c>
      <c r="EG350" s="289">
        <v>705550</v>
      </c>
      <c r="EH350" s="289">
        <v>0</v>
      </c>
      <c r="EI350" s="289">
        <v>0</v>
      </c>
      <c r="EJ350" s="289">
        <v>0</v>
      </c>
      <c r="EK350" s="289">
        <v>0</v>
      </c>
      <c r="EL350" s="289">
        <v>0</v>
      </c>
      <c r="EM350" s="289">
        <v>0</v>
      </c>
      <c r="EN350" s="289">
        <v>0</v>
      </c>
      <c r="EO350" s="289">
        <v>350000.68</v>
      </c>
      <c r="EP350" s="289">
        <v>350000.68</v>
      </c>
      <c r="EQ350" s="289">
        <v>0</v>
      </c>
      <c r="ER350" s="289">
        <v>0</v>
      </c>
      <c r="ES350" s="289">
        <v>0</v>
      </c>
      <c r="ET350" s="289">
        <v>0</v>
      </c>
      <c r="EU350" s="289">
        <v>38007.83</v>
      </c>
      <c r="EV350" s="289">
        <v>67939.56</v>
      </c>
      <c r="EW350" s="289">
        <v>340151.61</v>
      </c>
      <c r="EX350" s="289">
        <v>310219.88</v>
      </c>
      <c r="EY350" s="289">
        <v>0</v>
      </c>
      <c r="EZ350" s="289">
        <v>199961.82</v>
      </c>
      <c r="FA350" s="289">
        <v>266592.73</v>
      </c>
      <c r="FB350" s="289">
        <v>251801.67</v>
      </c>
      <c r="FC350" s="289">
        <v>17666.29</v>
      </c>
      <c r="FD350" s="289">
        <v>167504.47</v>
      </c>
      <c r="FE350" s="289">
        <v>0</v>
      </c>
      <c r="FF350" s="289">
        <v>0</v>
      </c>
      <c r="FG350" s="289">
        <v>0</v>
      </c>
      <c r="FH350" s="289">
        <v>0</v>
      </c>
      <c r="FI350" s="289">
        <v>0</v>
      </c>
      <c r="FJ350" s="289">
        <v>0</v>
      </c>
      <c r="FK350" s="289">
        <v>0</v>
      </c>
    </row>
    <row r="351" spans="1:167" x14ac:dyDescent="0.15">
      <c r="A351" s="287">
        <v>5593</v>
      </c>
      <c r="B351" s="287" t="s">
        <v>809</v>
      </c>
      <c r="C351" s="289">
        <v>0</v>
      </c>
      <c r="D351" s="289">
        <v>2782436.0100000002</v>
      </c>
      <c r="E351" s="289">
        <v>11199.33</v>
      </c>
      <c r="F351" s="289">
        <v>3393.12</v>
      </c>
      <c r="G351" s="289">
        <v>31799.55</v>
      </c>
      <c r="H351" s="289">
        <v>21522.78</v>
      </c>
      <c r="I351" s="289">
        <v>24323.760000000002</v>
      </c>
      <c r="J351" s="289">
        <v>0</v>
      </c>
      <c r="K351" s="289">
        <v>392515</v>
      </c>
      <c r="L351" s="289">
        <v>0</v>
      </c>
      <c r="M351" s="289">
        <v>0</v>
      </c>
      <c r="N351" s="289">
        <v>0</v>
      </c>
      <c r="O351" s="289">
        <v>0</v>
      </c>
      <c r="P351" s="289">
        <v>71775</v>
      </c>
      <c r="Q351" s="289">
        <v>0</v>
      </c>
      <c r="R351" s="289">
        <v>0</v>
      </c>
      <c r="S351" s="289">
        <v>24416.350000000002</v>
      </c>
      <c r="T351" s="289">
        <v>0</v>
      </c>
      <c r="U351" s="289">
        <v>265218.96000000002</v>
      </c>
      <c r="V351" s="289">
        <v>7078147</v>
      </c>
      <c r="W351" s="289">
        <v>13280</v>
      </c>
      <c r="X351" s="289">
        <v>0</v>
      </c>
      <c r="Y351" s="289">
        <v>425648.4</v>
      </c>
      <c r="Z351" s="289">
        <v>1097.33</v>
      </c>
      <c r="AA351" s="289">
        <v>19139</v>
      </c>
      <c r="AB351" s="289">
        <v>0</v>
      </c>
      <c r="AC351" s="289">
        <v>0</v>
      </c>
      <c r="AD351" s="289">
        <v>83037.320000000007</v>
      </c>
      <c r="AE351" s="289">
        <v>258764.44</v>
      </c>
      <c r="AF351" s="289">
        <v>0</v>
      </c>
      <c r="AG351" s="289">
        <v>0</v>
      </c>
      <c r="AH351" s="289">
        <v>0</v>
      </c>
      <c r="AI351" s="289">
        <v>0</v>
      </c>
      <c r="AJ351" s="289">
        <v>0</v>
      </c>
      <c r="AK351" s="289">
        <v>0</v>
      </c>
      <c r="AL351" s="289">
        <v>0</v>
      </c>
      <c r="AM351" s="289">
        <v>0</v>
      </c>
      <c r="AN351" s="289">
        <v>5323.25</v>
      </c>
      <c r="AO351" s="289">
        <v>0</v>
      </c>
      <c r="AP351" s="289">
        <v>8338.65</v>
      </c>
      <c r="AQ351" s="289">
        <v>2540013.29</v>
      </c>
      <c r="AR351" s="289">
        <v>1893941.95</v>
      </c>
      <c r="AS351" s="289">
        <v>466476</v>
      </c>
      <c r="AT351" s="289">
        <v>208905.88</v>
      </c>
      <c r="AU351" s="289">
        <v>209490.26</v>
      </c>
      <c r="AV351" s="289">
        <v>0</v>
      </c>
      <c r="AW351" s="289">
        <v>122657.63</v>
      </c>
      <c r="AX351" s="289">
        <v>470346.58</v>
      </c>
      <c r="AY351" s="289">
        <v>336553.19</v>
      </c>
      <c r="AZ351" s="289">
        <v>441898.87</v>
      </c>
      <c r="BA351" s="289">
        <v>3327987.74</v>
      </c>
      <c r="BB351" s="289">
        <v>305497.55</v>
      </c>
      <c r="BC351" s="289">
        <v>110345.85</v>
      </c>
      <c r="BD351" s="289">
        <v>0</v>
      </c>
      <c r="BE351" s="289">
        <v>2280</v>
      </c>
      <c r="BF351" s="289">
        <v>655319.03</v>
      </c>
      <c r="BG351" s="289">
        <v>419114.4</v>
      </c>
      <c r="BH351" s="289">
        <v>0</v>
      </c>
      <c r="BI351" s="289">
        <v>24354.44</v>
      </c>
      <c r="BJ351" s="289">
        <v>14113.62</v>
      </c>
      <c r="BK351" s="289">
        <v>0</v>
      </c>
      <c r="BL351" s="289">
        <v>0</v>
      </c>
      <c r="BM351" s="289">
        <v>0</v>
      </c>
      <c r="BN351" s="289">
        <v>0</v>
      </c>
      <c r="BO351" s="289">
        <v>2300360.52</v>
      </c>
      <c r="BP351" s="289">
        <v>2321148.37</v>
      </c>
      <c r="BQ351" s="289">
        <v>0</v>
      </c>
      <c r="BR351" s="289">
        <v>0</v>
      </c>
      <c r="BS351" s="289">
        <v>2324714.96</v>
      </c>
      <c r="BT351" s="289">
        <v>2335261.9900000002</v>
      </c>
      <c r="BU351" s="289">
        <v>0</v>
      </c>
      <c r="BV351" s="289">
        <v>0</v>
      </c>
      <c r="BW351" s="289">
        <v>645096.67000000004</v>
      </c>
      <c r="BX351" s="289">
        <v>0</v>
      </c>
      <c r="BY351" s="289">
        <v>0</v>
      </c>
      <c r="BZ351" s="289">
        <v>0</v>
      </c>
      <c r="CA351" s="289">
        <v>0</v>
      </c>
      <c r="CB351" s="289">
        <v>0</v>
      </c>
      <c r="CC351" s="289">
        <v>0</v>
      </c>
      <c r="CD351" s="289">
        <v>0</v>
      </c>
      <c r="CE351" s="289">
        <v>0</v>
      </c>
      <c r="CF351" s="289">
        <v>0</v>
      </c>
      <c r="CG351" s="289">
        <v>0</v>
      </c>
      <c r="CH351" s="289">
        <v>247403</v>
      </c>
      <c r="CI351" s="289">
        <v>0</v>
      </c>
      <c r="CJ351" s="289">
        <v>990995.68</v>
      </c>
      <c r="CK351" s="289">
        <v>49657.66</v>
      </c>
      <c r="CL351" s="289">
        <v>0</v>
      </c>
      <c r="CM351" s="289">
        <v>375</v>
      </c>
      <c r="CN351" s="289">
        <v>10096</v>
      </c>
      <c r="CO351" s="289">
        <v>0</v>
      </c>
      <c r="CP351" s="289">
        <v>0</v>
      </c>
      <c r="CQ351" s="289">
        <v>0</v>
      </c>
      <c r="CR351" s="289">
        <v>0</v>
      </c>
      <c r="CS351" s="289">
        <v>0</v>
      </c>
      <c r="CT351" s="289">
        <v>150075.76999999999</v>
      </c>
      <c r="CU351" s="289">
        <v>0</v>
      </c>
      <c r="CV351" s="289">
        <v>0</v>
      </c>
      <c r="CW351" s="289">
        <v>0</v>
      </c>
      <c r="CX351" s="289">
        <v>0</v>
      </c>
      <c r="CY351" s="289">
        <v>0</v>
      </c>
      <c r="CZ351" s="289">
        <v>0</v>
      </c>
      <c r="DA351" s="289">
        <v>0</v>
      </c>
      <c r="DB351" s="289">
        <v>0</v>
      </c>
      <c r="DC351" s="289">
        <v>0</v>
      </c>
      <c r="DD351" s="289">
        <v>0</v>
      </c>
      <c r="DE351" s="289">
        <v>0</v>
      </c>
      <c r="DF351" s="289">
        <v>0</v>
      </c>
      <c r="DG351" s="289">
        <v>0</v>
      </c>
      <c r="DH351" s="289">
        <v>0</v>
      </c>
      <c r="DI351" s="289">
        <v>899751.99</v>
      </c>
      <c r="DJ351" s="289">
        <v>0</v>
      </c>
      <c r="DK351" s="289">
        <v>0</v>
      </c>
      <c r="DL351" s="289">
        <v>262068.72</v>
      </c>
      <c r="DM351" s="289">
        <v>23660.45</v>
      </c>
      <c r="DN351" s="289">
        <v>0</v>
      </c>
      <c r="DO351" s="289">
        <v>0</v>
      </c>
      <c r="DP351" s="289">
        <v>1135.6600000000001</v>
      </c>
      <c r="DQ351" s="289">
        <v>0</v>
      </c>
      <c r="DR351" s="289">
        <v>0</v>
      </c>
      <c r="DS351" s="289">
        <v>0</v>
      </c>
      <c r="DT351" s="289">
        <v>0</v>
      </c>
      <c r="DU351" s="289">
        <v>0</v>
      </c>
      <c r="DV351" s="289">
        <v>902150.5</v>
      </c>
      <c r="DW351" s="289">
        <v>4932.46</v>
      </c>
      <c r="DX351" s="289">
        <v>1269.75</v>
      </c>
      <c r="DY351" s="289">
        <v>186601.54</v>
      </c>
      <c r="DZ351" s="289">
        <v>185371.79</v>
      </c>
      <c r="EA351" s="289">
        <v>0</v>
      </c>
      <c r="EB351" s="289">
        <v>40</v>
      </c>
      <c r="EC351" s="289">
        <v>0</v>
      </c>
      <c r="ED351" s="289">
        <v>0</v>
      </c>
      <c r="EE351" s="289">
        <v>0</v>
      </c>
      <c r="EF351" s="289">
        <v>1012736.11</v>
      </c>
      <c r="EG351" s="289">
        <v>1012736.11</v>
      </c>
      <c r="EH351" s="289">
        <v>0</v>
      </c>
      <c r="EI351" s="289">
        <v>0</v>
      </c>
      <c r="EJ351" s="289">
        <v>0</v>
      </c>
      <c r="EK351" s="289">
        <v>0</v>
      </c>
      <c r="EL351" s="289">
        <v>0</v>
      </c>
      <c r="EM351" s="289">
        <v>0</v>
      </c>
      <c r="EN351" s="289">
        <v>1000000</v>
      </c>
      <c r="EO351" s="289">
        <v>0</v>
      </c>
      <c r="EP351" s="289">
        <v>2513.75</v>
      </c>
      <c r="EQ351" s="289">
        <v>0</v>
      </c>
      <c r="ER351" s="289">
        <v>0</v>
      </c>
      <c r="ES351" s="289">
        <v>0</v>
      </c>
      <c r="ET351" s="289">
        <v>1002513.75</v>
      </c>
      <c r="EU351" s="289">
        <v>152236.4</v>
      </c>
      <c r="EV351" s="289">
        <v>167429.68</v>
      </c>
      <c r="EW351" s="289">
        <v>615938.13</v>
      </c>
      <c r="EX351" s="289">
        <v>600744.85</v>
      </c>
      <c r="EY351" s="289">
        <v>0</v>
      </c>
      <c r="EZ351" s="289">
        <v>28242.47</v>
      </c>
      <c r="FA351" s="289">
        <v>30522.850000000002</v>
      </c>
      <c r="FB351" s="289">
        <v>100281.28</v>
      </c>
      <c r="FC351" s="289">
        <v>15096.41</v>
      </c>
      <c r="FD351" s="289">
        <v>82904.490000000005</v>
      </c>
      <c r="FE351" s="289">
        <v>0</v>
      </c>
      <c r="FF351" s="289">
        <v>0</v>
      </c>
      <c r="FG351" s="289">
        <v>0</v>
      </c>
      <c r="FH351" s="289">
        <v>0</v>
      </c>
      <c r="FI351" s="289">
        <v>0</v>
      </c>
      <c r="FJ351" s="289">
        <v>0</v>
      </c>
      <c r="FK351" s="289">
        <v>0</v>
      </c>
    </row>
    <row r="352" spans="1:167" x14ac:dyDescent="0.15">
      <c r="A352" s="287">
        <v>5607</v>
      </c>
      <c r="B352" s="287" t="s">
        <v>810</v>
      </c>
      <c r="C352" s="289">
        <v>167.86</v>
      </c>
      <c r="D352" s="289">
        <v>33564762.829999998</v>
      </c>
      <c r="E352" s="289">
        <v>0</v>
      </c>
      <c r="F352" s="289">
        <v>0</v>
      </c>
      <c r="G352" s="289">
        <v>89323</v>
      </c>
      <c r="H352" s="289">
        <v>36100.879999999997</v>
      </c>
      <c r="I352" s="289">
        <v>1124965.1399999999</v>
      </c>
      <c r="J352" s="289">
        <v>0</v>
      </c>
      <c r="K352" s="289">
        <v>765921.62</v>
      </c>
      <c r="L352" s="289">
        <v>0</v>
      </c>
      <c r="M352" s="289">
        <v>0</v>
      </c>
      <c r="N352" s="289">
        <v>0</v>
      </c>
      <c r="O352" s="289">
        <v>0</v>
      </c>
      <c r="P352" s="289">
        <v>5819.52</v>
      </c>
      <c r="Q352" s="289">
        <v>0</v>
      </c>
      <c r="R352" s="289">
        <v>0</v>
      </c>
      <c r="S352" s="289">
        <v>0</v>
      </c>
      <c r="T352" s="289">
        <v>0</v>
      </c>
      <c r="U352" s="289">
        <v>2139543.6800000002</v>
      </c>
      <c r="V352" s="289">
        <v>35932281</v>
      </c>
      <c r="W352" s="289">
        <v>89217.81</v>
      </c>
      <c r="X352" s="289">
        <v>106403</v>
      </c>
      <c r="Y352" s="289">
        <v>0</v>
      </c>
      <c r="Z352" s="289">
        <v>44636.840000000004</v>
      </c>
      <c r="AA352" s="289">
        <v>339770</v>
      </c>
      <c r="AB352" s="289">
        <v>46114.239999999998</v>
      </c>
      <c r="AC352" s="289">
        <v>0</v>
      </c>
      <c r="AD352" s="289">
        <v>405404.9</v>
      </c>
      <c r="AE352" s="289">
        <v>981710.08000000007</v>
      </c>
      <c r="AF352" s="289">
        <v>0</v>
      </c>
      <c r="AG352" s="289">
        <v>0</v>
      </c>
      <c r="AH352" s="289">
        <v>390998.81</v>
      </c>
      <c r="AI352" s="289">
        <v>0</v>
      </c>
      <c r="AJ352" s="289">
        <v>0</v>
      </c>
      <c r="AK352" s="289">
        <v>334730.68</v>
      </c>
      <c r="AL352" s="289">
        <v>1475667</v>
      </c>
      <c r="AM352" s="289">
        <v>86400</v>
      </c>
      <c r="AN352" s="289">
        <v>19280.54</v>
      </c>
      <c r="AO352" s="289">
        <v>0</v>
      </c>
      <c r="AP352" s="289">
        <v>21630.62</v>
      </c>
      <c r="AQ352" s="289">
        <v>17931717.899999999</v>
      </c>
      <c r="AR352" s="289">
        <v>14180614.75</v>
      </c>
      <c r="AS352" s="289">
        <v>1926924.07</v>
      </c>
      <c r="AT352" s="289">
        <v>1687003.28</v>
      </c>
      <c r="AU352" s="289">
        <v>854087.82000000007</v>
      </c>
      <c r="AV352" s="289">
        <v>389908.64</v>
      </c>
      <c r="AW352" s="289">
        <v>1651587.52</v>
      </c>
      <c r="AX352" s="289">
        <v>2515306.42</v>
      </c>
      <c r="AY352" s="289">
        <v>3109986</v>
      </c>
      <c r="AZ352" s="289">
        <v>3902955.08</v>
      </c>
      <c r="BA352" s="289">
        <v>14663210.279999999</v>
      </c>
      <c r="BB352" s="289">
        <v>2266607.0099999998</v>
      </c>
      <c r="BC352" s="289">
        <v>852628.87</v>
      </c>
      <c r="BD352" s="289">
        <v>831696.22</v>
      </c>
      <c r="BE352" s="289">
        <v>132228.71</v>
      </c>
      <c r="BF352" s="289">
        <v>8682008.0600000005</v>
      </c>
      <c r="BG352" s="289">
        <v>2372406.77</v>
      </c>
      <c r="BH352" s="289">
        <v>14025.2</v>
      </c>
      <c r="BI352" s="289">
        <v>45396.21</v>
      </c>
      <c r="BJ352" s="289">
        <v>33831.17</v>
      </c>
      <c r="BK352" s="289">
        <v>0</v>
      </c>
      <c r="BL352" s="289">
        <v>0</v>
      </c>
      <c r="BM352" s="289">
        <v>0</v>
      </c>
      <c r="BN352" s="289">
        <v>0</v>
      </c>
      <c r="BO352" s="289">
        <v>0</v>
      </c>
      <c r="BP352" s="289">
        <v>0</v>
      </c>
      <c r="BQ352" s="289">
        <v>24202033.969999999</v>
      </c>
      <c r="BR352" s="289">
        <v>24249546.460000001</v>
      </c>
      <c r="BS352" s="289">
        <v>24247430.18</v>
      </c>
      <c r="BT352" s="289">
        <v>24283377.629999999</v>
      </c>
      <c r="BU352" s="289">
        <v>0</v>
      </c>
      <c r="BV352" s="289">
        <v>0</v>
      </c>
      <c r="BW352" s="289">
        <v>8682008.0600000005</v>
      </c>
      <c r="BX352" s="289">
        <v>0</v>
      </c>
      <c r="BY352" s="289">
        <v>0</v>
      </c>
      <c r="BZ352" s="289">
        <v>0</v>
      </c>
      <c r="CA352" s="289">
        <v>0</v>
      </c>
      <c r="CB352" s="289">
        <v>0</v>
      </c>
      <c r="CC352" s="289">
        <v>1391.3</v>
      </c>
      <c r="CD352" s="289">
        <v>0</v>
      </c>
      <c r="CE352" s="289">
        <v>0</v>
      </c>
      <c r="CF352" s="289">
        <v>0</v>
      </c>
      <c r="CG352" s="289">
        <v>0</v>
      </c>
      <c r="CH352" s="289">
        <v>5434.36</v>
      </c>
      <c r="CI352" s="289">
        <v>0</v>
      </c>
      <c r="CJ352" s="289">
        <v>0</v>
      </c>
      <c r="CK352" s="289">
        <v>0</v>
      </c>
      <c r="CL352" s="289">
        <v>0</v>
      </c>
      <c r="CM352" s="289">
        <v>2991495</v>
      </c>
      <c r="CN352" s="289">
        <v>53882</v>
      </c>
      <c r="CO352" s="289">
        <v>0</v>
      </c>
      <c r="CP352" s="289">
        <v>0</v>
      </c>
      <c r="CQ352" s="289">
        <v>0</v>
      </c>
      <c r="CR352" s="289">
        <v>0</v>
      </c>
      <c r="CS352" s="289">
        <v>36646</v>
      </c>
      <c r="CT352" s="289">
        <v>1533191.87</v>
      </c>
      <c r="CU352" s="289">
        <v>0</v>
      </c>
      <c r="CV352" s="289">
        <v>0</v>
      </c>
      <c r="CW352" s="289">
        <v>0</v>
      </c>
      <c r="CX352" s="289">
        <v>585609.62</v>
      </c>
      <c r="CY352" s="289">
        <v>0</v>
      </c>
      <c r="CZ352" s="289">
        <v>0</v>
      </c>
      <c r="DA352" s="289">
        <v>0</v>
      </c>
      <c r="DB352" s="289">
        <v>0</v>
      </c>
      <c r="DC352" s="289">
        <v>0</v>
      </c>
      <c r="DD352" s="289">
        <v>0</v>
      </c>
      <c r="DE352" s="289">
        <v>0</v>
      </c>
      <c r="DF352" s="289">
        <v>0</v>
      </c>
      <c r="DG352" s="289">
        <v>0</v>
      </c>
      <c r="DH352" s="289">
        <v>0</v>
      </c>
      <c r="DI352" s="289">
        <v>10345016.289999999</v>
      </c>
      <c r="DJ352" s="289">
        <v>0</v>
      </c>
      <c r="DK352" s="289">
        <v>1742.26</v>
      </c>
      <c r="DL352" s="289">
        <v>2161125.12</v>
      </c>
      <c r="DM352" s="289">
        <v>491880.93</v>
      </c>
      <c r="DN352" s="289">
        <v>0</v>
      </c>
      <c r="DO352" s="289">
        <v>0</v>
      </c>
      <c r="DP352" s="289">
        <v>316501.47000000003</v>
      </c>
      <c r="DQ352" s="289">
        <v>515.65</v>
      </c>
      <c r="DR352" s="289">
        <v>0</v>
      </c>
      <c r="DS352" s="289">
        <v>0</v>
      </c>
      <c r="DT352" s="289">
        <v>0</v>
      </c>
      <c r="DU352" s="289">
        <v>0</v>
      </c>
      <c r="DV352" s="289">
        <v>572876.49</v>
      </c>
      <c r="DW352" s="289">
        <v>0</v>
      </c>
      <c r="DX352" s="289">
        <v>151931.62</v>
      </c>
      <c r="DY352" s="289">
        <v>257990.01</v>
      </c>
      <c r="DZ352" s="289">
        <v>725109.85</v>
      </c>
      <c r="EA352" s="289">
        <v>317556.69</v>
      </c>
      <c r="EB352" s="289">
        <v>301494.77</v>
      </c>
      <c r="EC352" s="289">
        <v>0</v>
      </c>
      <c r="ED352" s="289">
        <v>420589.27</v>
      </c>
      <c r="EE352" s="289">
        <v>86183.51</v>
      </c>
      <c r="EF352" s="289">
        <v>1076657.1000000001</v>
      </c>
      <c r="EG352" s="289">
        <v>1410895</v>
      </c>
      <c r="EH352" s="289">
        <v>0</v>
      </c>
      <c r="EI352" s="289">
        <v>0</v>
      </c>
      <c r="EJ352" s="289">
        <v>0</v>
      </c>
      <c r="EK352" s="289">
        <v>0</v>
      </c>
      <c r="EL352" s="289">
        <v>167.86</v>
      </c>
      <c r="EM352" s="289">
        <v>8217798.6500000004</v>
      </c>
      <c r="EN352" s="289">
        <v>100</v>
      </c>
      <c r="EO352" s="289">
        <v>100</v>
      </c>
      <c r="EP352" s="289">
        <v>0</v>
      </c>
      <c r="EQ352" s="289">
        <v>0</v>
      </c>
      <c r="ER352" s="289">
        <v>0</v>
      </c>
      <c r="ES352" s="289">
        <v>0</v>
      </c>
      <c r="ET352" s="289">
        <v>0</v>
      </c>
      <c r="EU352" s="289">
        <v>1199699.3600000001</v>
      </c>
      <c r="EV352" s="289">
        <v>1259628.44</v>
      </c>
      <c r="EW352" s="289">
        <v>3408867.72</v>
      </c>
      <c r="EX352" s="289">
        <v>3348938.64</v>
      </c>
      <c r="EY352" s="289">
        <v>0</v>
      </c>
      <c r="EZ352" s="289">
        <v>42137.86</v>
      </c>
      <c r="FA352" s="289">
        <v>0</v>
      </c>
      <c r="FB352" s="289">
        <v>20000</v>
      </c>
      <c r="FC352" s="289">
        <v>5407.9400000000005</v>
      </c>
      <c r="FD352" s="289">
        <v>6000</v>
      </c>
      <c r="FE352" s="289">
        <v>50729.919999999998</v>
      </c>
      <c r="FF352" s="289">
        <v>0</v>
      </c>
      <c r="FG352" s="289">
        <v>0</v>
      </c>
      <c r="FH352" s="289">
        <v>0</v>
      </c>
      <c r="FI352" s="289">
        <v>0</v>
      </c>
      <c r="FJ352" s="289">
        <v>0</v>
      </c>
      <c r="FK352" s="289">
        <v>0</v>
      </c>
    </row>
    <row r="353" spans="1:167" x14ac:dyDescent="0.15">
      <c r="A353" s="287">
        <v>5614</v>
      </c>
      <c r="B353" s="287" t="s">
        <v>811</v>
      </c>
      <c r="C353" s="289">
        <v>0</v>
      </c>
      <c r="D353" s="289">
        <v>2094544</v>
      </c>
      <c r="E353" s="289">
        <v>0</v>
      </c>
      <c r="F353" s="289">
        <v>0</v>
      </c>
      <c r="G353" s="289">
        <v>4064.69</v>
      </c>
      <c r="H353" s="289">
        <v>1971.6100000000001</v>
      </c>
      <c r="I353" s="289">
        <v>54998.55</v>
      </c>
      <c r="J353" s="289">
        <v>0</v>
      </c>
      <c r="K353" s="289">
        <v>109962.78</v>
      </c>
      <c r="L353" s="289">
        <v>0</v>
      </c>
      <c r="M353" s="289">
        <v>0</v>
      </c>
      <c r="N353" s="289">
        <v>0</v>
      </c>
      <c r="O353" s="289">
        <v>0</v>
      </c>
      <c r="P353" s="289">
        <v>0</v>
      </c>
      <c r="Q353" s="289">
        <v>0</v>
      </c>
      <c r="R353" s="289">
        <v>0</v>
      </c>
      <c r="S353" s="289">
        <v>0</v>
      </c>
      <c r="T353" s="289">
        <v>0</v>
      </c>
      <c r="U353" s="289">
        <v>51226.19</v>
      </c>
      <c r="V353" s="289">
        <v>483794</v>
      </c>
      <c r="W353" s="289">
        <v>1840</v>
      </c>
      <c r="X353" s="289">
        <v>0</v>
      </c>
      <c r="Y353" s="289">
        <v>8686.7000000000007</v>
      </c>
      <c r="Z353" s="289">
        <v>9199.02</v>
      </c>
      <c r="AA353" s="289">
        <v>74144</v>
      </c>
      <c r="AB353" s="289">
        <v>0</v>
      </c>
      <c r="AC353" s="289">
        <v>0</v>
      </c>
      <c r="AD353" s="289">
        <v>10142</v>
      </c>
      <c r="AE353" s="289">
        <v>15197</v>
      </c>
      <c r="AF353" s="289">
        <v>0</v>
      </c>
      <c r="AG353" s="289">
        <v>0</v>
      </c>
      <c r="AH353" s="289">
        <v>0</v>
      </c>
      <c r="AI353" s="289">
        <v>17343</v>
      </c>
      <c r="AJ353" s="289">
        <v>0</v>
      </c>
      <c r="AK353" s="289">
        <v>0</v>
      </c>
      <c r="AL353" s="289">
        <v>29182.240000000002</v>
      </c>
      <c r="AM353" s="289">
        <v>16341.800000000001</v>
      </c>
      <c r="AN353" s="289">
        <v>0</v>
      </c>
      <c r="AO353" s="289">
        <v>0</v>
      </c>
      <c r="AP353" s="289">
        <v>2116.1999999999998</v>
      </c>
      <c r="AQ353" s="289">
        <v>669235.56000000006</v>
      </c>
      <c r="AR353" s="289">
        <v>438728.12</v>
      </c>
      <c r="AS353" s="289">
        <v>54874.31</v>
      </c>
      <c r="AT353" s="289">
        <v>76818.13</v>
      </c>
      <c r="AU353" s="289">
        <v>68251.05</v>
      </c>
      <c r="AV353" s="289">
        <v>0</v>
      </c>
      <c r="AW353" s="289">
        <v>75586.45</v>
      </c>
      <c r="AX353" s="289">
        <v>107760.58</v>
      </c>
      <c r="AY353" s="289">
        <v>157255.54</v>
      </c>
      <c r="AZ353" s="289">
        <v>98456.72</v>
      </c>
      <c r="BA353" s="289">
        <v>485865.71</v>
      </c>
      <c r="BB353" s="289">
        <v>13353.18</v>
      </c>
      <c r="BC353" s="289">
        <v>40293.050000000003</v>
      </c>
      <c r="BD353" s="289">
        <v>31950.11</v>
      </c>
      <c r="BE353" s="289">
        <v>16195.24</v>
      </c>
      <c r="BF353" s="289">
        <v>163744.39000000001</v>
      </c>
      <c r="BG353" s="289">
        <v>373564.15</v>
      </c>
      <c r="BH353" s="289">
        <v>0</v>
      </c>
      <c r="BI353" s="289">
        <v>0</v>
      </c>
      <c r="BJ353" s="289">
        <v>0</v>
      </c>
      <c r="BK353" s="289">
        <v>0</v>
      </c>
      <c r="BL353" s="289">
        <v>0</v>
      </c>
      <c r="BM353" s="289">
        <v>0</v>
      </c>
      <c r="BN353" s="289">
        <v>0</v>
      </c>
      <c r="BO353" s="289">
        <v>0</v>
      </c>
      <c r="BP353" s="289">
        <v>0</v>
      </c>
      <c r="BQ353" s="289">
        <v>426570.84</v>
      </c>
      <c r="BR353" s="289">
        <v>539392.32999999996</v>
      </c>
      <c r="BS353" s="289">
        <v>426570.84</v>
      </c>
      <c r="BT353" s="289">
        <v>539392.32999999996</v>
      </c>
      <c r="BU353" s="289">
        <v>0</v>
      </c>
      <c r="BV353" s="289">
        <v>0</v>
      </c>
      <c r="BW353" s="289">
        <v>163239.25</v>
      </c>
      <c r="BX353" s="289">
        <v>0</v>
      </c>
      <c r="BY353" s="289">
        <v>0</v>
      </c>
      <c r="BZ353" s="289">
        <v>0</v>
      </c>
      <c r="CA353" s="289">
        <v>0</v>
      </c>
      <c r="CB353" s="289">
        <v>0</v>
      </c>
      <c r="CC353" s="289">
        <v>0</v>
      </c>
      <c r="CD353" s="289">
        <v>0</v>
      </c>
      <c r="CE353" s="289">
        <v>0</v>
      </c>
      <c r="CF353" s="289">
        <v>0</v>
      </c>
      <c r="CG353" s="289">
        <v>0</v>
      </c>
      <c r="CH353" s="289">
        <v>22887.350000000002</v>
      </c>
      <c r="CI353" s="289">
        <v>14039.07</v>
      </c>
      <c r="CJ353" s="289">
        <v>0</v>
      </c>
      <c r="CK353" s="289">
        <v>0</v>
      </c>
      <c r="CL353" s="289">
        <v>0</v>
      </c>
      <c r="CM353" s="289">
        <v>29402</v>
      </c>
      <c r="CN353" s="289">
        <v>0</v>
      </c>
      <c r="CO353" s="289">
        <v>0</v>
      </c>
      <c r="CP353" s="289">
        <v>0</v>
      </c>
      <c r="CQ353" s="289">
        <v>0</v>
      </c>
      <c r="CR353" s="289">
        <v>0</v>
      </c>
      <c r="CS353" s="289">
        <v>0</v>
      </c>
      <c r="CT353" s="289">
        <v>39099.379999999997</v>
      </c>
      <c r="CU353" s="289">
        <v>0</v>
      </c>
      <c r="CV353" s="289">
        <v>0</v>
      </c>
      <c r="CW353" s="289">
        <v>0</v>
      </c>
      <c r="CX353" s="289">
        <v>0</v>
      </c>
      <c r="CY353" s="289">
        <v>0</v>
      </c>
      <c r="CZ353" s="289">
        <v>0</v>
      </c>
      <c r="DA353" s="289">
        <v>0</v>
      </c>
      <c r="DB353" s="289">
        <v>0</v>
      </c>
      <c r="DC353" s="289">
        <v>0</v>
      </c>
      <c r="DD353" s="289">
        <v>0</v>
      </c>
      <c r="DE353" s="289">
        <v>0</v>
      </c>
      <c r="DF353" s="289">
        <v>0</v>
      </c>
      <c r="DG353" s="289">
        <v>0</v>
      </c>
      <c r="DH353" s="289">
        <v>0</v>
      </c>
      <c r="DI353" s="289">
        <v>98131.41</v>
      </c>
      <c r="DJ353" s="289">
        <v>0</v>
      </c>
      <c r="DK353" s="289">
        <v>0</v>
      </c>
      <c r="DL353" s="289">
        <v>29514.13</v>
      </c>
      <c r="DM353" s="289">
        <v>8750.34</v>
      </c>
      <c r="DN353" s="289">
        <v>0</v>
      </c>
      <c r="DO353" s="289">
        <v>0</v>
      </c>
      <c r="DP353" s="289">
        <v>25972.52</v>
      </c>
      <c r="DQ353" s="289">
        <v>0</v>
      </c>
      <c r="DR353" s="289">
        <v>0</v>
      </c>
      <c r="DS353" s="289">
        <v>0</v>
      </c>
      <c r="DT353" s="289">
        <v>0</v>
      </c>
      <c r="DU353" s="289">
        <v>0</v>
      </c>
      <c r="DV353" s="289">
        <v>101862.2</v>
      </c>
      <c r="DW353" s="289">
        <v>4436.45</v>
      </c>
      <c r="DX353" s="289">
        <v>0</v>
      </c>
      <c r="DY353" s="289">
        <v>0</v>
      </c>
      <c r="DZ353" s="289">
        <v>0</v>
      </c>
      <c r="EA353" s="289">
        <v>0</v>
      </c>
      <c r="EB353" s="289">
        <v>0</v>
      </c>
      <c r="EC353" s="289">
        <v>0</v>
      </c>
      <c r="ED353" s="289">
        <v>76643.820000000007</v>
      </c>
      <c r="EE353" s="289">
        <v>76936.37</v>
      </c>
      <c r="EF353" s="289">
        <v>362161.76</v>
      </c>
      <c r="EG353" s="289">
        <v>342219.38</v>
      </c>
      <c r="EH353" s="289">
        <v>0</v>
      </c>
      <c r="EI353" s="289">
        <v>0</v>
      </c>
      <c r="EJ353" s="289">
        <v>0</v>
      </c>
      <c r="EK353" s="289">
        <v>19649.830000000002</v>
      </c>
      <c r="EL353" s="289">
        <v>0</v>
      </c>
      <c r="EM353" s="289">
        <v>1394764.98</v>
      </c>
      <c r="EN353" s="289">
        <v>50160.590000000004</v>
      </c>
      <c r="EO353" s="289">
        <v>5473</v>
      </c>
      <c r="EP353" s="289">
        <v>362547.41000000003</v>
      </c>
      <c r="EQ353" s="289">
        <v>0</v>
      </c>
      <c r="ER353" s="289">
        <v>407235</v>
      </c>
      <c r="ES353" s="289">
        <v>0</v>
      </c>
      <c r="ET353" s="289">
        <v>0</v>
      </c>
      <c r="EU353" s="289">
        <v>16029.54</v>
      </c>
      <c r="EV353" s="289">
        <v>18694.09</v>
      </c>
      <c r="EW353" s="289">
        <v>82919.83</v>
      </c>
      <c r="EX353" s="289">
        <v>80255.28</v>
      </c>
      <c r="EY353" s="289">
        <v>0</v>
      </c>
      <c r="EZ353" s="289">
        <v>0</v>
      </c>
      <c r="FA353" s="289">
        <v>0</v>
      </c>
      <c r="FB353" s="289">
        <v>0</v>
      </c>
      <c r="FC353" s="289">
        <v>0</v>
      </c>
      <c r="FD353" s="289">
        <v>0</v>
      </c>
      <c r="FE353" s="289">
        <v>0</v>
      </c>
      <c r="FF353" s="289">
        <v>0</v>
      </c>
      <c r="FG353" s="289">
        <v>0</v>
      </c>
      <c r="FH353" s="289">
        <v>0</v>
      </c>
      <c r="FI353" s="289">
        <v>0</v>
      </c>
      <c r="FJ353" s="289">
        <v>0</v>
      </c>
      <c r="FK353" s="289">
        <v>0</v>
      </c>
    </row>
    <row r="354" spans="1:167" x14ac:dyDescent="0.15">
      <c r="A354" s="287">
        <v>3542</v>
      </c>
      <c r="B354" s="287" t="s">
        <v>684</v>
      </c>
      <c r="C354" s="289">
        <v>0</v>
      </c>
      <c r="D354" s="289">
        <v>3067726.6</v>
      </c>
      <c r="E354" s="289">
        <v>421.08</v>
      </c>
      <c r="F354" s="289">
        <v>0</v>
      </c>
      <c r="G354" s="289">
        <v>9899</v>
      </c>
      <c r="H354" s="289">
        <v>1440.29</v>
      </c>
      <c r="I354" s="289">
        <v>21985</v>
      </c>
      <c r="J354" s="289">
        <v>0</v>
      </c>
      <c r="K354" s="289">
        <v>775579.83</v>
      </c>
      <c r="L354" s="289">
        <v>0</v>
      </c>
      <c r="M354" s="289">
        <v>0</v>
      </c>
      <c r="N354" s="289">
        <v>0</v>
      </c>
      <c r="O354" s="289">
        <v>0</v>
      </c>
      <c r="P354" s="289">
        <v>0</v>
      </c>
      <c r="Q354" s="289">
        <v>0</v>
      </c>
      <c r="R354" s="289">
        <v>0</v>
      </c>
      <c r="S354" s="289">
        <v>0</v>
      </c>
      <c r="T354" s="289">
        <v>0</v>
      </c>
      <c r="U354" s="289">
        <v>56504.17</v>
      </c>
      <c r="V354" s="289">
        <v>65797</v>
      </c>
      <c r="W354" s="289">
        <v>0</v>
      </c>
      <c r="X354" s="289">
        <v>0</v>
      </c>
      <c r="Y354" s="289">
        <v>0</v>
      </c>
      <c r="Z354" s="289">
        <v>9481.380000000001</v>
      </c>
      <c r="AA354" s="289">
        <v>119</v>
      </c>
      <c r="AB354" s="289">
        <v>0</v>
      </c>
      <c r="AC354" s="289">
        <v>0</v>
      </c>
      <c r="AD354" s="289">
        <v>7175.97</v>
      </c>
      <c r="AE354" s="289">
        <v>58766</v>
      </c>
      <c r="AF354" s="289">
        <v>0</v>
      </c>
      <c r="AG354" s="289">
        <v>0</v>
      </c>
      <c r="AH354" s="289">
        <v>0</v>
      </c>
      <c r="AI354" s="289">
        <v>32634</v>
      </c>
      <c r="AJ354" s="289">
        <v>0</v>
      </c>
      <c r="AK354" s="289">
        <v>0</v>
      </c>
      <c r="AL354" s="289">
        <v>0</v>
      </c>
      <c r="AM354" s="289">
        <v>0</v>
      </c>
      <c r="AN354" s="289">
        <v>0</v>
      </c>
      <c r="AO354" s="289">
        <v>0</v>
      </c>
      <c r="AP354" s="289">
        <v>12306.98</v>
      </c>
      <c r="AQ354" s="289">
        <v>1251212.78</v>
      </c>
      <c r="AR354" s="289">
        <v>844795.49</v>
      </c>
      <c r="AS354" s="289">
        <v>0</v>
      </c>
      <c r="AT354" s="289">
        <v>153199.56</v>
      </c>
      <c r="AU354" s="289">
        <v>36132.400000000001</v>
      </c>
      <c r="AV354" s="289">
        <v>78922.650000000009</v>
      </c>
      <c r="AW354" s="289">
        <v>68283.61</v>
      </c>
      <c r="AX354" s="289">
        <v>169104.31</v>
      </c>
      <c r="AY354" s="289">
        <v>258790.16</v>
      </c>
      <c r="AZ354" s="289">
        <v>189081.63</v>
      </c>
      <c r="BA354" s="289">
        <v>480599.25</v>
      </c>
      <c r="BB354" s="289">
        <v>90820.930000000008</v>
      </c>
      <c r="BC354" s="289">
        <v>35989</v>
      </c>
      <c r="BD354" s="289">
        <v>5158.2</v>
      </c>
      <c r="BE354" s="289">
        <v>71980.55</v>
      </c>
      <c r="BF354" s="289">
        <v>239350.16</v>
      </c>
      <c r="BG354" s="289">
        <v>215466.46</v>
      </c>
      <c r="BH354" s="289">
        <v>0</v>
      </c>
      <c r="BI354" s="289">
        <v>0</v>
      </c>
      <c r="BJ354" s="289">
        <v>0</v>
      </c>
      <c r="BK354" s="289">
        <v>0</v>
      </c>
      <c r="BL354" s="289">
        <v>0</v>
      </c>
      <c r="BM354" s="289">
        <v>0</v>
      </c>
      <c r="BN354" s="289">
        <v>0</v>
      </c>
      <c r="BO354" s="289">
        <v>0</v>
      </c>
      <c r="BP354" s="289">
        <v>0</v>
      </c>
      <c r="BQ354" s="289">
        <v>959931.48</v>
      </c>
      <c r="BR354" s="289">
        <v>890880.64</v>
      </c>
      <c r="BS354" s="289">
        <v>959931.48</v>
      </c>
      <c r="BT354" s="289">
        <v>890880.64</v>
      </c>
      <c r="BU354" s="289">
        <v>0</v>
      </c>
      <c r="BV354" s="289">
        <v>0</v>
      </c>
      <c r="BW354" s="289">
        <v>223564.98</v>
      </c>
      <c r="BX354" s="289">
        <v>0</v>
      </c>
      <c r="BY354" s="289">
        <v>0</v>
      </c>
      <c r="BZ354" s="289">
        <v>0</v>
      </c>
      <c r="CA354" s="289">
        <v>0</v>
      </c>
      <c r="CB354" s="289">
        <v>0</v>
      </c>
      <c r="CC354" s="289">
        <v>145987.57</v>
      </c>
      <c r="CD354" s="289">
        <v>0</v>
      </c>
      <c r="CE354" s="289">
        <v>0</v>
      </c>
      <c r="CF354" s="289">
        <v>0</v>
      </c>
      <c r="CG354" s="289">
        <v>0</v>
      </c>
      <c r="CH354" s="289">
        <v>0</v>
      </c>
      <c r="CI354" s="289">
        <v>0</v>
      </c>
      <c r="CJ354" s="289">
        <v>0</v>
      </c>
      <c r="CK354" s="289">
        <v>0</v>
      </c>
      <c r="CL354" s="289">
        <v>0</v>
      </c>
      <c r="CM354" s="289">
        <v>84648</v>
      </c>
      <c r="CN354" s="289">
        <v>0</v>
      </c>
      <c r="CO354" s="289">
        <v>0</v>
      </c>
      <c r="CP354" s="289">
        <v>0</v>
      </c>
      <c r="CQ354" s="289">
        <v>0</v>
      </c>
      <c r="CR354" s="289">
        <v>0</v>
      </c>
      <c r="CS354" s="289">
        <v>0</v>
      </c>
      <c r="CT354" s="289">
        <v>61437</v>
      </c>
      <c r="CU354" s="289">
        <v>0</v>
      </c>
      <c r="CV354" s="289">
        <v>0</v>
      </c>
      <c r="CW354" s="289">
        <v>0</v>
      </c>
      <c r="CX354" s="289">
        <v>0</v>
      </c>
      <c r="CY354" s="289">
        <v>0</v>
      </c>
      <c r="CZ354" s="289">
        <v>0</v>
      </c>
      <c r="DA354" s="289">
        <v>0</v>
      </c>
      <c r="DB354" s="289">
        <v>0</v>
      </c>
      <c r="DC354" s="289">
        <v>0</v>
      </c>
      <c r="DD354" s="289">
        <v>0</v>
      </c>
      <c r="DE354" s="289">
        <v>0</v>
      </c>
      <c r="DF354" s="289">
        <v>0</v>
      </c>
      <c r="DG354" s="289">
        <v>0</v>
      </c>
      <c r="DH354" s="289">
        <v>0</v>
      </c>
      <c r="DI354" s="289">
        <v>275156.95</v>
      </c>
      <c r="DJ354" s="289">
        <v>0</v>
      </c>
      <c r="DK354" s="289">
        <v>0</v>
      </c>
      <c r="DL354" s="289">
        <v>162075.63</v>
      </c>
      <c r="DM354" s="289">
        <v>28838.46</v>
      </c>
      <c r="DN354" s="289">
        <v>0</v>
      </c>
      <c r="DO354" s="289">
        <v>0</v>
      </c>
      <c r="DP354" s="289">
        <v>7985</v>
      </c>
      <c r="DQ354" s="289">
        <v>0</v>
      </c>
      <c r="DR354" s="289">
        <v>0</v>
      </c>
      <c r="DS354" s="289">
        <v>0</v>
      </c>
      <c r="DT354" s="289">
        <v>13219</v>
      </c>
      <c r="DU354" s="289">
        <v>0</v>
      </c>
      <c r="DV354" s="289">
        <v>8430.5300000000007</v>
      </c>
      <c r="DW354" s="289">
        <v>19931.98</v>
      </c>
      <c r="DX354" s="289">
        <v>1248.6300000000001</v>
      </c>
      <c r="DY354" s="289">
        <v>19160.22</v>
      </c>
      <c r="DZ354" s="289">
        <v>50377.630000000005</v>
      </c>
      <c r="EA354" s="289">
        <v>32466.04</v>
      </c>
      <c r="EB354" s="289">
        <v>0</v>
      </c>
      <c r="EC354" s="289">
        <v>0</v>
      </c>
      <c r="ED354" s="289">
        <v>0</v>
      </c>
      <c r="EE354" s="289">
        <v>21128.2</v>
      </c>
      <c r="EF354" s="289">
        <v>269905.58</v>
      </c>
      <c r="EG354" s="289">
        <v>248777.38</v>
      </c>
      <c r="EH354" s="289">
        <v>0</v>
      </c>
      <c r="EI354" s="289">
        <v>0</v>
      </c>
      <c r="EJ354" s="289">
        <v>0</v>
      </c>
      <c r="EK354" s="289">
        <v>0</v>
      </c>
      <c r="EL354" s="289">
        <v>0</v>
      </c>
      <c r="EM354" s="289">
        <v>2295000.0099999998</v>
      </c>
      <c r="EN354" s="289">
        <v>1982450.11</v>
      </c>
      <c r="EO354" s="289">
        <v>110284.24</v>
      </c>
      <c r="EP354" s="289">
        <v>725.46</v>
      </c>
      <c r="EQ354" s="289">
        <v>158049.22</v>
      </c>
      <c r="ER354" s="289">
        <v>1714842.11</v>
      </c>
      <c r="ES354" s="289">
        <v>0</v>
      </c>
      <c r="ET354" s="289">
        <v>0</v>
      </c>
      <c r="EU354" s="289">
        <v>931.84</v>
      </c>
      <c r="EV354" s="289">
        <v>931.84</v>
      </c>
      <c r="EW354" s="289">
        <v>103428.89</v>
      </c>
      <c r="EX354" s="289">
        <v>103428.89</v>
      </c>
      <c r="EY354" s="289">
        <v>0</v>
      </c>
      <c r="EZ354" s="289">
        <v>4771</v>
      </c>
      <c r="FA354" s="289">
        <v>29198.98</v>
      </c>
      <c r="FB354" s="289">
        <v>63378.380000000005</v>
      </c>
      <c r="FC354" s="289">
        <v>26693.64</v>
      </c>
      <c r="FD354" s="289">
        <v>12256.76</v>
      </c>
      <c r="FE354" s="289">
        <v>0</v>
      </c>
      <c r="FF354" s="289">
        <v>0</v>
      </c>
      <c r="FG354" s="289">
        <v>0</v>
      </c>
      <c r="FH354" s="289">
        <v>0</v>
      </c>
      <c r="FI354" s="289">
        <v>0</v>
      </c>
      <c r="FJ354" s="289">
        <v>0</v>
      </c>
      <c r="FK354" s="289">
        <v>0</v>
      </c>
    </row>
    <row r="355" spans="1:167" x14ac:dyDescent="0.15">
      <c r="A355" s="287">
        <v>5621</v>
      </c>
      <c r="B355" s="287" t="s">
        <v>812</v>
      </c>
      <c r="C355" s="289">
        <v>0</v>
      </c>
      <c r="D355" s="289">
        <v>19630764.59</v>
      </c>
      <c r="E355" s="289">
        <v>0</v>
      </c>
      <c r="F355" s="289">
        <v>155441.07</v>
      </c>
      <c r="G355" s="289">
        <v>53590.43</v>
      </c>
      <c r="H355" s="289">
        <v>11558.03</v>
      </c>
      <c r="I355" s="289">
        <v>277771.84999999998</v>
      </c>
      <c r="J355" s="289">
        <v>3120.36</v>
      </c>
      <c r="K355" s="289">
        <v>421576.26</v>
      </c>
      <c r="L355" s="289">
        <v>0</v>
      </c>
      <c r="M355" s="289">
        <v>0</v>
      </c>
      <c r="N355" s="289">
        <v>0</v>
      </c>
      <c r="O355" s="289">
        <v>0</v>
      </c>
      <c r="P355" s="289">
        <v>0</v>
      </c>
      <c r="Q355" s="289">
        <v>0</v>
      </c>
      <c r="R355" s="289">
        <v>0</v>
      </c>
      <c r="S355" s="289">
        <v>0</v>
      </c>
      <c r="T355" s="289">
        <v>0</v>
      </c>
      <c r="U355" s="289">
        <v>664256.4</v>
      </c>
      <c r="V355" s="289">
        <v>14827165</v>
      </c>
      <c r="W355" s="289">
        <v>50958.14</v>
      </c>
      <c r="X355" s="289">
        <v>0</v>
      </c>
      <c r="Y355" s="289">
        <v>0</v>
      </c>
      <c r="Z355" s="289">
        <v>5130.96</v>
      </c>
      <c r="AA355" s="289">
        <v>104182.75</v>
      </c>
      <c r="AB355" s="289">
        <v>0</v>
      </c>
      <c r="AC355" s="289">
        <v>0</v>
      </c>
      <c r="AD355" s="289">
        <v>91386.650000000009</v>
      </c>
      <c r="AE355" s="289">
        <v>352059.8</v>
      </c>
      <c r="AF355" s="289">
        <v>0</v>
      </c>
      <c r="AG355" s="289">
        <v>0</v>
      </c>
      <c r="AH355" s="289">
        <v>158510.28</v>
      </c>
      <c r="AI355" s="289">
        <v>0</v>
      </c>
      <c r="AJ355" s="289">
        <v>0</v>
      </c>
      <c r="AK355" s="289">
        <v>2104.06</v>
      </c>
      <c r="AL355" s="289">
        <v>185381</v>
      </c>
      <c r="AM355" s="289">
        <v>92398.19</v>
      </c>
      <c r="AN355" s="289">
        <v>16935.150000000001</v>
      </c>
      <c r="AO355" s="289">
        <v>0</v>
      </c>
      <c r="AP355" s="289">
        <v>24626.959999999999</v>
      </c>
      <c r="AQ355" s="289">
        <v>6692616.8899999997</v>
      </c>
      <c r="AR355" s="289">
        <v>7327727.8799999999</v>
      </c>
      <c r="AS355" s="289">
        <v>1006496.55</v>
      </c>
      <c r="AT355" s="289">
        <v>1195795.92</v>
      </c>
      <c r="AU355" s="289">
        <v>612166.02</v>
      </c>
      <c r="AV355" s="289">
        <v>211026.92</v>
      </c>
      <c r="AW355" s="289">
        <v>892452.82000000007</v>
      </c>
      <c r="AX355" s="289">
        <v>1842044.37</v>
      </c>
      <c r="AY355" s="289">
        <v>489289.42</v>
      </c>
      <c r="AZ355" s="289">
        <v>1685105.69</v>
      </c>
      <c r="BA355" s="289">
        <v>6306188.9000000004</v>
      </c>
      <c r="BB355" s="289">
        <v>1853308.43</v>
      </c>
      <c r="BC355" s="289">
        <v>319835.56</v>
      </c>
      <c r="BD355" s="289">
        <v>294100.26</v>
      </c>
      <c r="BE355" s="289">
        <v>592883.79</v>
      </c>
      <c r="BF355" s="289">
        <v>4032565.86</v>
      </c>
      <c r="BG355" s="289">
        <v>1352004.82</v>
      </c>
      <c r="BH355" s="289">
        <v>17327.09</v>
      </c>
      <c r="BI355" s="289">
        <v>41642.5</v>
      </c>
      <c r="BJ355" s="289">
        <v>0</v>
      </c>
      <c r="BK355" s="289">
        <v>49581.590000000004</v>
      </c>
      <c r="BL355" s="289">
        <v>40527.870000000003</v>
      </c>
      <c r="BM355" s="289">
        <v>0</v>
      </c>
      <c r="BN355" s="289">
        <v>0</v>
      </c>
      <c r="BO355" s="289">
        <v>0</v>
      </c>
      <c r="BP355" s="289">
        <v>0</v>
      </c>
      <c r="BQ355" s="289">
        <v>9842669.6799999997</v>
      </c>
      <c r="BR355" s="289">
        <v>10299346.640000001</v>
      </c>
      <c r="BS355" s="289">
        <v>9933893.7699999996</v>
      </c>
      <c r="BT355" s="289">
        <v>10339874.51</v>
      </c>
      <c r="BU355" s="289">
        <v>0</v>
      </c>
      <c r="BV355" s="289">
        <v>0</v>
      </c>
      <c r="BW355" s="289">
        <v>3732565.86</v>
      </c>
      <c r="BX355" s="289">
        <v>0</v>
      </c>
      <c r="BY355" s="289">
        <v>0</v>
      </c>
      <c r="BZ355" s="289">
        <v>0</v>
      </c>
      <c r="CA355" s="289">
        <v>0</v>
      </c>
      <c r="CB355" s="289">
        <v>12338.380000000001</v>
      </c>
      <c r="CC355" s="289">
        <v>0</v>
      </c>
      <c r="CD355" s="289">
        <v>0</v>
      </c>
      <c r="CE355" s="289">
        <v>0</v>
      </c>
      <c r="CF355" s="289">
        <v>0</v>
      </c>
      <c r="CG355" s="289">
        <v>0</v>
      </c>
      <c r="CH355" s="289">
        <v>184.61</v>
      </c>
      <c r="CI355" s="289">
        <v>0</v>
      </c>
      <c r="CJ355" s="289">
        <v>0</v>
      </c>
      <c r="CK355" s="289">
        <v>0</v>
      </c>
      <c r="CL355" s="289">
        <v>0</v>
      </c>
      <c r="CM355" s="289">
        <v>1198109</v>
      </c>
      <c r="CN355" s="289">
        <v>11705</v>
      </c>
      <c r="CO355" s="289">
        <v>0</v>
      </c>
      <c r="CP355" s="289">
        <v>0</v>
      </c>
      <c r="CQ355" s="289">
        <v>0</v>
      </c>
      <c r="CR355" s="289">
        <v>0</v>
      </c>
      <c r="CS355" s="289">
        <v>7961</v>
      </c>
      <c r="CT355" s="289">
        <v>769410.13</v>
      </c>
      <c r="CU355" s="289">
        <v>0</v>
      </c>
      <c r="CV355" s="289">
        <v>0</v>
      </c>
      <c r="CW355" s="289">
        <v>0</v>
      </c>
      <c r="CX355" s="289">
        <v>51327.66</v>
      </c>
      <c r="CY355" s="289">
        <v>0</v>
      </c>
      <c r="CZ355" s="289">
        <v>0</v>
      </c>
      <c r="DA355" s="289">
        <v>0</v>
      </c>
      <c r="DB355" s="289">
        <v>0</v>
      </c>
      <c r="DC355" s="289">
        <v>0</v>
      </c>
      <c r="DD355" s="289">
        <v>960</v>
      </c>
      <c r="DE355" s="289">
        <v>0</v>
      </c>
      <c r="DF355" s="289">
        <v>0</v>
      </c>
      <c r="DG355" s="289">
        <v>0</v>
      </c>
      <c r="DH355" s="289">
        <v>0</v>
      </c>
      <c r="DI355" s="289">
        <v>4499978.72</v>
      </c>
      <c r="DJ355" s="289">
        <v>0</v>
      </c>
      <c r="DK355" s="289">
        <v>0</v>
      </c>
      <c r="DL355" s="289">
        <v>812138.13</v>
      </c>
      <c r="DM355" s="289">
        <v>235224.74</v>
      </c>
      <c r="DN355" s="289">
        <v>0</v>
      </c>
      <c r="DO355" s="289">
        <v>0</v>
      </c>
      <c r="DP355" s="289">
        <v>123521.61</v>
      </c>
      <c r="DQ355" s="289">
        <v>706.02</v>
      </c>
      <c r="DR355" s="289">
        <v>0</v>
      </c>
      <c r="DS355" s="289">
        <v>0</v>
      </c>
      <c r="DT355" s="289">
        <v>9096.36</v>
      </c>
      <c r="DU355" s="289">
        <v>0</v>
      </c>
      <c r="DV355" s="289">
        <v>103896.06</v>
      </c>
      <c r="DW355" s="289">
        <v>0</v>
      </c>
      <c r="DX355" s="289">
        <v>303682.44</v>
      </c>
      <c r="DY355" s="289">
        <v>311531.07</v>
      </c>
      <c r="DZ355" s="289">
        <v>622682.30000000005</v>
      </c>
      <c r="EA355" s="289">
        <v>434202.08</v>
      </c>
      <c r="EB355" s="289">
        <v>180631.59</v>
      </c>
      <c r="EC355" s="289">
        <v>0</v>
      </c>
      <c r="ED355" s="289">
        <v>773478.5</v>
      </c>
      <c r="EE355" s="289">
        <v>752174.15</v>
      </c>
      <c r="EF355" s="289">
        <v>2457869.6500000004</v>
      </c>
      <c r="EG355" s="289">
        <v>2403801.5</v>
      </c>
      <c r="EH355" s="289">
        <v>0</v>
      </c>
      <c r="EI355" s="289">
        <v>0</v>
      </c>
      <c r="EJ355" s="289">
        <v>0</v>
      </c>
      <c r="EK355" s="289">
        <v>75372.5</v>
      </c>
      <c r="EL355" s="289">
        <v>0</v>
      </c>
      <c r="EM355" s="289">
        <v>9831360.7200000007</v>
      </c>
      <c r="EN355" s="289">
        <v>1345464.66</v>
      </c>
      <c r="EO355" s="289">
        <v>1551267.53</v>
      </c>
      <c r="EP355" s="289">
        <v>811565.2</v>
      </c>
      <c r="EQ355" s="289">
        <v>0</v>
      </c>
      <c r="ER355" s="289">
        <v>605762.32999999996</v>
      </c>
      <c r="ES355" s="289">
        <v>0</v>
      </c>
      <c r="ET355" s="289">
        <v>0</v>
      </c>
      <c r="EU355" s="289">
        <v>273111.3</v>
      </c>
      <c r="EV355" s="289">
        <v>248994.42</v>
      </c>
      <c r="EW355" s="289">
        <v>935722.73</v>
      </c>
      <c r="EX355" s="289">
        <v>959839.61</v>
      </c>
      <c r="EY355" s="289">
        <v>0</v>
      </c>
      <c r="EZ355" s="289">
        <v>467657.16000000003</v>
      </c>
      <c r="FA355" s="289">
        <v>359775.22000000003</v>
      </c>
      <c r="FB355" s="289">
        <v>79790.83</v>
      </c>
      <c r="FC355" s="289">
        <v>15294.34</v>
      </c>
      <c r="FD355" s="289">
        <v>172378.43</v>
      </c>
      <c r="FE355" s="289">
        <v>0</v>
      </c>
      <c r="FF355" s="289">
        <v>0</v>
      </c>
      <c r="FG355" s="289">
        <v>0</v>
      </c>
      <c r="FH355" s="289">
        <v>41702.950000000004</v>
      </c>
      <c r="FI355" s="289">
        <v>33539.68</v>
      </c>
      <c r="FJ355" s="289">
        <v>8163.27</v>
      </c>
      <c r="FK355" s="289">
        <v>0</v>
      </c>
    </row>
    <row r="356" spans="1:167" x14ac:dyDescent="0.15">
      <c r="A356" s="287">
        <v>5628</v>
      </c>
      <c r="B356" s="287" t="s">
        <v>813</v>
      </c>
      <c r="C356" s="289">
        <v>2903.81</v>
      </c>
      <c r="D356" s="289">
        <v>2650144.21</v>
      </c>
      <c r="E356" s="289">
        <v>0</v>
      </c>
      <c r="F356" s="289">
        <v>2928.55</v>
      </c>
      <c r="G356" s="289">
        <v>38170.67</v>
      </c>
      <c r="H356" s="289">
        <v>3664.4300000000003</v>
      </c>
      <c r="I356" s="289">
        <v>15355.24</v>
      </c>
      <c r="J356" s="289">
        <v>0</v>
      </c>
      <c r="K356" s="289">
        <v>507167.32</v>
      </c>
      <c r="L356" s="289">
        <v>0</v>
      </c>
      <c r="M356" s="289">
        <v>0</v>
      </c>
      <c r="N356" s="289">
        <v>0</v>
      </c>
      <c r="O356" s="289">
        <v>0</v>
      </c>
      <c r="P356" s="289">
        <v>11953.5</v>
      </c>
      <c r="Q356" s="289">
        <v>0</v>
      </c>
      <c r="R356" s="289">
        <v>0</v>
      </c>
      <c r="S356" s="289">
        <v>0</v>
      </c>
      <c r="T356" s="289">
        <v>0</v>
      </c>
      <c r="U356" s="289">
        <v>291125.86</v>
      </c>
      <c r="V356" s="289">
        <v>5968004</v>
      </c>
      <c r="W356" s="289">
        <v>43383.72</v>
      </c>
      <c r="X356" s="289">
        <v>0</v>
      </c>
      <c r="Y356" s="289">
        <v>147673.93</v>
      </c>
      <c r="Z356" s="289">
        <v>2424.8200000000002</v>
      </c>
      <c r="AA356" s="289">
        <v>8013</v>
      </c>
      <c r="AB356" s="289">
        <v>0</v>
      </c>
      <c r="AC356" s="289">
        <v>0</v>
      </c>
      <c r="AD356" s="289">
        <v>26481</v>
      </c>
      <c r="AE356" s="289">
        <v>98612.800000000003</v>
      </c>
      <c r="AF356" s="289">
        <v>0</v>
      </c>
      <c r="AG356" s="289">
        <v>0</v>
      </c>
      <c r="AH356" s="289">
        <v>2049.0100000000002</v>
      </c>
      <c r="AI356" s="289">
        <v>0</v>
      </c>
      <c r="AJ356" s="289">
        <v>0</v>
      </c>
      <c r="AK356" s="289">
        <v>0</v>
      </c>
      <c r="AL356" s="289">
        <v>0</v>
      </c>
      <c r="AM356" s="289">
        <v>0</v>
      </c>
      <c r="AN356" s="289">
        <v>56.300000000000004</v>
      </c>
      <c r="AO356" s="289">
        <v>0</v>
      </c>
      <c r="AP356" s="289">
        <v>0</v>
      </c>
      <c r="AQ356" s="289">
        <v>2103525.2000000002</v>
      </c>
      <c r="AR356" s="289">
        <v>2114185.69</v>
      </c>
      <c r="AS356" s="289">
        <v>440168.21</v>
      </c>
      <c r="AT356" s="289">
        <v>251280.31</v>
      </c>
      <c r="AU356" s="289">
        <v>278310.41000000003</v>
      </c>
      <c r="AV356" s="289">
        <v>3289.98</v>
      </c>
      <c r="AW356" s="289">
        <v>178858.74</v>
      </c>
      <c r="AX356" s="289">
        <v>534883.24</v>
      </c>
      <c r="AY356" s="289">
        <v>250274.06</v>
      </c>
      <c r="AZ356" s="289">
        <v>467699.19</v>
      </c>
      <c r="BA356" s="289">
        <v>1842786.33</v>
      </c>
      <c r="BB356" s="289">
        <v>51074.32</v>
      </c>
      <c r="BC356" s="289">
        <v>77588</v>
      </c>
      <c r="BD356" s="289">
        <v>507</v>
      </c>
      <c r="BE356" s="289">
        <v>239283.77000000002</v>
      </c>
      <c r="BF356" s="289">
        <v>573150.92000000004</v>
      </c>
      <c r="BG356" s="289">
        <v>524851.65</v>
      </c>
      <c r="BH356" s="289">
        <v>15507</v>
      </c>
      <c r="BI356" s="289">
        <v>0</v>
      </c>
      <c r="BJ356" s="289">
        <v>0</v>
      </c>
      <c r="BK356" s="289">
        <v>0</v>
      </c>
      <c r="BL356" s="289">
        <v>0</v>
      </c>
      <c r="BM356" s="289">
        <v>0</v>
      </c>
      <c r="BN356" s="289">
        <v>0</v>
      </c>
      <c r="BO356" s="289">
        <v>0</v>
      </c>
      <c r="BP356" s="289">
        <v>0</v>
      </c>
      <c r="BQ356" s="289">
        <v>1952380.79</v>
      </c>
      <c r="BR356" s="289">
        <v>1825268.94</v>
      </c>
      <c r="BS356" s="289">
        <v>1952380.79</v>
      </c>
      <c r="BT356" s="289">
        <v>1825268.94</v>
      </c>
      <c r="BU356" s="289">
        <v>0</v>
      </c>
      <c r="BV356" s="289">
        <v>0</v>
      </c>
      <c r="BW356" s="289">
        <v>536150.77</v>
      </c>
      <c r="BX356" s="289">
        <v>0</v>
      </c>
      <c r="BY356" s="289">
        <v>0</v>
      </c>
      <c r="BZ356" s="289">
        <v>0</v>
      </c>
      <c r="CA356" s="289">
        <v>0</v>
      </c>
      <c r="CB356" s="289">
        <v>0</v>
      </c>
      <c r="CC356" s="289">
        <v>58556.28</v>
      </c>
      <c r="CD356" s="289">
        <v>0</v>
      </c>
      <c r="CE356" s="289">
        <v>0</v>
      </c>
      <c r="CF356" s="289">
        <v>0</v>
      </c>
      <c r="CG356" s="289">
        <v>0</v>
      </c>
      <c r="CH356" s="289">
        <v>7500</v>
      </c>
      <c r="CI356" s="289">
        <v>0</v>
      </c>
      <c r="CJ356" s="289">
        <v>0</v>
      </c>
      <c r="CK356" s="289">
        <v>0</v>
      </c>
      <c r="CL356" s="289">
        <v>0</v>
      </c>
      <c r="CM356" s="289">
        <v>188844</v>
      </c>
      <c r="CN356" s="289">
        <v>0</v>
      </c>
      <c r="CO356" s="289">
        <v>0</v>
      </c>
      <c r="CP356" s="289">
        <v>0</v>
      </c>
      <c r="CQ356" s="289">
        <v>0</v>
      </c>
      <c r="CR356" s="289">
        <v>0</v>
      </c>
      <c r="CS356" s="289">
        <v>0</v>
      </c>
      <c r="CT356" s="289">
        <v>180050.14</v>
      </c>
      <c r="CU356" s="289">
        <v>0</v>
      </c>
      <c r="CV356" s="289">
        <v>0</v>
      </c>
      <c r="CW356" s="289">
        <v>0</v>
      </c>
      <c r="CX356" s="289">
        <v>7094.74</v>
      </c>
      <c r="CY356" s="289">
        <v>0</v>
      </c>
      <c r="CZ356" s="289">
        <v>0</v>
      </c>
      <c r="DA356" s="289">
        <v>0</v>
      </c>
      <c r="DB356" s="289">
        <v>0</v>
      </c>
      <c r="DC356" s="289">
        <v>0</v>
      </c>
      <c r="DD356" s="289">
        <v>0</v>
      </c>
      <c r="DE356" s="289">
        <v>0</v>
      </c>
      <c r="DF356" s="289">
        <v>0</v>
      </c>
      <c r="DG356" s="289">
        <v>0</v>
      </c>
      <c r="DH356" s="289">
        <v>0</v>
      </c>
      <c r="DI356" s="289">
        <v>729742.51</v>
      </c>
      <c r="DJ356" s="289">
        <v>0</v>
      </c>
      <c r="DK356" s="289">
        <v>0</v>
      </c>
      <c r="DL356" s="289">
        <v>158524.03</v>
      </c>
      <c r="DM356" s="289">
        <v>29027.8</v>
      </c>
      <c r="DN356" s="289">
        <v>0</v>
      </c>
      <c r="DO356" s="289">
        <v>0</v>
      </c>
      <c r="DP356" s="289">
        <v>5685.72</v>
      </c>
      <c r="DQ356" s="289">
        <v>480</v>
      </c>
      <c r="DR356" s="289">
        <v>0</v>
      </c>
      <c r="DS356" s="289">
        <v>0</v>
      </c>
      <c r="DT356" s="289">
        <v>15332.06</v>
      </c>
      <c r="DU356" s="289">
        <v>0</v>
      </c>
      <c r="DV356" s="289">
        <v>36500</v>
      </c>
      <c r="DW356" s="289">
        <v>0</v>
      </c>
      <c r="DX356" s="289">
        <v>84179.51</v>
      </c>
      <c r="DY356" s="289">
        <v>77742.81</v>
      </c>
      <c r="DZ356" s="289">
        <v>24987.100000000002</v>
      </c>
      <c r="EA356" s="289">
        <v>28584.15</v>
      </c>
      <c r="EB356" s="289">
        <v>2839.65</v>
      </c>
      <c r="EC356" s="289">
        <v>0</v>
      </c>
      <c r="ED356" s="289">
        <v>763292.73</v>
      </c>
      <c r="EE356" s="289">
        <v>733945.08</v>
      </c>
      <c r="EF356" s="289">
        <v>712575.68</v>
      </c>
      <c r="EG356" s="289">
        <v>741923.33</v>
      </c>
      <c r="EH356" s="289">
        <v>0</v>
      </c>
      <c r="EI356" s="289">
        <v>0</v>
      </c>
      <c r="EJ356" s="289">
        <v>0</v>
      </c>
      <c r="EK356" s="289">
        <v>0</v>
      </c>
      <c r="EL356" s="289">
        <v>0</v>
      </c>
      <c r="EM356" s="289">
        <v>12235000</v>
      </c>
      <c r="EN356" s="289">
        <v>0</v>
      </c>
      <c r="EO356" s="289">
        <v>10000000</v>
      </c>
      <c r="EP356" s="289">
        <v>10000000</v>
      </c>
      <c r="EQ356" s="289">
        <v>0</v>
      </c>
      <c r="ER356" s="289">
        <v>0</v>
      </c>
      <c r="ES356" s="289">
        <v>0</v>
      </c>
      <c r="ET356" s="289">
        <v>0</v>
      </c>
      <c r="EU356" s="289">
        <v>88121.47</v>
      </c>
      <c r="EV356" s="289">
        <v>86452.76</v>
      </c>
      <c r="EW356" s="289">
        <v>336814.66000000003</v>
      </c>
      <c r="EX356" s="289">
        <v>338483.37</v>
      </c>
      <c r="EY356" s="289">
        <v>0</v>
      </c>
      <c r="EZ356" s="289">
        <v>947.04</v>
      </c>
      <c r="FA356" s="289">
        <v>830.54</v>
      </c>
      <c r="FB356" s="289">
        <v>25280</v>
      </c>
      <c r="FC356" s="289">
        <v>944.55000000000007</v>
      </c>
      <c r="FD356" s="289">
        <v>24451.95</v>
      </c>
      <c r="FE356" s="289">
        <v>0</v>
      </c>
      <c r="FF356" s="289">
        <v>0</v>
      </c>
      <c r="FG356" s="289">
        <v>0</v>
      </c>
      <c r="FH356" s="289">
        <v>0</v>
      </c>
      <c r="FI356" s="289">
        <v>0</v>
      </c>
      <c r="FJ356" s="289">
        <v>0</v>
      </c>
      <c r="FK356" s="289">
        <v>0</v>
      </c>
    </row>
    <row r="357" spans="1:167" x14ac:dyDescent="0.15">
      <c r="A357" s="287">
        <v>5642</v>
      </c>
      <c r="B357" s="287" t="s">
        <v>814</v>
      </c>
      <c r="C357" s="289">
        <v>10340.41</v>
      </c>
      <c r="D357" s="289">
        <v>8440506.7699999996</v>
      </c>
      <c r="E357" s="289">
        <v>0</v>
      </c>
      <c r="F357" s="289">
        <v>21004.69</v>
      </c>
      <c r="G357" s="289">
        <v>20511.3</v>
      </c>
      <c r="H357" s="289">
        <v>3006.98</v>
      </c>
      <c r="I357" s="289">
        <v>82867.45</v>
      </c>
      <c r="J357" s="289">
        <v>0</v>
      </c>
      <c r="K357" s="289">
        <v>1260493.71</v>
      </c>
      <c r="L357" s="289">
        <v>0</v>
      </c>
      <c r="M357" s="289">
        <v>0</v>
      </c>
      <c r="N357" s="289">
        <v>0</v>
      </c>
      <c r="O357" s="289">
        <v>0</v>
      </c>
      <c r="P357" s="289">
        <v>0</v>
      </c>
      <c r="Q357" s="289">
        <v>0</v>
      </c>
      <c r="R357" s="289">
        <v>0</v>
      </c>
      <c r="S357" s="289">
        <v>0</v>
      </c>
      <c r="T357" s="289">
        <v>0</v>
      </c>
      <c r="U357" s="289">
        <v>231064.80000000002</v>
      </c>
      <c r="V357" s="289">
        <v>3685824</v>
      </c>
      <c r="W357" s="289">
        <v>9882.58</v>
      </c>
      <c r="X357" s="289">
        <v>0</v>
      </c>
      <c r="Y357" s="289">
        <v>334438.03000000003</v>
      </c>
      <c r="Z357" s="289">
        <v>2148.65</v>
      </c>
      <c r="AA357" s="289">
        <v>24683</v>
      </c>
      <c r="AB357" s="289">
        <v>0</v>
      </c>
      <c r="AC357" s="289">
        <v>0</v>
      </c>
      <c r="AD357" s="289">
        <v>65114.53</v>
      </c>
      <c r="AE357" s="289">
        <v>208105.79</v>
      </c>
      <c r="AF357" s="289">
        <v>0</v>
      </c>
      <c r="AG357" s="289">
        <v>0</v>
      </c>
      <c r="AH357" s="289">
        <v>24316.25</v>
      </c>
      <c r="AI357" s="289">
        <v>0</v>
      </c>
      <c r="AJ357" s="289">
        <v>0</v>
      </c>
      <c r="AK357" s="289">
        <v>0</v>
      </c>
      <c r="AL357" s="289">
        <v>0</v>
      </c>
      <c r="AM357" s="289">
        <v>0</v>
      </c>
      <c r="AN357" s="289">
        <v>44793.08</v>
      </c>
      <c r="AO357" s="289">
        <v>0</v>
      </c>
      <c r="AP357" s="289">
        <v>0</v>
      </c>
      <c r="AQ357" s="289">
        <v>2692969.37</v>
      </c>
      <c r="AR357" s="289">
        <v>3385042.89</v>
      </c>
      <c r="AS357" s="289">
        <v>65224.01</v>
      </c>
      <c r="AT357" s="289">
        <v>342891.97000000003</v>
      </c>
      <c r="AU357" s="289">
        <v>218198.79</v>
      </c>
      <c r="AV357" s="289">
        <v>18000.439999999999</v>
      </c>
      <c r="AW357" s="289">
        <v>378513.49</v>
      </c>
      <c r="AX357" s="289">
        <v>360697.33</v>
      </c>
      <c r="AY357" s="289">
        <v>338299.04</v>
      </c>
      <c r="AZ357" s="289">
        <v>842727.4</v>
      </c>
      <c r="BA357" s="289">
        <v>2193318.62</v>
      </c>
      <c r="BB357" s="289">
        <v>455129.47000000003</v>
      </c>
      <c r="BC357" s="289">
        <v>139338.31</v>
      </c>
      <c r="BD357" s="289">
        <v>0</v>
      </c>
      <c r="BE357" s="289">
        <v>299595.36</v>
      </c>
      <c r="BF357" s="289">
        <v>1878497.42</v>
      </c>
      <c r="BG357" s="289">
        <v>1059480.9099999999</v>
      </c>
      <c r="BH357" s="289">
        <v>1465.5</v>
      </c>
      <c r="BI357" s="289">
        <v>0</v>
      </c>
      <c r="BJ357" s="289">
        <v>0</v>
      </c>
      <c r="BK357" s="289">
        <v>0</v>
      </c>
      <c r="BL357" s="289">
        <v>0</v>
      </c>
      <c r="BM357" s="289">
        <v>52484</v>
      </c>
      <c r="BN357" s="289">
        <v>432466</v>
      </c>
      <c r="BO357" s="289">
        <v>1602271.6300000001</v>
      </c>
      <c r="BP357" s="289">
        <v>1437793.35</v>
      </c>
      <c r="BQ357" s="289">
        <v>2244406.67</v>
      </c>
      <c r="BR357" s="289">
        <v>1828614.65</v>
      </c>
      <c r="BS357" s="289">
        <v>3899162.3</v>
      </c>
      <c r="BT357" s="289">
        <v>3698874</v>
      </c>
      <c r="BU357" s="289">
        <v>0</v>
      </c>
      <c r="BV357" s="289">
        <v>0</v>
      </c>
      <c r="BW357" s="289">
        <v>1769871.22</v>
      </c>
      <c r="BX357" s="289">
        <v>0</v>
      </c>
      <c r="BY357" s="289">
        <v>0</v>
      </c>
      <c r="BZ357" s="289">
        <v>0</v>
      </c>
      <c r="CA357" s="289">
        <v>0</v>
      </c>
      <c r="CB357" s="289">
        <v>23730.45</v>
      </c>
      <c r="CC357" s="289">
        <v>35379.89</v>
      </c>
      <c r="CD357" s="289">
        <v>0</v>
      </c>
      <c r="CE357" s="289">
        <v>0</v>
      </c>
      <c r="CF357" s="289">
        <v>0</v>
      </c>
      <c r="CG357" s="289">
        <v>0</v>
      </c>
      <c r="CH357" s="289">
        <v>0</v>
      </c>
      <c r="CI357" s="289">
        <v>0</v>
      </c>
      <c r="CJ357" s="289">
        <v>0</v>
      </c>
      <c r="CK357" s="289">
        <v>0</v>
      </c>
      <c r="CL357" s="289">
        <v>0</v>
      </c>
      <c r="CM357" s="289">
        <v>566595</v>
      </c>
      <c r="CN357" s="289">
        <v>0</v>
      </c>
      <c r="CO357" s="289">
        <v>0</v>
      </c>
      <c r="CP357" s="289">
        <v>0</v>
      </c>
      <c r="CQ357" s="289">
        <v>0</v>
      </c>
      <c r="CR357" s="289">
        <v>338</v>
      </c>
      <c r="CS357" s="289">
        <v>0</v>
      </c>
      <c r="CT357" s="289">
        <v>351624.89</v>
      </c>
      <c r="CU357" s="289">
        <v>0</v>
      </c>
      <c r="CV357" s="289">
        <v>0</v>
      </c>
      <c r="CW357" s="289">
        <v>0</v>
      </c>
      <c r="CX357" s="289">
        <v>10493.75</v>
      </c>
      <c r="CY357" s="289">
        <v>0</v>
      </c>
      <c r="CZ357" s="289">
        <v>0</v>
      </c>
      <c r="DA357" s="289">
        <v>0</v>
      </c>
      <c r="DB357" s="289">
        <v>0</v>
      </c>
      <c r="DC357" s="289">
        <v>0</v>
      </c>
      <c r="DD357" s="289">
        <v>0</v>
      </c>
      <c r="DE357" s="289">
        <v>0</v>
      </c>
      <c r="DF357" s="289">
        <v>0</v>
      </c>
      <c r="DG357" s="289">
        <v>0</v>
      </c>
      <c r="DH357" s="289">
        <v>0</v>
      </c>
      <c r="DI357" s="289">
        <v>2096022.33</v>
      </c>
      <c r="DJ357" s="289">
        <v>0</v>
      </c>
      <c r="DK357" s="289">
        <v>0</v>
      </c>
      <c r="DL357" s="289">
        <v>158177.03</v>
      </c>
      <c r="DM357" s="289">
        <v>247840.43</v>
      </c>
      <c r="DN357" s="289">
        <v>0</v>
      </c>
      <c r="DO357" s="289">
        <v>0</v>
      </c>
      <c r="DP357" s="289">
        <v>59008.08</v>
      </c>
      <c r="DQ357" s="289">
        <v>0</v>
      </c>
      <c r="DR357" s="289">
        <v>965.11</v>
      </c>
      <c r="DS357" s="289">
        <v>0</v>
      </c>
      <c r="DT357" s="289">
        <v>40427.94</v>
      </c>
      <c r="DU357" s="289">
        <v>0</v>
      </c>
      <c r="DV357" s="289">
        <v>138214.01</v>
      </c>
      <c r="DW357" s="289">
        <v>7037.8600000000006</v>
      </c>
      <c r="DX357" s="289">
        <v>0</v>
      </c>
      <c r="DY357" s="289">
        <v>0</v>
      </c>
      <c r="DZ357" s="289">
        <v>0</v>
      </c>
      <c r="EA357" s="289">
        <v>0</v>
      </c>
      <c r="EB357" s="289">
        <v>0</v>
      </c>
      <c r="EC357" s="289">
        <v>0</v>
      </c>
      <c r="ED357" s="289">
        <v>10746.78</v>
      </c>
      <c r="EE357" s="289">
        <v>18595.87</v>
      </c>
      <c r="EF357" s="289">
        <v>108626.2</v>
      </c>
      <c r="EG357" s="289">
        <v>0</v>
      </c>
      <c r="EH357" s="289">
        <v>0</v>
      </c>
      <c r="EI357" s="289">
        <v>0</v>
      </c>
      <c r="EJ357" s="289">
        <v>0</v>
      </c>
      <c r="EK357" s="289">
        <v>100777.11</v>
      </c>
      <c r="EL357" s="289">
        <v>0</v>
      </c>
      <c r="EM357" s="289">
        <v>400000</v>
      </c>
      <c r="EN357" s="289">
        <v>0</v>
      </c>
      <c r="EO357" s="289">
        <v>0</v>
      </c>
      <c r="EP357" s="289">
        <v>0</v>
      </c>
      <c r="EQ357" s="289">
        <v>0</v>
      </c>
      <c r="ER357" s="289">
        <v>0</v>
      </c>
      <c r="ES357" s="289">
        <v>0</v>
      </c>
      <c r="ET357" s="289">
        <v>0</v>
      </c>
      <c r="EU357" s="289">
        <v>93269.75</v>
      </c>
      <c r="EV357" s="289">
        <v>86776.150000000009</v>
      </c>
      <c r="EW357" s="289">
        <v>551954.4</v>
      </c>
      <c r="EX357" s="289">
        <v>558448</v>
      </c>
      <c r="EY357" s="289">
        <v>0</v>
      </c>
      <c r="EZ357" s="289">
        <v>46186.51</v>
      </c>
      <c r="FA357" s="289">
        <v>53254.64</v>
      </c>
      <c r="FB357" s="289">
        <v>134210.61000000002</v>
      </c>
      <c r="FC357" s="289">
        <v>127142.48</v>
      </c>
      <c r="FD357" s="289">
        <v>0</v>
      </c>
      <c r="FE357" s="289">
        <v>0</v>
      </c>
      <c r="FF357" s="289">
        <v>0</v>
      </c>
      <c r="FG357" s="289">
        <v>0</v>
      </c>
      <c r="FH357" s="289">
        <v>0</v>
      </c>
      <c r="FI357" s="289">
        <v>0</v>
      </c>
      <c r="FJ357" s="289">
        <v>0</v>
      </c>
      <c r="FK357" s="289">
        <v>0</v>
      </c>
    </row>
    <row r="358" spans="1:167" x14ac:dyDescent="0.15">
      <c r="A358" s="287">
        <v>5656</v>
      </c>
      <c r="B358" s="287" t="s">
        <v>815</v>
      </c>
      <c r="C358" s="289">
        <v>0</v>
      </c>
      <c r="D358" s="289">
        <v>36259120</v>
      </c>
      <c r="E358" s="289">
        <v>0</v>
      </c>
      <c r="F358" s="289">
        <v>4132.5</v>
      </c>
      <c r="G358" s="289">
        <v>122828.03</v>
      </c>
      <c r="H358" s="289">
        <v>22939.46</v>
      </c>
      <c r="I358" s="289">
        <v>473827.45</v>
      </c>
      <c r="J358" s="289">
        <v>0</v>
      </c>
      <c r="K358" s="289">
        <v>1505780</v>
      </c>
      <c r="L358" s="289">
        <v>0</v>
      </c>
      <c r="M358" s="289">
        <v>0</v>
      </c>
      <c r="N358" s="289">
        <v>0</v>
      </c>
      <c r="O358" s="289">
        <v>0</v>
      </c>
      <c r="P358" s="289">
        <v>0</v>
      </c>
      <c r="Q358" s="289">
        <v>0</v>
      </c>
      <c r="R358" s="289">
        <v>0</v>
      </c>
      <c r="S358" s="289">
        <v>0</v>
      </c>
      <c r="T358" s="289">
        <v>0</v>
      </c>
      <c r="U358" s="289">
        <v>1594685.1</v>
      </c>
      <c r="V358" s="289">
        <v>45132874</v>
      </c>
      <c r="W358" s="289">
        <v>114385.52</v>
      </c>
      <c r="X358" s="289">
        <v>0</v>
      </c>
      <c r="Y358" s="289">
        <v>631957.57000000007</v>
      </c>
      <c r="Z358" s="289">
        <v>0</v>
      </c>
      <c r="AA358" s="289">
        <v>1074233</v>
      </c>
      <c r="AB358" s="289">
        <v>55704</v>
      </c>
      <c r="AC358" s="289">
        <v>0</v>
      </c>
      <c r="AD358" s="289">
        <v>425119.55</v>
      </c>
      <c r="AE358" s="289">
        <v>892475.81</v>
      </c>
      <c r="AF358" s="289">
        <v>0</v>
      </c>
      <c r="AG358" s="289">
        <v>0</v>
      </c>
      <c r="AH358" s="289">
        <v>119715.08</v>
      </c>
      <c r="AI358" s="289">
        <v>0</v>
      </c>
      <c r="AJ358" s="289">
        <v>0</v>
      </c>
      <c r="AK358" s="289">
        <v>0</v>
      </c>
      <c r="AL358" s="289">
        <v>335350</v>
      </c>
      <c r="AM358" s="289">
        <v>50010</v>
      </c>
      <c r="AN358" s="289">
        <v>131305.58000000002</v>
      </c>
      <c r="AO358" s="289">
        <v>0</v>
      </c>
      <c r="AP358" s="289">
        <v>3886.7200000000003</v>
      </c>
      <c r="AQ358" s="289">
        <v>16032862.1</v>
      </c>
      <c r="AR358" s="289">
        <v>17365961.59</v>
      </c>
      <c r="AS358" s="289">
        <v>2112211.36</v>
      </c>
      <c r="AT358" s="289">
        <v>2741135.21</v>
      </c>
      <c r="AU358" s="289">
        <v>1509610</v>
      </c>
      <c r="AV358" s="289">
        <v>1288786.22</v>
      </c>
      <c r="AW358" s="289">
        <v>3591731.83</v>
      </c>
      <c r="AX358" s="289">
        <v>7499959.4199999999</v>
      </c>
      <c r="AY358" s="289">
        <v>694384.26</v>
      </c>
      <c r="AZ358" s="289">
        <v>5189451.53</v>
      </c>
      <c r="BA358" s="289">
        <v>12894912.07</v>
      </c>
      <c r="BB358" s="289">
        <v>1035593.44</v>
      </c>
      <c r="BC358" s="289">
        <v>540701.68000000005</v>
      </c>
      <c r="BD358" s="289">
        <v>519474.42</v>
      </c>
      <c r="BE358" s="289">
        <v>660056.89</v>
      </c>
      <c r="BF358" s="289">
        <v>12051213.289999999</v>
      </c>
      <c r="BG358" s="289">
        <v>3159796.91</v>
      </c>
      <c r="BH358" s="289">
        <v>56059.64</v>
      </c>
      <c r="BI358" s="289">
        <v>175031.32</v>
      </c>
      <c r="BJ358" s="289">
        <v>197156.72</v>
      </c>
      <c r="BK358" s="289">
        <v>382902.46</v>
      </c>
      <c r="BL358" s="289">
        <v>468921.69</v>
      </c>
      <c r="BM358" s="289">
        <v>275000</v>
      </c>
      <c r="BN358" s="289">
        <v>260000</v>
      </c>
      <c r="BO358" s="289">
        <v>0</v>
      </c>
      <c r="BP358" s="289">
        <v>0</v>
      </c>
      <c r="BQ358" s="289">
        <v>7928665.7800000003</v>
      </c>
      <c r="BR358" s="289">
        <v>7841948.6600000001</v>
      </c>
      <c r="BS358" s="289">
        <v>8761599.5600000005</v>
      </c>
      <c r="BT358" s="289">
        <v>8768027.0700000003</v>
      </c>
      <c r="BU358" s="289">
        <v>0</v>
      </c>
      <c r="BV358" s="289">
        <v>0</v>
      </c>
      <c r="BW358" s="289">
        <v>12034298.609999999</v>
      </c>
      <c r="BX358" s="289">
        <v>0</v>
      </c>
      <c r="BY358" s="289">
        <v>0</v>
      </c>
      <c r="BZ358" s="289">
        <v>0</v>
      </c>
      <c r="CA358" s="289">
        <v>0</v>
      </c>
      <c r="CB358" s="289">
        <v>10019.800000000001</v>
      </c>
      <c r="CC358" s="289">
        <v>54286.89</v>
      </c>
      <c r="CD358" s="289">
        <v>0</v>
      </c>
      <c r="CE358" s="289">
        <v>0</v>
      </c>
      <c r="CF358" s="289">
        <v>0</v>
      </c>
      <c r="CG358" s="289">
        <v>0</v>
      </c>
      <c r="CH358" s="289">
        <v>0</v>
      </c>
      <c r="CI358" s="289">
        <v>0</v>
      </c>
      <c r="CJ358" s="289">
        <v>0</v>
      </c>
      <c r="CK358" s="289">
        <v>0</v>
      </c>
      <c r="CL358" s="289">
        <v>0</v>
      </c>
      <c r="CM358" s="289">
        <v>3747265</v>
      </c>
      <c r="CN358" s="289">
        <v>41737</v>
      </c>
      <c r="CO358" s="289">
        <v>0</v>
      </c>
      <c r="CP358" s="289">
        <v>0</v>
      </c>
      <c r="CQ358" s="289">
        <v>0</v>
      </c>
      <c r="CR358" s="289">
        <v>0</v>
      </c>
      <c r="CS358" s="289">
        <v>28386</v>
      </c>
      <c r="CT358" s="289">
        <v>1102804.93</v>
      </c>
      <c r="CU358" s="289">
        <v>0</v>
      </c>
      <c r="CV358" s="289">
        <v>0</v>
      </c>
      <c r="CW358" s="289">
        <v>0</v>
      </c>
      <c r="CX358" s="289">
        <v>226342.67</v>
      </c>
      <c r="CY358" s="289">
        <v>0</v>
      </c>
      <c r="CZ358" s="289">
        <v>0</v>
      </c>
      <c r="DA358" s="289">
        <v>0</v>
      </c>
      <c r="DB358" s="289">
        <v>0</v>
      </c>
      <c r="DC358" s="289">
        <v>0</v>
      </c>
      <c r="DD358" s="289">
        <v>0</v>
      </c>
      <c r="DE358" s="289">
        <v>0</v>
      </c>
      <c r="DF358" s="289">
        <v>0</v>
      </c>
      <c r="DG358" s="289">
        <v>80255.38</v>
      </c>
      <c r="DH358" s="289">
        <v>0</v>
      </c>
      <c r="DI358" s="289">
        <v>13122772.539999999</v>
      </c>
      <c r="DJ358" s="289">
        <v>19739.52</v>
      </c>
      <c r="DK358" s="289">
        <v>11188.59</v>
      </c>
      <c r="DL358" s="289">
        <v>2004649.34</v>
      </c>
      <c r="DM358" s="289">
        <v>807550.39</v>
      </c>
      <c r="DN358" s="289">
        <v>2250</v>
      </c>
      <c r="DO358" s="289">
        <v>0</v>
      </c>
      <c r="DP358" s="289">
        <v>735959.49</v>
      </c>
      <c r="DQ358" s="289">
        <v>8625.8700000000008</v>
      </c>
      <c r="DR358" s="289">
        <v>120759.3</v>
      </c>
      <c r="DS358" s="289">
        <v>0</v>
      </c>
      <c r="DT358" s="289">
        <v>149806.69</v>
      </c>
      <c r="DU358" s="289">
        <v>0</v>
      </c>
      <c r="DV358" s="289">
        <v>171655.42</v>
      </c>
      <c r="DW358" s="289">
        <v>9928.3700000000008</v>
      </c>
      <c r="DX358" s="289">
        <v>298813.25</v>
      </c>
      <c r="DY358" s="289">
        <v>248224.97999999998</v>
      </c>
      <c r="DZ358" s="289">
        <v>802849.05</v>
      </c>
      <c r="EA358" s="289">
        <v>125776.7</v>
      </c>
      <c r="EB358" s="289">
        <v>727660.62</v>
      </c>
      <c r="EC358" s="289">
        <v>0</v>
      </c>
      <c r="ED358" s="289">
        <v>13870310.75</v>
      </c>
      <c r="EE358" s="289">
        <v>13406572.180000002</v>
      </c>
      <c r="EF358" s="289">
        <v>34614588.469999999</v>
      </c>
      <c r="EG358" s="289">
        <v>14729920.449999999</v>
      </c>
      <c r="EH358" s="289">
        <v>20348406.59</v>
      </c>
      <c r="EI358" s="289">
        <v>0</v>
      </c>
      <c r="EJ358" s="289">
        <v>0</v>
      </c>
      <c r="EK358" s="289">
        <v>0</v>
      </c>
      <c r="EL358" s="289">
        <v>0</v>
      </c>
      <c r="EM358" s="289">
        <v>148192226.88999999</v>
      </c>
      <c r="EN358" s="289">
        <v>0</v>
      </c>
      <c r="EO358" s="289">
        <v>97861.84</v>
      </c>
      <c r="EP358" s="289">
        <v>995000</v>
      </c>
      <c r="EQ358" s="289">
        <v>0</v>
      </c>
      <c r="ER358" s="289">
        <v>897138.16</v>
      </c>
      <c r="ES358" s="289">
        <v>0</v>
      </c>
      <c r="ET358" s="289">
        <v>0</v>
      </c>
      <c r="EU358" s="289">
        <v>574231.59</v>
      </c>
      <c r="EV358" s="289">
        <v>517113.07</v>
      </c>
      <c r="EW358" s="289">
        <v>2780203.07</v>
      </c>
      <c r="EX358" s="289">
        <v>2837321.59</v>
      </c>
      <c r="EY358" s="289">
        <v>0</v>
      </c>
      <c r="EZ358" s="289">
        <v>0</v>
      </c>
      <c r="FA358" s="289">
        <v>58957.22</v>
      </c>
      <c r="FB358" s="289">
        <v>60000</v>
      </c>
      <c r="FC358" s="289">
        <v>0</v>
      </c>
      <c r="FD358" s="289">
        <v>1042.78</v>
      </c>
      <c r="FE358" s="289">
        <v>0</v>
      </c>
      <c r="FF358" s="289">
        <v>0</v>
      </c>
      <c r="FG358" s="289">
        <v>0</v>
      </c>
      <c r="FH358" s="289">
        <v>40094.83</v>
      </c>
      <c r="FI358" s="289">
        <v>30777.37</v>
      </c>
      <c r="FJ358" s="289">
        <v>9317.4600000000009</v>
      </c>
      <c r="FK358" s="289">
        <v>0</v>
      </c>
    </row>
    <row r="359" spans="1:167" x14ac:dyDescent="0.15">
      <c r="A359" s="287">
        <v>5663</v>
      </c>
      <c r="B359" s="287" t="s">
        <v>816</v>
      </c>
      <c r="C359" s="289">
        <v>0</v>
      </c>
      <c r="D359" s="289">
        <v>14254339.48</v>
      </c>
      <c r="E359" s="289">
        <v>31602</v>
      </c>
      <c r="F359" s="289">
        <v>0</v>
      </c>
      <c r="G359" s="289">
        <v>116869.13</v>
      </c>
      <c r="H359" s="289">
        <v>2350.83</v>
      </c>
      <c r="I359" s="289">
        <v>335805.96</v>
      </c>
      <c r="J359" s="289">
        <v>0</v>
      </c>
      <c r="K359" s="289">
        <v>180578</v>
      </c>
      <c r="L359" s="289">
        <v>0</v>
      </c>
      <c r="M359" s="289">
        <v>0</v>
      </c>
      <c r="N359" s="289">
        <v>0</v>
      </c>
      <c r="O359" s="289">
        <v>0</v>
      </c>
      <c r="P359" s="289">
        <v>0</v>
      </c>
      <c r="Q359" s="289">
        <v>0</v>
      </c>
      <c r="R359" s="289">
        <v>0</v>
      </c>
      <c r="S359" s="289">
        <v>0</v>
      </c>
      <c r="T359" s="289">
        <v>10109.58</v>
      </c>
      <c r="U359" s="289">
        <v>1008815.57</v>
      </c>
      <c r="V359" s="289">
        <v>28386139</v>
      </c>
      <c r="W359" s="289">
        <v>57980</v>
      </c>
      <c r="X359" s="289">
        <v>0</v>
      </c>
      <c r="Y359" s="289">
        <v>1693958.86</v>
      </c>
      <c r="Z359" s="289">
        <v>96864.07</v>
      </c>
      <c r="AA359" s="289">
        <v>50214.1</v>
      </c>
      <c r="AB359" s="289">
        <v>50291</v>
      </c>
      <c r="AC359" s="289">
        <v>0</v>
      </c>
      <c r="AD359" s="289">
        <v>336887.14</v>
      </c>
      <c r="AE359" s="289">
        <v>1159984.52</v>
      </c>
      <c r="AF359" s="289">
        <v>0</v>
      </c>
      <c r="AG359" s="289">
        <v>0</v>
      </c>
      <c r="AH359" s="289">
        <v>68590.930000000008</v>
      </c>
      <c r="AI359" s="289">
        <v>0</v>
      </c>
      <c r="AJ359" s="289">
        <v>0</v>
      </c>
      <c r="AK359" s="289">
        <v>0</v>
      </c>
      <c r="AL359" s="289">
        <v>0</v>
      </c>
      <c r="AM359" s="289">
        <v>0</v>
      </c>
      <c r="AN359" s="289">
        <v>157753.42000000001</v>
      </c>
      <c r="AO359" s="289">
        <v>0</v>
      </c>
      <c r="AP359" s="289">
        <v>27721.05</v>
      </c>
      <c r="AQ359" s="289">
        <v>11324306.970000001</v>
      </c>
      <c r="AR359" s="289">
        <v>8818478.0500000007</v>
      </c>
      <c r="AS359" s="289">
        <v>1268660.47</v>
      </c>
      <c r="AT359" s="289">
        <v>1385389.01</v>
      </c>
      <c r="AU359" s="289">
        <v>469955.33</v>
      </c>
      <c r="AV359" s="289">
        <v>59731.86</v>
      </c>
      <c r="AW359" s="289">
        <v>1940120.03</v>
      </c>
      <c r="AX359" s="289">
        <v>2221176.75</v>
      </c>
      <c r="AY359" s="289">
        <v>1248325.9099999999</v>
      </c>
      <c r="AZ359" s="289">
        <v>3069808.22</v>
      </c>
      <c r="BA359" s="289">
        <v>7682495.8899999997</v>
      </c>
      <c r="BB359" s="289">
        <v>1152300.94</v>
      </c>
      <c r="BC359" s="289">
        <v>389143.19</v>
      </c>
      <c r="BD359" s="289">
        <v>0</v>
      </c>
      <c r="BE359" s="289">
        <v>148010.58000000002</v>
      </c>
      <c r="BF359" s="289">
        <v>5949600.6100000003</v>
      </c>
      <c r="BG359" s="289">
        <v>1164747.69</v>
      </c>
      <c r="BH359" s="289">
        <v>0</v>
      </c>
      <c r="BI359" s="289">
        <v>0</v>
      </c>
      <c r="BJ359" s="289">
        <v>0</v>
      </c>
      <c r="BK359" s="289">
        <v>0</v>
      </c>
      <c r="BL359" s="289">
        <v>0</v>
      </c>
      <c r="BM359" s="289">
        <v>0</v>
      </c>
      <c r="BN359" s="289">
        <v>0</v>
      </c>
      <c r="BO359" s="289">
        <v>0</v>
      </c>
      <c r="BP359" s="289">
        <v>0</v>
      </c>
      <c r="BQ359" s="289">
        <v>10125438.890000001</v>
      </c>
      <c r="BR359" s="289">
        <v>9860042.0299999993</v>
      </c>
      <c r="BS359" s="289">
        <v>10125438.890000001</v>
      </c>
      <c r="BT359" s="289">
        <v>9860042.0299999993</v>
      </c>
      <c r="BU359" s="289">
        <v>0</v>
      </c>
      <c r="BV359" s="289">
        <v>0</v>
      </c>
      <c r="BW359" s="289">
        <v>5886322.1799999997</v>
      </c>
      <c r="BX359" s="289">
        <v>0</v>
      </c>
      <c r="BY359" s="289">
        <v>0</v>
      </c>
      <c r="BZ359" s="289">
        <v>0</v>
      </c>
      <c r="CA359" s="289">
        <v>0</v>
      </c>
      <c r="CB359" s="289">
        <v>0</v>
      </c>
      <c r="CC359" s="289">
        <v>0</v>
      </c>
      <c r="CD359" s="289">
        <v>0</v>
      </c>
      <c r="CE359" s="289">
        <v>0</v>
      </c>
      <c r="CF359" s="289">
        <v>0</v>
      </c>
      <c r="CG359" s="289">
        <v>0</v>
      </c>
      <c r="CH359" s="289">
        <v>5970</v>
      </c>
      <c r="CI359" s="289">
        <v>0</v>
      </c>
      <c r="CJ359" s="289">
        <v>0</v>
      </c>
      <c r="CK359" s="289">
        <v>109238.25</v>
      </c>
      <c r="CL359" s="289">
        <v>0</v>
      </c>
      <c r="CM359" s="289">
        <v>2082577</v>
      </c>
      <c r="CN359" s="289">
        <v>0</v>
      </c>
      <c r="CO359" s="289">
        <v>0</v>
      </c>
      <c r="CP359" s="289">
        <v>0</v>
      </c>
      <c r="CQ359" s="289">
        <v>0</v>
      </c>
      <c r="CR359" s="289">
        <v>0</v>
      </c>
      <c r="CS359" s="289">
        <v>0</v>
      </c>
      <c r="CT359" s="289">
        <v>938125.77</v>
      </c>
      <c r="CU359" s="289">
        <v>0</v>
      </c>
      <c r="CV359" s="289">
        <v>0</v>
      </c>
      <c r="CW359" s="289">
        <v>0</v>
      </c>
      <c r="CX359" s="289">
        <v>25145.37</v>
      </c>
      <c r="CY359" s="289">
        <v>0</v>
      </c>
      <c r="CZ359" s="289">
        <v>0</v>
      </c>
      <c r="DA359" s="289">
        <v>0</v>
      </c>
      <c r="DB359" s="289">
        <v>0</v>
      </c>
      <c r="DC359" s="289">
        <v>0</v>
      </c>
      <c r="DD359" s="289">
        <v>0</v>
      </c>
      <c r="DE359" s="289">
        <v>3644.15</v>
      </c>
      <c r="DF359" s="289">
        <v>0</v>
      </c>
      <c r="DG359" s="289">
        <v>0</v>
      </c>
      <c r="DH359" s="289">
        <v>0</v>
      </c>
      <c r="DI359" s="289">
        <v>6838515.2699999996</v>
      </c>
      <c r="DJ359" s="289">
        <v>0</v>
      </c>
      <c r="DK359" s="289">
        <v>0</v>
      </c>
      <c r="DL359" s="289">
        <v>1153031.45</v>
      </c>
      <c r="DM359" s="289">
        <v>509830.37</v>
      </c>
      <c r="DN359" s="289">
        <v>0</v>
      </c>
      <c r="DO359" s="289">
        <v>0</v>
      </c>
      <c r="DP359" s="289">
        <v>411565.05</v>
      </c>
      <c r="DQ359" s="289">
        <v>3448</v>
      </c>
      <c r="DR359" s="289">
        <v>0</v>
      </c>
      <c r="DS359" s="289">
        <v>0</v>
      </c>
      <c r="DT359" s="289">
        <v>0</v>
      </c>
      <c r="DU359" s="289">
        <v>0</v>
      </c>
      <c r="DV359" s="289">
        <v>127344.28</v>
      </c>
      <c r="DW359" s="289">
        <v>0</v>
      </c>
      <c r="DX359" s="289">
        <v>35566.31</v>
      </c>
      <c r="DY359" s="289">
        <v>39004.490000000005</v>
      </c>
      <c r="DZ359" s="289">
        <v>16461.61</v>
      </c>
      <c r="EA359" s="289">
        <v>13023.43</v>
      </c>
      <c r="EB359" s="289">
        <v>0</v>
      </c>
      <c r="EC359" s="289">
        <v>0</v>
      </c>
      <c r="ED359" s="289">
        <v>2026221.75</v>
      </c>
      <c r="EE359" s="289">
        <v>1960331.26</v>
      </c>
      <c r="EF359" s="289">
        <v>6765260.7199999997</v>
      </c>
      <c r="EG359" s="289">
        <v>6067386.21</v>
      </c>
      <c r="EH359" s="289">
        <v>0</v>
      </c>
      <c r="EI359" s="289">
        <v>0</v>
      </c>
      <c r="EJ359" s="289">
        <v>0</v>
      </c>
      <c r="EK359" s="289">
        <v>763765</v>
      </c>
      <c r="EL359" s="289">
        <v>0</v>
      </c>
      <c r="EM359" s="289">
        <v>25175000</v>
      </c>
      <c r="EN359" s="289">
        <v>11006296.460000001</v>
      </c>
      <c r="EO359" s="289">
        <v>10166270.890000001</v>
      </c>
      <c r="EP359" s="289">
        <v>65104.509999999995</v>
      </c>
      <c r="EQ359" s="289">
        <v>0</v>
      </c>
      <c r="ER359" s="289">
        <v>905130.08000000007</v>
      </c>
      <c r="ES359" s="289">
        <v>0</v>
      </c>
      <c r="ET359" s="289">
        <v>0</v>
      </c>
      <c r="EU359" s="289">
        <v>781.44</v>
      </c>
      <c r="EV359" s="289">
        <v>2387.5500000000002</v>
      </c>
      <c r="EW359" s="289">
        <v>2832679.82</v>
      </c>
      <c r="EX359" s="289">
        <v>2831073.71</v>
      </c>
      <c r="EY359" s="289">
        <v>0</v>
      </c>
      <c r="EZ359" s="289">
        <v>284570.16000000003</v>
      </c>
      <c r="FA359" s="289">
        <v>216134.08000000002</v>
      </c>
      <c r="FB359" s="289">
        <v>111910.75</v>
      </c>
      <c r="FC359" s="289">
        <v>64663.37</v>
      </c>
      <c r="FD359" s="289">
        <v>115683.46</v>
      </c>
      <c r="FE359" s="289">
        <v>0</v>
      </c>
      <c r="FF359" s="289">
        <v>0</v>
      </c>
      <c r="FG359" s="289">
        <v>0</v>
      </c>
      <c r="FH359" s="289">
        <v>0</v>
      </c>
      <c r="FI359" s="289">
        <v>0</v>
      </c>
      <c r="FJ359" s="289">
        <v>0</v>
      </c>
      <c r="FK359" s="289">
        <v>0</v>
      </c>
    </row>
    <row r="360" spans="1:167" x14ac:dyDescent="0.15">
      <c r="A360" s="287">
        <v>5670</v>
      </c>
      <c r="B360" s="287" t="s">
        <v>817</v>
      </c>
      <c r="C360" s="289">
        <v>0</v>
      </c>
      <c r="D360" s="289">
        <v>4486631.97</v>
      </c>
      <c r="E360" s="289">
        <v>0</v>
      </c>
      <c r="F360" s="289">
        <v>3063.02</v>
      </c>
      <c r="G360" s="289">
        <v>16449.95</v>
      </c>
      <c r="H360" s="289">
        <v>1600.45</v>
      </c>
      <c r="I360" s="289">
        <v>9727.83</v>
      </c>
      <c r="J360" s="289">
        <v>0</v>
      </c>
      <c r="K360" s="289">
        <v>143884.44</v>
      </c>
      <c r="L360" s="289">
        <v>0</v>
      </c>
      <c r="M360" s="289">
        <v>0</v>
      </c>
      <c r="N360" s="289">
        <v>0</v>
      </c>
      <c r="O360" s="289">
        <v>0</v>
      </c>
      <c r="P360" s="289">
        <v>0</v>
      </c>
      <c r="Q360" s="289">
        <v>0</v>
      </c>
      <c r="R360" s="289">
        <v>3266.5</v>
      </c>
      <c r="S360" s="289">
        <v>0</v>
      </c>
      <c r="T360" s="289">
        <v>0</v>
      </c>
      <c r="U360" s="289">
        <v>246325.91</v>
      </c>
      <c r="V360" s="289">
        <v>221314</v>
      </c>
      <c r="W360" s="289">
        <v>3280</v>
      </c>
      <c r="X360" s="289">
        <v>0</v>
      </c>
      <c r="Y360" s="289">
        <v>119442.15000000001</v>
      </c>
      <c r="Z360" s="289">
        <v>9013.5500000000011</v>
      </c>
      <c r="AA360" s="289">
        <v>125750</v>
      </c>
      <c r="AB360" s="289">
        <v>0</v>
      </c>
      <c r="AC360" s="289">
        <v>0</v>
      </c>
      <c r="AD360" s="289">
        <v>102118.92</v>
      </c>
      <c r="AE360" s="289">
        <v>109907.79000000001</v>
      </c>
      <c r="AF360" s="289">
        <v>0</v>
      </c>
      <c r="AG360" s="289">
        <v>0</v>
      </c>
      <c r="AH360" s="289">
        <v>92238.48</v>
      </c>
      <c r="AI360" s="289">
        <v>14407</v>
      </c>
      <c r="AJ360" s="289">
        <v>0</v>
      </c>
      <c r="AK360" s="289">
        <v>0</v>
      </c>
      <c r="AL360" s="289">
        <v>0</v>
      </c>
      <c r="AM360" s="289">
        <v>4395</v>
      </c>
      <c r="AN360" s="289">
        <v>0</v>
      </c>
      <c r="AO360" s="289">
        <v>0</v>
      </c>
      <c r="AP360" s="289">
        <v>6374.24</v>
      </c>
      <c r="AQ360" s="289">
        <v>901068.62</v>
      </c>
      <c r="AR360" s="289">
        <v>1048679.97</v>
      </c>
      <c r="AS360" s="289">
        <v>329901.17</v>
      </c>
      <c r="AT360" s="289">
        <v>139117.06</v>
      </c>
      <c r="AU360" s="289">
        <v>117630.36</v>
      </c>
      <c r="AV360" s="289">
        <v>576.95000000000005</v>
      </c>
      <c r="AW360" s="289">
        <v>80114.27</v>
      </c>
      <c r="AX360" s="289">
        <v>162415.82</v>
      </c>
      <c r="AY360" s="289">
        <v>278216.61</v>
      </c>
      <c r="AZ360" s="289">
        <v>220938.6</v>
      </c>
      <c r="BA360" s="289">
        <v>928123.97</v>
      </c>
      <c r="BB360" s="289">
        <v>273855.78999999998</v>
      </c>
      <c r="BC360" s="289">
        <v>65107.42</v>
      </c>
      <c r="BD360" s="289">
        <v>0</v>
      </c>
      <c r="BE360" s="289">
        <v>186946.23</v>
      </c>
      <c r="BF360" s="289">
        <v>494017.56</v>
      </c>
      <c r="BG360" s="289">
        <v>284975.82</v>
      </c>
      <c r="BH360" s="289">
        <v>248.81</v>
      </c>
      <c r="BI360" s="289">
        <v>0</v>
      </c>
      <c r="BJ360" s="289">
        <v>0</v>
      </c>
      <c r="BK360" s="289">
        <v>0</v>
      </c>
      <c r="BL360" s="289">
        <v>0</v>
      </c>
      <c r="BM360" s="289">
        <v>0</v>
      </c>
      <c r="BN360" s="289">
        <v>0</v>
      </c>
      <c r="BO360" s="289">
        <v>0</v>
      </c>
      <c r="BP360" s="289">
        <v>0</v>
      </c>
      <c r="BQ360" s="289">
        <v>2787489.22</v>
      </c>
      <c r="BR360" s="289">
        <v>2994745.39</v>
      </c>
      <c r="BS360" s="289">
        <v>2787489.22</v>
      </c>
      <c r="BT360" s="289">
        <v>2994745.39</v>
      </c>
      <c r="BU360" s="289">
        <v>0</v>
      </c>
      <c r="BV360" s="289">
        <v>0</v>
      </c>
      <c r="BW360" s="289">
        <v>494017.56</v>
      </c>
      <c r="BX360" s="289">
        <v>0</v>
      </c>
      <c r="BY360" s="289">
        <v>0</v>
      </c>
      <c r="BZ360" s="289">
        <v>0</v>
      </c>
      <c r="CA360" s="289">
        <v>0</v>
      </c>
      <c r="CB360" s="289">
        <v>0</v>
      </c>
      <c r="CC360" s="289">
        <v>0</v>
      </c>
      <c r="CD360" s="289">
        <v>0</v>
      </c>
      <c r="CE360" s="289">
        <v>0</v>
      </c>
      <c r="CF360" s="289">
        <v>0</v>
      </c>
      <c r="CG360" s="289">
        <v>0</v>
      </c>
      <c r="CH360" s="289">
        <v>126266.28</v>
      </c>
      <c r="CI360" s="289">
        <v>0</v>
      </c>
      <c r="CJ360" s="289">
        <v>0</v>
      </c>
      <c r="CK360" s="289">
        <v>0</v>
      </c>
      <c r="CL360" s="289">
        <v>0</v>
      </c>
      <c r="CM360" s="289">
        <v>25258</v>
      </c>
      <c r="CN360" s="289">
        <v>0</v>
      </c>
      <c r="CO360" s="289">
        <v>0</v>
      </c>
      <c r="CP360" s="289">
        <v>0</v>
      </c>
      <c r="CQ360" s="289">
        <v>0</v>
      </c>
      <c r="CR360" s="289">
        <v>0</v>
      </c>
      <c r="CS360" s="289">
        <v>0</v>
      </c>
      <c r="CT360" s="289">
        <v>87770.26</v>
      </c>
      <c r="CU360" s="289">
        <v>0</v>
      </c>
      <c r="CV360" s="289">
        <v>0</v>
      </c>
      <c r="CW360" s="289">
        <v>0</v>
      </c>
      <c r="CX360" s="289">
        <v>24642.98</v>
      </c>
      <c r="CY360" s="289">
        <v>0</v>
      </c>
      <c r="CZ360" s="289">
        <v>0</v>
      </c>
      <c r="DA360" s="289">
        <v>0</v>
      </c>
      <c r="DB360" s="289">
        <v>0</v>
      </c>
      <c r="DC360" s="289">
        <v>0</v>
      </c>
      <c r="DD360" s="289">
        <v>0</v>
      </c>
      <c r="DE360" s="289">
        <v>0</v>
      </c>
      <c r="DF360" s="289">
        <v>0</v>
      </c>
      <c r="DG360" s="289">
        <v>0</v>
      </c>
      <c r="DH360" s="289">
        <v>0</v>
      </c>
      <c r="DI360" s="289">
        <v>528593.94999999995</v>
      </c>
      <c r="DJ360" s="289">
        <v>0</v>
      </c>
      <c r="DK360" s="289">
        <v>0</v>
      </c>
      <c r="DL360" s="289">
        <v>93637.6</v>
      </c>
      <c r="DM360" s="289">
        <v>53093.14</v>
      </c>
      <c r="DN360" s="289">
        <v>0</v>
      </c>
      <c r="DO360" s="289">
        <v>0</v>
      </c>
      <c r="DP360" s="289">
        <v>665.37</v>
      </c>
      <c r="DQ360" s="289">
        <v>0</v>
      </c>
      <c r="DR360" s="289">
        <v>0</v>
      </c>
      <c r="DS360" s="289">
        <v>0</v>
      </c>
      <c r="DT360" s="289">
        <v>0</v>
      </c>
      <c r="DU360" s="289">
        <v>0</v>
      </c>
      <c r="DV360" s="289">
        <v>81965.02</v>
      </c>
      <c r="DW360" s="289">
        <v>0</v>
      </c>
      <c r="DX360" s="289">
        <v>0</v>
      </c>
      <c r="DY360" s="289">
        <v>0</v>
      </c>
      <c r="DZ360" s="289">
        <v>0</v>
      </c>
      <c r="EA360" s="289">
        <v>0</v>
      </c>
      <c r="EB360" s="289">
        <v>0</v>
      </c>
      <c r="EC360" s="289">
        <v>0</v>
      </c>
      <c r="ED360" s="289">
        <v>0</v>
      </c>
      <c r="EE360" s="289">
        <v>0</v>
      </c>
      <c r="EF360" s="289">
        <v>0</v>
      </c>
      <c r="EG360" s="289">
        <v>0</v>
      </c>
      <c r="EH360" s="289">
        <v>0</v>
      </c>
      <c r="EI360" s="289">
        <v>0</v>
      </c>
      <c r="EJ360" s="289">
        <v>0</v>
      </c>
      <c r="EK360" s="289">
        <v>0</v>
      </c>
      <c r="EL360" s="289">
        <v>0</v>
      </c>
      <c r="EM360" s="289">
        <v>0</v>
      </c>
      <c r="EN360" s="289">
        <v>0</v>
      </c>
      <c r="EO360" s="289">
        <v>0</v>
      </c>
      <c r="EP360" s="289">
        <v>0</v>
      </c>
      <c r="EQ360" s="289">
        <v>0</v>
      </c>
      <c r="ER360" s="289">
        <v>0</v>
      </c>
      <c r="ES360" s="289">
        <v>0</v>
      </c>
      <c r="ET360" s="289">
        <v>0</v>
      </c>
      <c r="EU360" s="289">
        <v>13377.56</v>
      </c>
      <c r="EV360" s="289">
        <v>30755.61</v>
      </c>
      <c r="EW360" s="289">
        <v>200525.06</v>
      </c>
      <c r="EX360" s="289">
        <v>183147.01</v>
      </c>
      <c r="EY360" s="289">
        <v>0</v>
      </c>
      <c r="EZ360" s="289">
        <v>0</v>
      </c>
      <c r="FA360" s="289">
        <v>0</v>
      </c>
      <c r="FB360" s="289">
        <v>0</v>
      </c>
      <c r="FC360" s="289">
        <v>0</v>
      </c>
      <c r="FD360" s="289">
        <v>0</v>
      </c>
      <c r="FE360" s="289">
        <v>0</v>
      </c>
      <c r="FF360" s="289">
        <v>0</v>
      </c>
      <c r="FG360" s="289">
        <v>0</v>
      </c>
      <c r="FH360" s="289">
        <v>0</v>
      </c>
      <c r="FI360" s="289">
        <v>0</v>
      </c>
      <c r="FJ360" s="289">
        <v>0</v>
      </c>
      <c r="FK360" s="289">
        <v>0</v>
      </c>
    </row>
    <row r="361" spans="1:167" x14ac:dyDescent="0.15">
      <c r="A361" s="287">
        <v>3510</v>
      </c>
      <c r="B361" s="287" t="s">
        <v>681</v>
      </c>
      <c r="C361" s="289">
        <v>2253.86</v>
      </c>
      <c r="D361" s="289">
        <v>5127311</v>
      </c>
      <c r="E361" s="289">
        <v>0</v>
      </c>
      <c r="F361" s="289">
        <v>4224.75</v>
      </c>
      <c r="G361" s="289">
        <v>64927.05</v>
      </c>
      <c r="H361" s="289">
        <v>4617.9000000000005</v>
      </c>
      <c r="I361" s="289">
        <v>49576.73</v>
      </c>
      <c r="J361" s="289">
        <v>0</v>
      </c>
      <c r="K361" s="289">
        <v>448685</v>
      </c>
      <c r="L361" s="289">
        <v>0</v>
      </c>
      <c r="M361" s="289">
        <v>0</v>
      </c>
      <c r="N361" s="289">
        <v>0</v>
      </c>
      <c r="O361" s="289">
        <v>0</v>
      </c>
      <c r="P361" s="289">
        <v>0</v>
      </c>
      <c r="Q361" s="289">
        <v>0</v>
      </c>
      <c r="R361" s="289">
        <v>0</v>
      </c>
      <c r="S361" s="289">
        <v>0</v>
      </c>
      <c r="T361" s="289">
        <v>0</v>
      </c>
      <c r="U361" s="289">
        <v>102698.17</v>
      </c>
      <c r="V361" s="289">
        <v>582240</v>
      </c>
      <c r="W361" s="289">
        <v>3840</v>
      </c>
      <c r="X361" s="289">
        <v>0</v>
      </c>
      <c r="Y361" s="289">
        <v>0</v>
      </c>
      <c r="Z361" s="289">
        <v>0</v>
      </c>
      <c r="AA361" s="289">
        <v>52</v>
      </c>
      <c r="AB361" s="289">
        <v>0</v>
      </c>
      <c r="AC361" s="289">
        <v>0</v>
      </c>
      <c r="AD361" s="289">
        <v>5578</v>
      </c>
      <c r="AE361" s="289">
        <v>0</v>
      </c>
      <c r="AF361" s="289">
        <v>0</v>
      </c>
      <c r="AG361" s="289">
        <v>0</v>
      </c>
      <c r="AH361" s="289">
        <v>1219.3700000000001</v>
      </c>
      <c r="AI361" s="289">
        <v>54305</v>
      </c>
      <c r="AJ361" s="289">
        <v>0</v>
      </c>
      <c r="AK361" s="289">
        <v>0</v>
      </c>
      <c r="AL361" s="289">
        <v>0</v>
      </c>
      <c r="AM361" s="289">
        <v>7683.88</v>
      </c>
      <c r="AN361" s="289">
        <v>4696.45</v>
      </c>
      <c r="AO361" s="289">
        <v>0</v>
      </c>
      <c r="AP361" s="289">
        <v>12356.14</v>
      </c>
      <c r="AQ361" s="289">
        <v>1935800.57</v>
      </c>
      <c r="AR361" s="289">
        <v>1187031.8</v>
      </c>
      <c r="AS361" s="289">
        <v>0</v>
      </c>
      <c r="AT361" s="289">
        <v>178212.45</v>
      </c>
      <c r="AU361" s="289">
        <v>28774.940000000002</v>
      </c>
      <c r="AV361" s="289">
        <v>3871.9</v>
      </c>
      <c r="AW361" s="289">
        <v>67173.05</v>
      </c>
      <c r="AX361" s="289">
        <v>417265.01</v>
      </c>
      <c r="AY361" s="289">
        <v>291345.81</v>
      </c>
      <c r="AZ361" s="289">
        <v>168498.22</v>
      </c>
      <c r="BA361" s="289">
        <v>909655.45000000007</v>
      </c>
      <c r="BB361" s="289">
        <v>240713.47</v>
      </c>
      <c r="BC361" s="289">
        <v>42243.6</v>
      </c>
      <c r="BD361" s="289">
        <v>0</v>
      </c>
      <c r="BE361" s="289">
        <v>30714.99</v>
      </c>
      <c r="BF361" s="289">
        <v>338963.5</v>
      </c>
      <c r="BG361" s="289">
        <v>227257.83000000002</v>
      </c>
      <c r="BH361" s="289">
        <v>29157.010000000002</v>
      </c>
      <c r="BI361" s="289">
        <v>0</v>
      </c>
      <c r="BJ361" s="289">
        <v>0</v>
      </c>
      <c r="BK361" s="289">
        <v>0</v>
      </c>
      <c r="BL361" s="289">
        <v>0</v>
      </c>
      <c r="BM361" s="289">
        <v>43000</v>
      </c>
      <c r="BN361" s="289">
        <v>43000</v>
      </c>
      <c r="BO361" s="289">
        <v>500000</v>
      </c>
      <c r="BP361" s="289">
        <v>500000</v>
      </c>
      <c r="BQ361" s="289">
        <v>3435652.99</v>
      </c>
      <c r="BR361" s="289">
        <v>3815238.69</v>
      </c>
      <c r="BS361" s="289">
        <v>3978652.99</v>
      </c>
      <c r="BT361" s="289">
        <v>4358238.6900000004</v>
      </c>
      <c r="BU361" s="289">
        <v>0</v>
      </c>
      <c r="BV361" s="289">
        <v>0</v>
      </c>
      <c r="BW361" s="289">
        <v>338963.5</v>
      </c>
      <c r="BX361" s="289">
        <v>0</v>
      </c>
      <c r="BY361" s="289">
        <v>0</v>
      </c>
      <c r="BZ361" s="289">
        <v>0</v>
      </c>
      <c r="CA361" s="289">
        <v>0</v>
      </c>
      <c r="CB361" s="289">
        <v>9274.0500000000011</v>
      </c>
      <c r="CC361" s="289">
        <v>0</v>
      </c>
      <c r="CD361" s="289">
        <v>0</v>
      </c>
      <c r="CE361" s="289">
        <v>0</v>
      </c>
      <c r="CF361" s="289">
        <v>0</v>
      </c>
      <c r="CG361" s="289">
        <v>0</v>
      </c>
      <c r="CH361" s="289">
        <v>1142.6200000000001</v>
      </c>
      <c r="CI361" s="289">
        <v>0</v>
      </c>
      <c r="CJ361" s="289">
        <v>0</v>
      </c>
      <c r="CK361" s="289">
        <v>0</v>
      </c>
      <c r="CL361" s="289">
        <v>0</v>
      </c>
      <c r="CM361" s="289">
        <v>96303</v>
      </c>
      <c r="CN361" s="289">
        <v>0</v>
      </c>
      <c r="CO361" s="289">
        <v>0</v>
      </c>
      <c r="CP361" s="289">
        <v>0</v>
      </c>
      <c r="CQ361" s="289">
        <v>0</v>
      </c>
      <c r="CR361" s="289">
        <v>0</v>
      </c>
      <c r="CS361" s="289">
        <v>0</v>
      </c>
      <c r="CT361" s="289">
        <v>68949.83</v>
      </c>
      <c r="CU361" s="289">
        <v>0</v>
      </c>
      <c r="CV361" s="289">
        <v>0</v>
      </c>
      <c r="CW361" s="289">
        <v>0</v>
      </c>
      <c r="CX361" s="289">
        <v>28034.82</v>
      </c>
      <c r="CY361" s="289">
        <v>0</v>
      </c>
      <c r="CZ361" s="289">
        <v>0</v>
      </c>
      <c r="DA361" s="289">
        <v>0</v>
      </c>
      <c r="DB361" s="289">
        <v>0</v>
      </c>
      <c r="DC361" s="289">
        <v>0</v>
      </c>
      <c r="DD361" s="289">
        <v>0</v>
      </c>
      <c r="DE361" s="289">
        <v>0</v>
      </c>
      <c r="DF361" s="289">
        <v>0</v>
      </c>
      <c r="DG361" s="289">
        <v>0</v>
      </c>
      <c r="DH361" s="289">
        <v>0</v>
      </c>
      <c r="DI361" s="289">
        <v>322351.51</v>
      </c>
      <c r="DJ361" s="289">
        <v>0</v>
      </c>
      <c r="DK361" s="289">
        <v>0</v>
      </c>
      <c r="DL361" s="289">
        <v>106300.09</v>
      </c>
      <c r="DM361" s="289">
        <v>35243.29</v>
      </c>
      <c r="DN361" s="289">
        <v>0</v>
      </c>
      <c r="DO361" s="289">
        <v>0</v>
      </c>
      <c r="DP361" s="289">
        <v>22887</v>
      </c>
      <c r="DQ361" s="289">
        <v>0</v>
      </c>
      <c r="DR361" s="289">
        <v>0</v>
      </c>
      <c r="DS361" s="289">
        <v>0</v>
      </c>
      <c r="DT361" s="289">
        <v>0</v>
      </c>
      <c r="DU361" s="289">
        <v>0</v>
      </c>
      <c r="DV361" s="289">
        <v>51997.07</v>
      </c>
      <c r="DW361" s="289">
        <v>1635</v>
      </c>
      <c r="DX361" s="289">
        <v>18301.04</v>
      </c>
      <c r="DY361" s="289">
        <v>14752.300000000001</v>
      </c>
      <c r="DZ361" s="289">
        <v>14691.61</v>
      </c>
      <c r="EA361" s="289">
        <v>0</v>
      </c>
      <c r="EB361" s="289">
        <v>18240.350000000002</v>
      </c>
      <c r="EC361" s="289">
        <v>0</v>
      </c>
      <c r="ED361" s="289">
        <v>105628.49</v>
      </c>
      <c r="EE361" s="289">
        <v>105630.41</v>
      </c>
      <c r="EF361" s="289">
        <v>437364.92</v>
      </c>
      <c r="EG361" s="289">
        <v>437363</v>
      </c>
      <c r="EH361" s="289">
        <v>0</v>
      </c>
      <c r="EI361" s="289">
        <v>0</v>
      </c>
      <c r="EJ361" s="289">
        <v>0</v>
      </c>
      <c r="EK361" s="289">
        <v>0</v>
      </c>
      <c r="EL361" s="289">
        <v>0</v>
      </c>
      <c r="EM361" s="289">
        <v>1960000</v>
      </c>
      <c r="EN361" s="289">
        <v>333496.93</v>
      </c>
      <c r="EO361" s="289">
        <v>334406.71000000002</v>
      </c>
      <c r="EP361" s="289">
        <v>909.78</v>
      </c>
      <c r="EQ361" s="289">
        <v>0</v>
      </c>
      <c r="ER361" s="289">
        <v>0</v>
      </c>
      <c r="ES361" s="289">
        <v>0</v>
      </c>
      <c r="ET361" s="289">
        <v>0</v>
      </c>
      <c r="EU361" s="289">
        <v>45437.11</v>
      </c>
      <c r="EV361" s="289">
        <v>72936.460000000006</v>
      </c>
      <c r="EW361" s="289">
        <v>161751.84</v>
      </c>
      <c r="EX361" s="289">
        <v>133436.76999999999</v>
      </c>
      <c r="EY361" s="289">
        <v>815.72</v>
      </c>
      <c r="EZ361" s="289">
        <v>0</v>
      </c>
      <c r="FA361" s="289">
        <v>0</v>
      </c>
      <c r="FB361" s="289">
        <v>0</v>
      </c>
      <c r="FC361" s="289">
        <v>0</v>
      </c>
      <c r="FD361" s="289">
        <v>0</v>
      </c>
      <c r="FE361" s="289">
        <v>0</v>
      </c>
      <c r="FF361" s="289">
        <v>0</v>
      </c>
      <c r="FG361" s="289">
        <v>0</v>
      </c>
      <c r="FH361" s="289">
        <v>0</v>
      </c>
      <c r="FI361" s="289">
        <v>0</v>
      </c>
      <c r="FJ361" s="289">
        <v>0</v>
      </c>
      <c r="FK361" s="289">
        <v>0</v>
      </c>
    </row>
    <row r="362" spans="1:167" x14ac:dyDescent="0.15">
      <c r="A362" s="287">
        <v>5726</v>
      </c>
      <c r="B362" s="287" t="s">
        <v>818</v>
      </c>
      <c r="C362" s="289">
        <v>0</v>
      </c>
      <c r="D362" s="289">
        <v>1841815.51</v>
      </c>
      <c r="E362" s="289">
        <v>0</v>
      </c>
      <c r="F362" s="289">
        <v>4902.8900000000003</v>
      </c>
      <c r="G362" s="289">
        <v>25595.65</v>
      </c>
      <c r="H362" s="289">
        <v>1484.98</v>
      </c>
      <c r="I362" s="289">
        <v>16456.7</v>
      </c>
      <c r="J362" s="289">
        <v>0</v>
      </c>
      <c r="K362" s="289">
        <v>416437.60000000003</v>
      </c>
      <c r="L362" s="289">
        <v>0</v>
      </c>
      <c r="M362" s="289">
        <v>0</v>
      </c>
      <c r="N362" s="289">
        <v>0</v>
      </c>
      <c r="O362" s="289">
        <v>0</v>
      </c>
      <c r="P362" s="289">
        <v>60955.47</v>
      </c>
      <c r="Q362" s="289">
        <v>0</v>
      </c>
      <c r="R362" s="289">
        <v>720</v>
      </c>
      <c r="S362" s="289">
        <v>15673.77</v>
      </c>
      <c r="T362" s="289">
        <v>0</v>
      </c>
      <c r="U362" s="289">
        <v>189925.02</v>
      </c>
      <c r="V362" s="289">
        <v>3353199</v>
      </c>
      <c r="W362" s="289">
        <v>3812.91</v>
      </c>
      <c r="X362" s="289">
        <v>0</v>
      </c>
      <c r="Y362" s="289">
        <v>197622.47</v>
      </c>
      <c r="Z362" s="289">
        <v>22583.49</v>
      </c>
      <c r="AA362" s="289">
        <v>175036</v>
      </c>
      <c r="AB362" s="289">
        <v>0</v>
      </c>
      <c r="AC362" s="289">
        <v>0</v>
      </c>
      <c r="AD362" s="289">
        <v>0</v>
      </c>
      <c r="AE362" s="289">
        <v>259364</v>
      </c>
      <c r="AF362" s="289">
        <v>0</v>
      </c>
      <c r="AG362" s="289">
        <v>0</v>
      </c>
      <c r="AH362" s="289">
        <v>0</v>
      </c>
      <c r="AI362" s="289">
        <v>0</v>
      </c>
      <c r="AJ362" s="289">
        <v>0</v>
      </c>
      <c r="AK362" s="289">
        <v>0</v>
      </c>
      <c r="AL362" s="289">
        <v>0</v>
      </c>
      <c r="AM362" s="289">
        <v>6407.22</v>
      </c>
      <c r="AN362" s="289">
        <v>94582.53</v>
      </c>
      <c r="AO362" s="289">
        <v>0</v>
      </c>
      <c r="AP362" s="289">
        <v>12128.4</v>
      </c>
      <c r="AQ362" s="289">
        <v>1710725.6400000001</v>
      </c>
      <c r="AR362" s="289">
        <v>1223592.79</v>
      </c>
      <c r="AS362" s="289">
        <v>261415.81</v>
      </c>
      <c r="AT362" s="289">
        <v>113132.23</v>
      </c>
      <c r="AU362" s="289">
        <v>162133.85</v>
      </c>
      <c r="AV362" s="289">
        <v>0</v>
      </c>
      <c r="AW362" s="289">
        <v>150609.57</v>
      </c>
      <c r="AX362" s="289">
        <v>137714.68</v>
      </c>
      <c r="AY362" s="289">
        <v>147648.11000000002</v>
      </c>
      <c r="AZ362" s="289">
        <v>411732.21</v>
      </c>
      <c r="BA362" s="289">
        <v>1170649</v>
      </c>
      <c r="BB362" s="289">
        <v>358330.06</v>
      </c>
      <c r="BC362" s="289">
        <v>88651</v>
      </c>
      <c r="BD362" s="289">
        <v>0</v>
      </c>
      <c r="BE362" s="289">
        <v>24422</v>
      </c>
      <c r="BF362" s="289">
        <v>487377.21</v>
      </c>
      <c r="BG362" s="289">
        <v>273721.84999999998</v>
      </c>
      <c r="BH362" s="289">
        <v>0</v>
      </c>
      <c r="BI362" s="289">
        <v>0</v>
      </c>
      <c r="BJ362" s="289">
        <v>0</v>
      </c>
      <c r="BK362" s="289">
        <v>0</v>
      </c>
      <c r="BL362" s="289">
        <v>0</v>
      </c>
      <c r="BM362" s="289">
        <v>0</v>
      </c>
      <c r="BN362" s="289">
        <v>0</v>
      </c>
      <c r="BO362" s="289">
        <v>1854304.82</v>
      </c>
      <c r="BP362" s="289">
        <v>1831152.42</v>
      </c>
      <c r="BQ362" s="289">
        <v>0</v>
      </c>
      <c r="BR362" s="289">
        <v>0</v>
      </c>
      <c r="BS362" s="289">
        <v>1854304.82</v>
      </c>
      <c r="BT362" s="289">
        <v>1831152.42</v>
      </c>
      <c r="BU362" s="289">
        <v>0</v>
      </c>
      <c r="BV362" s="289">
        <v>0</v>
      </c>
      <c r="BW362" s="289">
        <v>487377.21</v>
      </c>
      <c r="BX362" s="289">
        <v>0</v>
      </c>
      <c r="BY362" s="289">
        <v>0</v>
      </c>
      <c r="BZ362" s="289">
        <v>0</v>
      </c>
      <c r="CA362" s="289">
        <v>0</v>
      </c>
      <c r="CB362" s="289">
        <v>0</v>
      </c>
      <c r="CC362" s="289">
        <v>21155.95</v>
      </c>
      <c r="CD362" s="289">
        <v>0</v>
      </c>
      <c r="CE362" s="289">
        <v>10000</v>
      </c>
      <c r="CF362" s="289">
        <v>0</v>
      </c>
      <c r="CG362" s="289">
        <v>0</v>
      </c>
      <c r="CH362" s="289">
        <v>21547</v>
      </c>
      <c r="CI362" s="289">
        <v>0</v>
      </c>
      <c r="CJ362" s="289">
        <v>0</v>
      </c>
      <c r="CK362" s="289">
        <v>24873.61</v>
      </c>
      <c r="CL362" s="289">
        <v>0</v>
      </c>
      <c r="CM362" s="289">
        <v>131393</v>
      </c>
      <c r="CN362" s="289">
        <v>0</v>
      </c>
      <c r="CO362" s="289">
        <v>0</v>
      </c>
      <c r="CP362" s="289">
        <v>0</v>
      </c>
      <c r="CQ362" s="289">
        <v>0</v>
      </c>
      <c r="CR362" s="289">
        <v>0</v>
      </c>
      <c r="CS362" s="289">
        <v>0</v>
      </c>
      <c r="CT362" s="289">
        <v>109711.12</v>
      </c>
      <c r="CU362" s="289">
        <v>0</v>
      </c>
      <c r="CV362" s="289">
        <v>0</v>
      </c>
      <c r="CW362" s="289">
        <v>0</v>
      </c>
      <c r="CX362" s="289">
        <v>0</v>
      </c>
      <c r="CY362" s="289">
        <v>0</v>
      </c>
      <c r="CZ362" s="289">
        <v>0</v>
      </c>
      <c r="DA362" s="289">
        <v>0</v>
      </c>
      <c r="DB362" s="289">
        <v>0</v>
      </c>
      <c r="DC362" s="289">
        <v>0</v>
      </c>
      <c r="DD362" s="289">
        <v>0</v>
      </c>
      <c r="DE362" s="289">
        <v>0</v>
      </c>
      <c r="DF362" s="289">
        <v>0</v>
      </c>
      <c r="DG362" s="289">
        <v>0</v>
      </c>
      <c r="DH362" s="289">
        <v>0</v>
      </c>
      <c r="DI362" s="289">
        <v>610853.76</v>
      </c>
      <c r="DJ362" s="289">
        <v>0</v>
      </c>
      <c r="DK362" s="289">
        <v>0</v>
      </c>
      <c r="DL362" s="289">
        <v>101110.47</v>
      </c>
      <c r="DM362" s="289">
        <v>68307.16</v>
      </c>
      <c r="DN362" s="289">
        <v>0</v>
      </c>
      <c r="DO362" s="289">
        <v>0</v>
      </c>
      <c r="DP362" s="289">
        <v>12007.18</v>
      </c>
      <c r="DQ362" s="289">
        <v>0</v>
      </c>
      <c r="DR362" s="289">
        <v>0</v>
      </c>
      <c r="DS362" s="289">
        <v>0</v>
      </c>
      <c r="DT362" s="289">
        <v>0</v>
      </c>
      <c r="DU362" s="289">
        <v>0</v>
      </c>
      <c r="DV362" s="289">
        <v>11214</v>
      </c>
      <c r="DW362" s="289">
        <v>2565.3200000000002</v>
      </c>
      <c r="DX362" s="289">
        <v>0</v>
      </c>
      <c r="DY362" s="289">
        <v>0</v>
      </c>
      <c r="DZ362" s="289">
        <v>0</v>
      </c>
      <c r="EA362" s="289">
        <v>0</v>
      </c>
      <c r="EB362" s="289">
        <v>0</v>
      </c>
      <c r="EC362" s="289">
        <v>0</v>
      </c>
      <c r="ED362" s="289">
        <v>117673.96</v>
      </c>
      <c r="EE362" s="289">
        <v>116341.6</v>
      </c>
      <c r="EF362" s="289">
        <v>751771.05</v>
      </c>
      <c r="EG362" s="289">
        <v>59740.91</v>
      </c>
      <c r="EH362" s="289">
        <v>603587.5</v>
      </c>
      <c r="EI362" s="289">
        <v>0</v>
      </c>
      <c r="EJ362" s="289">
        <v>0</v>
      </c>
      <c r="EK362" s="289">
        <v>89775</v>
      </c>
      <c r="EL362" s="289">
        <v>0</v>
      </c>
      <c r="EM362" s="289">
        <v>771103.04</v>
      </c>
      <c r="EN362" s="289">
        <v>0</v>
      </c>
      <c r="EO362" s="289">
        <v>0</v>
      </c>
      <c r="EP362" s="289">
        <v>0</v>
      </c>
      <c r="EQ362" s="289">
        <v>0</v>
      </c>
      <c r="ER362" s="289">
        <v>0</v>
      </c>
      <c r="ES362" s="289">
        <v>0</v>
      </c>
      <c r="ET362" s="289">
        <v>0</v>
      </c>
      <c r="EU362" s="289">
        <v>73459.22</v>
      </c>
      <c r="EV362" s="289">
        <v>54692.880000000005</v>
      </c>
      <c r="EW362" s="289">
        <v>345764.85000000003</v>
      </c>
      <c r="EX362" s="289">
        <v>364531.19</v>
      </c>
      <c r="EY362" s="289">
        <v>0</v>
      </c>
      <c r="EZ362" s="289">
        <v>0</v>
      </c>
      <c r="FA362" s="289">
        <v>0</v>
      </c>
      <c r="FB362" s="289">
        <v>0</v>
      </c>
      <c r="FC362" s="289">
        <v>0</v>
      </c>
      <c r="FD362" s="289">
        <v>0</v>
      </c>
      <c r="FE362" s="289">
        <v>0</v>
      </c>
      <c r="FF362" s="289">
        <v>0</v>
      </c>
      <c r="FG362" s="289">
        <v>0</v>
      </c>
      <c r="FH362" s="289">
        <v>0</v>
      </c>
      <c r="FI362" s="289">
        <v>0</v>
      </c>
      <c r="FJ362" s="289">
        <v>0</v>
      </c>
      <c r="FK362" s="289">
        <v>0</v>
      </c>
    </row>
    <row r="363" spans="1:167" x14ac:dyDescent="0.15">
      <c r="A363" s="287">
        <v>5733</v>
      </c>
      <c r="B363" s="287" t="s">
        <v>819</v>
      </c>
      <c r="C363" s="289">
        <v>0</v>
      </c>
      <c r="D363" s="289">
        <v>7615816</v>
      </c>
      <c r="E363" s="289">
        <v>19593</v>
      </c>
      <c r="F363" s="289">
        <v>13308.16</v>
      </c>
      <c r="G363" s="289">
        <v>63855.020000000004</v>
      </c>
      <c r="H363" s="289">
        <v>9315.75</v>
      </c>
      <c r="I363" s="289">
        <v>25816.18</v>
      </c>
      <c r="J363" s="289">
        <v>0</v>
      </c>
      <c r="K363" s="289">
        <v>399407.5</v>
      </c>
      <c r="L363" s="289">
        <v>0</v>
      </c>
      <c r="M363" s="289">
        <v>0</v>
      </c>
      <c r="N363" s="289">
        <v>0</v>
      </c>
      <c r="O363" s="289">
        <v>0</v>
      </c>
      <c r="P363" s="289">
        <v>1196.3500000000001</v>
      </c>
      <c r="Q363" s="289">
        <v>0</v>
      </c>
      <c r="R363" s="289">
        <v>0</v>
      </c>
      <c r="S363" s="289">
        <v>30894.84</v>
      </c>
      <c r="T363" s="289">
        <v>0</v>
      </c>
      <c r="U363" s="289">
        <v>279608.18</v>
      </c>
      <c r="V363" s="289">
        <v>44169</v>
      </c>
      <c r="W363" s="289">
        <v>7972.91</v>
      </c>
      <c r="X363" s="289">
        <v>0</v>
      </c>
      <c r="Y363" s="289">
        <v>0</v>
      </c>
      <c r="Z363" s="289">
        <v>19718.78</v>
      </c>
      <c r="AA363" s="289">
        <v>151677.16</v>
      </c>
      <c r="AB363" s="289">
        <v>0</v>
      </c>
      <c r="AC363" s="289">
        <v>0</v>
      </c>
      <c r="AD363" s="289">
        <v>18947.47</v>
      </c>
      <c r="AE363" s="289">
        <v>73908</v>
      </c>
      <c r="AF363" s="289">
        <v>0</v>
      </c>
      <c r="AG363" s="289">
        <v>0</v>
      </c>
      <c r="AH363" s="289">
        <v>14644.52</v>
      </c>
      <c r="AI363" s="289">
        <v>25386.29</v>
      </c>
      <c r="AJ363" s="289">
        <v>0</v>
      </c>
      <c r="AK363" s="289">
        <v>1350</v>
      </c>
      <c r="AL363" s="289">
        <v>0</v>
      </c>
      <c r="AM363" s="289">
        <v>15962.08</v>
      </c>
      <c r="AN363" s="289">
        <v>36716.629999999997</v>
      </c>
      <c r="AO363" s="289">
        <v>0</v>
      </c>
      <c r="AP363" s="289">
        <v>250</v>
      </c>
      <c r="AQ363" s="289">
        <v>1512885.52</v>
      </c>
      <c r="AR363" s="289">
        <v>1397499.94</v>
      </c>
      <c r="AS363" s="289">
        <v>355620.39</v>
      </c>
      <c r="AT363" s="289">
        <v>151880.43</v>
      </c>
      <c r="AU363" s="289">
        <v>215491.1</v>
      </c>
      <c r="AV363" s="289">
        <v>0</v>
      </c>
      <c r="AW363" s="289">
        <v>226092.58000000002</v>
      </c>
      <c r="AX363" s="289">
        <v>203345.93</v>
      </c>
      <c r="AY363" s="289">
        <v>310033.56</v>
      </c>
      <c r="AZ363" s="289">
        <v>626446.78</v>
      </c>
      <c r="BA363" s="289">
        <v>1481877.41</v>
      </c>
      <c r="BB363" s="289">
        <v>53519.43</v>
      </c>
      <c r="BC363" s="289">
        <v>60743.07</v>
      </c>
      <c r="BD363" s="289">
        <v>61443.37</v>
      </c>
      <c r="BE363" s="289">
        <v>146333.79</v>
      </c>
      <c r="BF363" s="289">
        <v>1189655.95</v>
      </c>
      <c r="BG363" s="289">
        <v>414938.46</v>
      </c>
      <c r="BH363" s="289">
        <v>1066.68</v>
      </c>
      <c r="BI363" s="289">
        <v>0</v>
      </c>
      <c r="BJ363" s="289">
        <v>0</v>
      </c>
      <c r="BK363" s="289">
        <v>0</v>
      </c>
      <c r="BL363" s="289">
        <v>0</v>
      </c>
      <c r="BM363" s="289">
        <v>0</v>
      </c>
      <c r="BN363" s="289">
        <v>0</v>
      </c>
      <c r="BO363" s="289">
        <v>41851.31</v>
      </c>
      <c r="BP363" s="289">
        <v>47788.12</v>
      </c>
      <c r="BQ363" s="289">
        <v>2253063.0699999998</v>
      </c>
      <c r="BR363" s="289">
        <v>2707765.69</v>
      </c>
      <c r="BS363" s="289">
        <v>2294914.38</v>
      </c>
      <c r="BT363" s="289">
        <v>2755553.81</v>
      </c>
      <c r="BU363" s="289">
        <v>0</v>
      </c>
      <c r="BV363" s="289">
        <v>0</v>
      </c>
      <c r="BW363" s="289">
        <v>983893.83000000007</v>
      </c>
      <c r="BX363" s="289">
        <v>0</v>
      </c>
      <c r="BY363" s="289">
        <v>0</v>
      </c>
      <c r="BZ363" s="289">
        <v>0</v>
      </c>
      <c r="CA363" s="289">
        <v>0</v>
      </c>
      <c r="CB363" s="289">
        <v>0</v>
      </c>
      <c r="CC363" s="289">
        <v>1506.59</v>
      </c>
      <c r="CD363" s="289">
        <v>0</v>
      </c>
      <c r="CE363" s="289">
        <v>0</v>
      </c>
      <c r="CF363" s="289">
        <v>0</v>
      </c>
      <c r="CG363" s="289">
        <v>0</v>
      </c>
      <c r="CH363" s="289">
        <v>6166.3600000000006</v>
      </c>
      <c r="CI363" s="289">
        <v>0</v>
      </c>
      <c r="CJ363" s="289">
        <v>0</v>
      </c>
      <c r="CK363" s="289">
        <v>12349.710000000001</v>
      </c>
      <c r="CL363" s="289">
        <v>0</v>
      </c>
      <c r="CM363" s="289">
        <v>320300</v>
      </c>
      <c r="CN363" s="289">
        <v>5675</v>
      </c>
      <c r="CO363" s="289">
        <v>0</v>
      </c>
      <c r="CP363" s="289">
        <v>0</v>
      </c>
      <c r="CQ363" s="289">
        <v>0</v>
      </c>
      <c r="CR363" s="289">
        <v>0</v>
      </c>
      <c r="CS363" s="289">
        <v>3860</v>
      </c>
      <c r="CT363" s="289">
        <v>109063.73</v>
      </c>
      <c r="CU363" s="289">
        <v>0</v>
      </c>
      <c r="CV363" s="289">
        <v>0</v>
      </c>
      <c r="CW363" s="289">
        <v>0</v>
      </c>
      <c r="CX363" s="289">
        <v>0</v>
      </c>
      <c r="CY363" s="289">
        <v>0</v>
      </c>
      <c r="CZ363" s="289">
        <v>0</v>
      </c>
      <c r="DA363" s="289">
        <v>0</v>
      </c>
      <c r="DB363" s="289">
        <v>0</v>
      </c>
      <c r="DC363" s="289">
        <v>5520.61</v>
      </c>
      <c r="DD363" s="289">
        <v>0</v>
      </c>
      <c r="DE363" s="289">
        <v>0</v>
      </c>
      <c r="DF363" s="289">
        <v>0</v>
      </c>
      <c r="DG363" s="289">
        <v>0</v>
      </c>
      <c r="DH363" s="289">
        <v>0</v>
      </c>
      <c r="DI363" s="289">
        <v>1081208.3500000001</v>
      </c>
      <c r="DJ363" s="289">
        <v>0</v>
      </c>
      <c r="DK363" s="289">
        <v>0</v>
      </c>
      <c r="DL363" s="289">
        <v>111136.36</v>
      </c>
      <c r="DM363" s="289">
        <v>140476.04</v>
      </c>
      <c r="DN363" s="289">
        <v>0</v>
      </c>
      <c r="DO363" s="289">
        <v>0</v>
      </c>
      <c r="DP363" s="289">
        <v>64538.69</v>
      </c>
      <c r="DQ363" s="289">
        <v>469.17</v>
      </c>
      <c r="DR363" s="289">
        <v>0</v>
      </c>
      <c r="DS363" s="289">
        <v>0</v>
      </c>
      <c r="DT363" s="289">
        <v>0</v>
      </c>
      <c r="DU363" s="289">
        <v>0</v>
      </c>
      <c r="DV363" s="289">
        <v>50507.22</v>
      </c>
      <c r="DW363" s="289">
        <v>0</v>
      </c>
      <c r="DX363" s="289">
        <v>0</v>
      </c>
      <c r="DY363" s="289">
        <v>0</v>
      </c>
      <c r="DZ363" s="289">
        <v>0</v>
      </c>
      <c r="EA363" s="289">
        <v>0</v>
      </c>
      <c r="EB363" s="289">
        <v>0</v>
      </c>
      <c r="EC363" s="289">
        <v>0</v>
      </c>
      <c r="ED363" s="289">
        <v>0</v>
      </c>
      <c r="EE363" s="289">
        <v>0</v>
      </c>
      <c r="EF363" s="289">
        <v>191250</v>
      </c>
      <c r="EG363" s="289">
        <v>0</v>
      </c>
      <c r="EH363" s="289">
        <v>0</v>
      </c>
      <c r="EI363" s="289">
        <v>0</v>
      </c>
      <c r="EJ363" s="289">
        <v>0</v>
      </c>
      <c r="EK363" s="289">
        <v>191250</v>
      </c>
      <c r="EL363" s="289">
        <v>0</v>
      </c>
      <c r="EM363" s="289">
        <v>1536209.88</v>
      </c>
      <c r="EN363" s="289">
        <v>0</v>
      </c>
      <c r="EO363" s="289">
        <v>841300</v>
      </c>
      <c r="EP363" s="289">
        <v>1500000</v>
      </c>
      <c r="EQ363" s="289">
        <v>0</v>
      </c>
      <c r="ER363" s="289">
        <v>658700</v>
      </c>
      <c r="ES363" s="289">
        <v>0</v>
      </c>
      <c r="ET363" s="289">
        <v>0</v>
      </c>
      <c r="EU363" s="289">
        <v>0</v>
      </c>
      <c r="EV363" s="289">
        <v>0</v>
      </c>
      <c r="EW363" s="289">
        <v>264265.40000000002</v>
      </c>
      <c r="EX363" s="289">
        <v>264265.40000000002</v>
      </c>
      <c r="EY363" s="289">
        <v>0</v>
      </c>
      <c r="EZ363" s="289">
        <v>24501.87</v>
      </c>
      <c r="FA363" s="289">
        <v>44239.61</v>
      </c>
      <c r="FB363" s="289">
        <v>145784</v>
      </c>
      <c r="FC363" s="289">
        <v>8444.9600000000009</v>
      </c>
      <c r="FD363" s="289">
        <v>117601.3</v>
      </c>
      <c r="FE363" s="289">
        <v>0</v>
      </c>
      <c r="FF363" s="289">
        <v>0</v>
      </c>
      <c r="FG363" s="289">
        <v>0</v>
      </c>
      <c r="FH363" s="289">
        <v>0</v>
      </c>
      <c r="FI363" s="289">
        <v>0</v>
      </c>
      <c r="FJ363" s="289">
        <v>0</v>
      </c>
      <c r="FK363" s="289">
        <v>0</v>
      </c>
    </row>
    <row r="364" spans="1:167" x14ac:dyDescent="0.15">
      <c r="A364" s="287">
        <v>5740</v>
      </c>
      <c r="B364" s="287" t="s">
        <v>820</v>
      </c>
      <c r="C364" s="289">
        <v>0</v>
      </c>
      <c r="D364" s="289">
        <v>1515368.15</v>
      </c>
      <c r="E364" s="289">
        <v>0</v>
      </c>
      <c r="F364" s="289">
        <v>1756.23</v>
      </c>
      <c r="G364" s="289">
        <v>6021</v>
      </c>
      <c r="H364" s="289">
        <v>747.65</v>
      </c>
      <c r="I364" s="289">
        <v>12780.77</v>
      </c>
      <c r="J364" s="289">
        <v>0</v>
      </c>
      <c r="K364" s="289">
        <v>57448</v>
      </c>
      <c r="L364" s="289">
        <v>0</v>
      </c>
      <c r="M364" s="289">
        <v>0</v>
      </c>
      <c r="N364" s="289">
        <v>0</v>
      </c>
      <c r="O364" s="289">
        <v>0</v>
      </c>
      <c r="P364" s="289">
        <v>8314.74</v>
      </c>
      <c r="Q364" s="289">
        <v>0</v>
      </c>
      <c r="R364" s="289">
        <v>2202</v>
      </c>
      <c r="S364" s="289">
        <v>0</v>
      </c>
      <c r="T364" s="289">
        <v>0</v>
      </c>
      <c r="U364" s="289">
        <v>55973.87</v>
      </c>
      <c r="V364" s="289">
        <v>1401746</v>
      </c>
      <c r="W364" s="289">
        <v>2560</v>
      </c>
      <c r="X364" s="289">
        <v>0</v>
      </c>
      <c r="Y364" s="289">
        <v>117270.48</v>
      </c>
      <c r="Z364" s="289">
        <v>472.42</v>
      </c>
      <c r="AA364" s="289">
        <v>80687</v>
      </c>
      <c r="AB364" s="289">
        <v>0</v>
      </c>
      <c r="AC364" s="289">
        <v>0</v>
      </c>
      <c r="AD364" s="289">
        <v>18948</v>
      </c>
      <c r="AE364" s="289">
        <v>63386.590000000004</v>
      </c>
      <c r="AF364" s="289">
        <v>0</v>
      </c>
      <c r="AG364" s="289">
        <v>0</v>
      </c>
      <c r="AH364" s="289">
        <v>8324.42</v>
      </c>
      <c r="AI364" s="289">
        <v>11111</v>
      </c>
      <c r="AJ364" s="289">
        <v>0</v>
      </c>
      <c r="AK364" s="289">
        <v>2245</v>
      </c>
      <c r="AL364" s="289">
        <v>0</v>
      </c>
      <c r="AM364" s="289">
        <v>4825.1400000000003</v>
      </c>
      <c r="AN364" s="289">
        <v>22370.68</v>
      </c>
      <c r="AO364" s="289">
        <v>0</v>
      </c>
      <c r="AP364" s="289">
        <v>8487.77</v>
      </c>
      <c r="AQ364" s="289">
        <v>660700.92000000004</v>
      </c>
      <c r="AR364" s="289">
        <v>549052.09</v>
      </c>
      <c r="AS364" s="289">
        <v>138305.71</v>
      </c>
      <c r="AT364" s="289">
        <v>43128.91</v>
      </c>
      <c r="AU364" s="289">
        <v>87591.31</v>
      </c>
      <c r="AV364" s="289">
        <v>0</v>
      </c>
      <c r="AW364" s="289">
        <v>73350.36</v>
      </c>
      <c r="AX364" s="289">
        <v>125769.7</v>
      </c>
      <c r="AY364" s="289">
        <v>138428.16</v>
      </c>
      <c r="AZ364" s="289">
        <v>155396.47</v>
      </c>
      <c r="BA364" s="289">
        <v>583131.44000000006</v>
      </c>
      <c r="BB364" s="289">
        <v>122192.06</v>
      </c>
      <c r="BC364" s="289">
        <v>57624.770000000004</v>
      </c>
      <c r="BD364" s="289">
        <v>0</v>
      </c>
      <c r="BE364" s="289">
        <v>132248.78</v>
      </c>
      <c r="BF364" s="289">
        <v>224100.17</v>
      </c>
      <c r="BG364" s="289">
        <v>137144.20000000001</v>
      </c>
      <c r="BH364" s="289">
        <v>51.92</v>
      </c>
      <c r="BI364" s="289">
        <v>0</v>
      </c>
      <c r="BJ364" s="289">
        <v>0</v>
      </c>
      <c r="BK364" s="289">
        <v>0</v>
      </c>
      <c r="BL364" s="289">
        <v>0</v>
      </c>
      <c r="BM364" s="289">
        <v>0</v>
      </c>
      <c r="BN364" s="289">
        <v>0</v>
      </c>
      <c r="BO364" s="289">
        <v>900000</v>
      </c>
      <c r="BP364" s="289">
        <v>896143.35999999999</v>
      </c>
      <c r="BQ364" s="289">
        <v>716906.98</v>
      </c>
      <c r="BR364" s="289">
        <v>895593.56</v>
      </c>
      <c r="BS364" s="289">
        <v>1616906.98</v>
      </c>
      <c r="BT364" s="289">
        <v>1791736.92</v>
      </c>
      <c r="BU364" s="289">
        <v>0</v>
      </c>
      <c r="BV364" s="289">
        <v>0</v>
      </c>
      <c r="BW364" s="289">
        <v>224100.17</v>
      </c>
      <c r="BX364" s="289">
        <v>0</v>
      </c>
      <c r="BY364" s="289">
        <v>0</v>
      </c>
      <c r="BZ364" s="289">
        <v>0</v>
      </c>
      <c r="CA364" s="289">
        <v>0</v>
      </c>
      <c r="CB364" s="289">
        <v>0</v>
      </c>
      <c r="CC364" s="289">
        <v>0</v>
      </c>
      <c r="CD364" s="289">
        <v>0</v>
      </c>
      <c r="CE364" s="289">
        <v>0</v>
      </c>
      <c r="CF364" s="289">
        <v>0</v>
      </c>
      <c r="CG364" s="289">
        <v>0</v>
      </c>
      <c r="CH364" s="289">
        <v>6249.07</v>
      </c>
      <c r="CI364" s="289">
        <v>0</v>
      </c>
      <c r="CJ364" s="289">
        <v>0</v>
      </c>
      <c r="CK364" s="289">
        <v>0</v>
      </c>
      <c r="CL364" s="289">
        <v>0</v>
      </c>
      <c r="CM364" s="289">
        <v>62118</v>
      </c>
      <c r="CN364" s="289">
        <v>0</v>
      </c>
      <c r="CO364" s="289">
        <v>0</v>
      </c>
      <c r="CP364" s="289">
        <v>0</v>
      </c>
      <c r="CQ364" s="289">
        <v>0</v>
      </c>
      <c r="CR364" s="289">
        <v>0</v>
      </c>
      <c r="CS364" s="289">
        <v>0</v>
      </c>
      <c r="CT364" s="289">
        <v>57047.450000000004</v>
      </c>
      <c r="CU364" s="289">
        <v>0</v>
      </c>
      <c r="CV364" s="289">
        <v>0</v>
      </c>
      <c r="CW364" s="289">
        <v>0</v>
      </c>
      <c r="CX364" s="289">
        <v>12075.9</v>
      </c>
      <c r="CY364" s="289">
        <v>0</v>
      </c>
      <c r="CZ364" s="289">
        <v>0</v>
      </c>
      <c r="DA364" s="289">
        <v>0</v>
      </c>
      <c r="DB364" s="289">
        <v>0</v>
      </c>
      <c r="DC364" s="289">
        <v>0</v>
      </c>
      <c r="DD364" s="289">
        <v>0</v>
      </c>
      <c r="DE364" s="289">
        <v>0</v>
      </c>
      <c r="DF364" s="289">
        <v>0</v>
      </c>
      <c r="DG364" s="289">
        <v>0</v>
      </c>
      <c r="DH364" s="289">
        <v>0</v>
      </c>
      <c r="DI364" s="289">
        <v>268178.91000000003</v>
      </c>
      <c r="DJ364" s="289">
        <v>0</v>
      </c>
      <c r="DK364" s="289">
        <v>0</v>
      </c>
      <c r="DL364" s="289">
        <v>36576.270000000004</v>
      </c>
      <c r="DM364" s="289">
        <v>21459.600000000002</v>
      </c>
      <c r="DN364" s="289">
        <v>0</v>
      </c>
      <c r="DO364" s="289">
        <v>0</v>
      </c>
      <c r="DP364" s="289">
        <v>4779.8900000000003</v>
      </c>
      <c r="DQ364" s="289">
        <v>0</v>
      </c>
      <c r="DR364" s="289">
        <v>1004</v>
      </c>
      <c r="DS364" s="289">
        <v>0</v>
      </c>
      <c r="DT364" s="289">
        <v>7734.32</v>
      </c>
      <c r="DU364" s="289">
        <v>0</v>
      </c>
      <c r="DV364" s="289">
        <v>21857.600000000002</v>
      </c>
      <c r="DW364" s="289">
        <v>0</v>
      </c>
      <c r="DX364" s="289">
        <v>11480.1</v>
      </c>
      <c r="DY364" s="289">
        <v>15568.14</v>
      </c>
      <c r="DZ364" s="289">
        <v>4200</v>
      </c>
      <c r="EA364" s="289">
        <v>61.96</v>
      </c>
      <c r="EB364" s="289">
        <v>50</v>
      </c>
      <c r="EC364" s="289">
        <v>0</v>
      </c>
      <c r="ED364" s="289">
        <v>38158.520000000004</v>
      </c>
      <c r="EE364" s="289">
        <v>42401.36</v>
      </c>
      <c r="EF364" s="289">
        <v>235042.84</v>
      </c>
      <c r="EG364" s="289">
        <v>230800</v>
      </c>
      <c r="EH364" s="289">
        <v>0</v>
      </c>
      <c r="EI364" s="289">
        <v>0</v>
      </c>
      <c r="EJ364" s="289">
        <v>0</v>
      </c>
      <c r="EK364" s="289">
        <v>0</v>
      </c>
      <c r="EL364" s="289">
        <v>0</v>
      </c>
      <c r="EM364" s="289">
        <v>1530000</v>
      </c>
      <c r="EN364" s="289">
        <v>0</v>
      </c>
      <c r="EO364" s="289">
        <v>0</v>
      </c>
      <c r="EP364" s="289">
        <v>0</v>
      </c>
      <c r="EQ364" s="289">
        <v>0</v>
      </c>
      <c r="ER364" s="289">
        <v>0</v>
      </c>
      <c r="ES364" s="289">
        <v>0</v>
      </c>
      <c r="ET364" s="289">
        <v>0</v>
      </c>
      <c r="EU364" s="289">
        <v>0</v>
      </c>
      <c r="EV364" s="289">
        <v>20013.400000000001</v>
      </c>
      <c r="EW364" s="289">
        <v>176276.5</v>
      </c>
      <c r="EX364" s="289">
        <v>156263.1</v>
      </c>
      <c r="EY364" s="289">
        <v>0</v>
      </c>
      <c r="EZ364" s="289">
        <v>29496.62</v>
      </c>
      <c r="FA364" s="289">
        <v>33511.870000000003</v>
      </c>
      <c r="FB364" s="289">
        <v>214681.16</v>
      </c>
      <c r="FC364" s="289">
        <v>370.7</v>
      </c>
      <c r="FD364" s="289">
        <v>210295.21</v>
      </c>
      <c r="FE364" s="289">
        <v>0</v>
      </c>
      <c r="FF364" s="289">
        <v>0</v>
      </c>
      <c r="FG364" s="289">
        <v>0</v>
      </c>
      <c r="FH364" s="289">
        <v>0</v>
      </c>
      <c r="FI364" s="289">
        <v>0</v>
      </c>
      <c r="FJ364" s="289">
        <v>0</v>
      </c>
      <c r="FK364" s="289">
        <v>0</v>
      </c>
    </row>
    <row r="365" spans="1:167" x14ac:dyDescent="0.15">
      <c r="A365" s="287">
        <v>5747</v>
      </c>
      <c r="B365" s="287" t="s">
        <v>821</v>
      </c>
      <c r="C365" s="289">
        <v>0</v>
      </c>
      <c r="D365" s="289">
        <v>12560577.369999999</v>
      </c>
      <c r="E365" s="289">
        <v>53752.9</v>
      </c>
      <c r="F365" s="289">
        <v>19634.5</v>
      </c>
      <c r="G365" s="289">
        <v>71524.27</v>
      </c>
      <c r="H365" s="289">
        <v>3173.1800000000003</v>
      </c>
      <c r="I365" s="289">
        <v>13607.89</v>
      </c>
      <c r="J365" s="289">
        <v>5320.87</v>
      </c>
      <c r="K365" s="289">
        <v>296648.52</v>
      </c>
      <c r="L365" s="289">
        <v>0</v>
      </c>
      <c r="M365" s="289">
        <v>0</v>
      </c>
      <c r="N365" s="289">
        <v>0</v>
      </c>
      <c r="O365" s="289">
        <v>0</v>
      </c>
      <c r="P365" s="289">
        <v>4313.74</v>
      </c>
      <c r="Q365" s="289">
        <v>0</v>
      </c>
      <c r="R365" s="289">
        <v>0</v>
      </c>
      <c r="S365" s="289">
        <v>0</v>
      </c>
      <c r="T365" s="289">
        <v>0</v>
      </c>
      <c r="U365" s="289">
        <v>815622.23</v>
      </c>
      <c r="V365" s="289">
        <v>16706046</v>
      </c>
      <c r="W365" s="289">
        <v>44069.07</v>
      </c>
      <c r="X365" s="289">
        <v>22532</v>
      </c>
      <c r="Y365" s="289">
        <v>0</v>
      </c>
      <c r="Z365" s="289">
        <v>11255.83</v>
      </c>
      <c r="AA365" s="289">
        <v>57132.74</v>
      </c>
      <c r="AB365" s="289">
        <v>28589</v>
      </c>
      <c r="AC365" s="289">
        <v>125378.8</v>
      </c>
      <c r="AD365" s="289">
        <v>176930.1</v>
      </c>
      <c r="AE365" s="289">
        <v>661153.18000000005</v>
      </c>
      <c r="AF365" s="289">
        <v>0</v>
      </c>
      <c r="AG365" s="289">
        <v>0</v>
      </c>
      <c r="AH365" s="289">
        <v>148865.22</v>
      </c>
      <c r="AI365" s="289">
        <v>0</v>
      </c>
      <c r="AJ365" s="289">
        <v>0</v>
      </c>
      <c r="AK365" s="289">
        <v>3415</v>
      </c>
      <c r="AL365" s="289">
        <v>0</v>
      </c>
      <c r="AM365" s="289">
        <v>23365.82</v>
      </c>
      <c r="AN365" s="289">
        <v>95054.33</v>
      </c>
      <c r="AO365" s="289">
        <v>0</v>
      </c>
      <c r="AP365" s="289">
        <v>2544.96</v>
      </c>
      <c r="AQ365" s="289">
        <v>6837586.2300000004</v>
      </c>
      <c r="AR365" s="289">
        <v>7315259.9400000004</v>
      </c>
      <c r="AS365" s="289">
        <v>741842.9</v>
      </c>
      <c r="AT365" s="289">
        <v>816646.81</v>
      </c>
      <c r="AU365" s="289">
        <v>498952.86</v>
      </c>
      <c r="AV365" s="289">
        <v>17580.25</v>
      </c>
      <c r="AW365" s="289">
        <v>727050.9</v>
      </c>
      <c r="AX365" s="289">
        <v>1189550.94</v>
      </c>
      <c r="AY365" s="289">
        <v>351591.26</v>
      </c>
      <c r="AZ365" s="289">
        <v>1406173.81</v>
      </c>
      <c r="BA365" s="289">
        <v>6672642.6500000004</v>
      </c>
      <c r="BB365" s="289">
        <v>543923.53</v>
      </c>
      <c r="BC365" s="289">
        <v>278018.94</v>
      </c>
      <c r="BD365" s="289">
        <v>16508.3</v>
      </c>
      <c r="BE365" s="289">
        <v>963245.62</v>
      </c>
      <c r="BF365" s="289">
        <v>2804565.04</v>
      </c>
      <c r="BG365" s="289">
        <v>789445.38</v>
      </c>
      <c r="BH365" s="289">
        <v>17828.13</v>
      </c>
      <c r="BI365" s="289">
        <v>0</v>
      </c>
      <c r="BJ365" s="289">
        <v>0</v>
      </c>
      <c r="BK365" s="289">
        <v>294174.75</v>
      </c>
      <c r="BL365" s="289">
        <v>0</v>
      </c>
      <c r="BM365" s="289">
        <v>0</v>
      </c>
      <c r="BN365" s="289">
        <v>257070.03</v>
      </c>
      <c r="BO365" s="289">
        <v>0</v>
      </c>
      <c r="BP365" s="289">
        <v>0</v>
      </c>
      <c r="BQ365" s="289">
        <v>4219136.72</v>
      </c>
      <c r="BR365" s="289">
        <v>4218335.47</v>
      </c>
      <c r="BS365" s="289">
        <v>4513311.47</v>
      </c>
      <c r="BT365" s="289">
        <v>4475405.5</v>
      </c>
      <c r="BU365" s="289">
        <v>0</v>
      </c>
      <c r="BV365" s="289">
        <v>0</v>
      </c>
      <c r="BW365" s="289">
        <v>2799565.04</v>
      </c>
      <c r="BX365" s="289">
        <v>0</v>
      </c>
      <c r="BY365" s="289">
        <v>0</v>
      </c>
      <c r="BZ365" s="289">
        <v>0</v>
      </c>
      <c r="CA365" s="289">
        <v>0</v>
      </c>
      <c r="CB365" s="289">
        <v>0</v>
      </c>
      <c r="CC365" s="289">
        <v>0</v>
      </c>
      <c r="CD365" s="289">
        <v>0</v>
      </c>
      <c r="CE365" s="289">
        <v>0</v>
      </c>
      <c r="CF365" s="289">
        <v>0</v>
      </c>
      <c r="CG365" s="289">
        <v>0</v>
      </c>
      <c r="CH365" s="289">
        <v>19328.88</v>
      </c>
      <c r="CI365" s="289">
        <v>0</v>
      </c>
      <c r="CJ365" s="289">
        <v>0</v>
      </c>
      <c r="CK365" s="289">
        <v>0</v>
      </c>
      <c r="CL365" s="289">
        <v>0</v>
      </c>
      <c r="CM365" s="289">
        <v>1040726</v>
      </c>
      <c r="CN365" s="289">
        <v>10544</v>
      </c>
      <c r="CO365" s="289">
        <v>0</v>
      </c>
      <c r="CP365" s="289">
        <v>20138</v>
      </c>
      <c r="CQ365" s="289">
        <v>0</v>
      </c>
      <c r="CR365" s="289">
        <v>0</v>
      </c>
      <c r="CS365" s="289">
        <v>7171</v>
      </c>
      <c r="CT365" s="289">
        <v>571803.06000000006</v>
      </c>
      <c r="CU365" s="289">
        <v>0</v>
      </c>
      <c r="CV365" s="289">
        <v>0</v>
      </c>
      <c r="CW365" s="289">
        <v>0</v>
      </c>
      <c r="CX365" s="289">
        <v>113570.15000000001</v>
      </c>
      <c r="CY365" s="289">
        <v>0</v>
      </c>
      <c r="CZ365" s="289">
        <v>0</v>
      </c>
      <c r="DA365" s="289">
        <v>0</v>
      </c>
      <c r="DB365" s="289">
        <v>0</v>
      </c>
      <c r="DC365" s="289">
        <v>0</v>
      </c>
      <c r="DD365" s="289">
        <v>0</v>
      </c>
      <c r="DE365" s="289">
        <v>0</v>
      </c>
      <c r="DF365" s="289">
        <v>0</v>
      </c>
      <c r="DG365" s="289">
        <v>0</v>
      </c>
      <c r="DH365" s="289">
        <v>0</v>
      </c>
      <c r="DI365" s="289">
        <v>3329113.01</v>
      </c>
      <c r="DJ365" s="289">
        <v>0</v>
      </c>
      <c r="DK365" s="289">
        <v>9534.92</v>
      </c>
      <c r="DL365" s="289">
        <v>458984.86</v>
      </c>
      <c r="DM365" s="289">
        <v>272037.37</v>
      </c>
      <c r="DN365" s="289">
        <v>0</v>
      </c>
      <c r="DO365" s="289">
        <v>0</v>
      </c>
      <c r="DP365" s="289">
        <v>230664.11000000002</v>
      </c>
      <c r="DQ365" s="289">
        <v>13847.550000000001</v>
      </c>
      <c r="DR365" s="289">
        <v>0</v>
      </c>
      <c r="DS365" s="289">
        <v>0</v>
      </c>
      <c r="DT365" s="289">
        <v>0</v>
      </c>
      <c r="DU365" s="289">
        <v>0</v>
      </c>
      <c r="DV365" s="289">
        <v>268664.31</v>
      </c>
      <c r="DW365" s="289">
        <v>0</v>
      </c>
      <c r="DX365" s="289">
        <v>105768.11000000002</v>
      </c>
      <c r="DY365" s="289">
        <v>86209.63</v>
      </c>
      <c r="DZ365" s="289">
        <v>103613.48</v>
      </c>
      <c r="EA365" s="289">
        <v>31165.43</v>
      </c>
      <c r="EB365" s="289">
        <v>92006.53</v>
      </c>
      <c r="EC365" s="289">
        <v>0</v>
      </c>
      <c r="ED365" s="289">
        <v>345156</v>
      </c>
      <c r="EE365" s="289">
        <v>309859</v>
      </c>
      <c r="EF365" s="289">
        <v>638429.25</v>
      </c>
      <c r="EG365" s="289">
        <v>473531.25</v>
      </c>
      <c r="EH365" s="289">
        <v>0</v>
      </c>
      <c r="EI365" s="289">
        <v>0</v>
      </c>
      <c r="EJ365" s="289">
        <v>0</v>
      </c>
      <c r="EK365" s="289">
        <v>200195</v>
      </c>
      <c r="EL365" s="289">
        <v>0</v>
      </c>
      <c r="EM365" s="289">
        <v>815000</v>
      </c>
      <c r="EN365" s="289">
        <v>0</v>
      </c>
      <c r="EO365" s="289">
        <v>5000</v>
      </c>
      <c r="EP365" s="289">
        <v>5000</v>
      </c>
      <c r="EQ365" s="289">
        <v>0</v>
      </c>
      <c r="ER365" s="289">
        <v>0</v>
      </c>
      <c r="ES365" s="289">
        <v>0</v>
      </c>
      <c r="ET365" s="289">
        <v>0</v>
      </c>
      <c r="EU365" s="289">
        <v>0</v>
      </c>
      <c r="EV365" s="289">
        <v>33329.120000000003</v>
      </c>
      <c r="EW365" s="289">
        <v>1526144.49</v>
      </c>
      <c r="EX365" s="289">
        <v>1492815.37</v>
      </c>
      <c r="EY365" s="289">
        <v>0</v>
      </c>
      <c r="EZ365" s="289">
        <v>0</v>
      </c>
      <c r="FA365" s="289">
        <v>0</v>
      </c>
      <c r="FB365" s="289">
        <v>0</v>
      </c>
      <c r="FC365" s="289">
        <v>0</v>
      </c>
      <c r="FD365" s="289">
        <v>0</v>
      </c>
      <c r="FE365" s="289">
        <v>0</v>
      </c>
      <c r="FF365" s="289">
        <v>0</v>
      </c>
      <c r="FG365" s="289">
        <v>0</v>
      </c>
      <c r="FH365" s="289">
        <v>0</v>
      </c>
      <c r="FI365" s="289">
        <v>0</v>
      </c>
      <c r="FJ365" s="289">
        <v>0</v>
      </c>
      <c r="FK365" s="289">
        <v>0</v>
      </c>
    </row>
    <row r="366" spans="1:167" x14ac:dyDescent="0.15">
      <c r="A366" s="287">
        <v>5754</v>
      </c>
      <c r="B366" s="287" t="s">
        <v>822</v>
      </c>
      <c r="C366" s="289">
        <v>0</v>
      </c>
      <c r="D366" s="289">
        <v>10365107</v>
      </c>
      <c r="E366" s="289">
        <v>0</v>
      </c>
      <c r="F366" s="289">
        <v>0</v>
      </c>
      <c r="G366" s="289">
        <v>28439.3</v>
      </c>
      <c r="H366" s="289">
        <v>23411.05</v>
      </c>
      <c r="I366" s="289">
        <v>91674.290000000008</v>
      </c>
      <c r="J366" s="289">
        <v>0</v>
      </c>
      <c r="K366" s="289">
        <v>369204</v>
      </c>
      <c r="L366" s="289">
        <v>0</v>
      </c>
      <c r="M366" s="289">
        <v>7162.6500000000005</v>
      </c>
      <c r="N366" s="289">
        <v>0</v>
      </c>
      <c r="O366" s="289">
        <v>0</v>
      </c>
      <c r="P366" s="289">
        <v>8356.4699999999993</v>
      </c>
      <c r="Q366" s="289">
        <v>0</v>
      </c>
      <c r="R366" s="289">
        <v>0</v>
      </c>
      <c r="S366" s="289">
        <v>0</v>
      </c>
      <c r="T366" s="289">
        <v>0</v>
      </c>
      <c r="U366" s="289">
        <v>351353.53</v>
      </c>
      <c r="V366" s="289">
        <v>1425014</v>
      </c>
      <c r="W366" s="289">
        <v>23811.65</v>
      </c>
      <c r="X366" s="289">
        <v>0</v>
      </c>
      <c r="Y366" s="289">
        <v>288832.84000000003</v>
      </c>
      <c r="Z366" s="289">
        <v>411907.49</v>
      </c>
      <c r="AA366" s="289">
        <v>20582</v>
      </c>
      <c r="AB366" s="289">
        <v>0</v>
      </c>
      <c r="AC366" s="289">
        <v>0</v>
      </c>
      <c r="AD366" s="289">
        <v>45638.18</v>
      </c>
      <c r="AE366" s="289">
        <v>225922.75</v>
      </c>
      <c r="AF366" s="289">
        <v>0</v>
      </c>
      <c r="AG366" s="289">
        <v>0</v>
      </c>
      <c r="AH366" s="289">
        <v>2628.4500000000003</v>
      </c>
      <c r="AI366" s="289">
        <v>0</v>
      </c>
      <c r="AJ366" s="289">
        <v>0</v>
      </c>
      <c r="AK366" s="289">
        <v>10176.300000000001</v>
      </c>
      <c r="AL366" s="289">
        <v>0</v>
      </c>
      <c r="AM366" s="289">
        <v>12623</v>
      </c>
      <c r="AN366" s="289">
        <v>0</v>
      </c>
      <c r="AO366" s="289">
        <v>0</v>
      </c>
      <c r="AP366" s="289">
        <v>48018.37</v>
      </c>
      <c r="AQ366" s="289">
        <v>2379715.29</v>
      </c>
      <c r="AR366" s="289">
        <v>3371063.6</v>
      </c>
      <c r="AS366" s="289">
        <v>438781.79000000004</v>
      </c>
      <c r="AT366" s="289">
        <v>463354.46</v>
      </c>
      <c r="AU366" s="289">
        <v>238153.85</v>
      </c>
      <c r="AV366" s="289">
        <v>47809.01</v>
      </c>
      <c r="AW366" s="289">
        <v>340502.71</v>
      </c>
      <c r="AX366" s="289">
        <v>1126271.2</v>
      </c>
      <c r="AY366" s="289">
        <v>333266.17</v>
      </c>
      <c r="AZ366" s="289">
        <v>723455.04</v>
      </c>
      <c r="BA366" s="289">
        <v>2566830.09</v>
      </c>
      <c r="BB366" s="289">
        <v>57058.9</v>
      </c>
      <c r="BC366" s="289">
        <v>136247.51</v>
      </c>
      <c r="BD366" s="289">
        <v>0</v>
      </c>
      <c r="BE366" s="289">
        <v>350607.88</v>
      </c>
      <c r="BF366" s="289">
        <v>1159882.6000000001</v>
      </c>
      <c r="BG366" s="289">
        <v>272599.34000000003</v>
      </c>
      <c r="BH366" s="289">
        <v>0</v>
      </c>
      <c r="BI366" s="289">
        <v>0</v>
      </c>
      <c r="BJ366" s="289">
        <v>0</v>
      </c>
      <c r="BK366" s="289">
        <v>0</v>
      </c>
      <c r="BL366" s="289">
        <v>0</v>
      </c>
      <c r="BM366" s="289">
        <v>3100000</v>
      </c>
      <c r="BN366" s="289">
        <v>3094171.01</v>
      </c>
      <c r="BO366" s="289">
        <v>797032.66</v>
      </c>
      <c r="BP366" s="289">
        <v>105215.45</v>
      </c>
      <c r="BQ366" s="289">
        <v>6084545.5099999998</v>
      </c>
      <c r="BR366" s="289">
        <v>6536455.5899999999</v>
      </c>
      <c r="BS366" s="289">
        <v>9981578.1699999999</v>
      </c>
      <c r="BT366" s="289">
        <v>9735842.0500000007</v>
      </c>
      <c r="BU366" s="289">
        <v>0</v>
      </c>
      <c r="BV366" s="289">
        <v>0</v>
      </c>
      <c r="BW366" s="289">
        <v>1159682.6000000001</v>
      </c>
      <c r="BX366" s="289">
        <v>0</v>
      </c>
      <c r="BY366" s="289">
        <v>0</v>
      </c>
      <c r="BZ366" s="289">
        <v>0</v>
      </c>
      <c r="CA366" s="289">
        <v>0</v>
      </c>
      <c r="CB366" s="289">
        <v>0</v>
      </c>
      <c r="CC366" s="289">
        <v>0</v>
      </c>
      <c r="CD366" s="289">
        <v>0</v>
      </c>
      <c r="CE366" s="289">
        <v>0</v>
      </c>
      <c r="CF366" s="289">
        <v>0</v>
      </c>
      <c r="CG366" s="289">
        <v>0</v>
      </c>
      <c r="CH366" s="289">
        <v>14934.16</v>
      </c>
      <c r="CI366" s="289">
        <v>0</v>
      </c>
      <c r="CJ366" s="289">
        <v>0</v>
      </c>
      <c r="CK366" s="289">
        <v>0</v>
      </c>
      <c r="CL366" s="289">
        <v>0</v>
      </c>
      <c r="CM366" s="289">
        <v>409639</v>
      </c>
      <c r="CN366" s="289">
        <v>0</v>
      </c>
      <c r="CO366" s="289">
        <v>0</v>
      </c>
      <c r="CP366" s="289">
        <v>0</v>
      </c>
      <c r="CQ366" s="289">
        <v>0</v>
      </c>
      <c r="CR366" s="289">
        <v>0</v>
      </c>
      <c r="CS366" s="289">
        <v>0</v>
      </c>
      <c r="CT366" s="289">
        <v>257120.24000000002</v>
      </c>
      <c r="CU366" s="289">
        <v>0</v>
      </c>
      <c r="CV366" s="289">
        <v>0</v>
      </c>
      <c r="CW366" s="289">
        <v>0</v>
      </c>
      <c r="CX366" s="289">
        <v>39876.550000000003</v>
      </c>
      <c r="CY366" s="289">
        <v>0</v>
      </c>
      <c r="CZ366" s="289">
        <v>0</v>
      </c>
      <c r="DA366" s="289">
        <v>0</v>
      </c>
      <c r="DB366" s="289">
        <v>0</v>
      </c>
      <c r="DC366" s="289">
        <v>0</v>
      </c>
      <c r="DD366" s="289">
        <v>0</v>
      </c>
      <c r="DE366" s="289">
        <v>0</v>
      </c>
      <c r="DF366" s="289">
        <v>0</v>
      </c>
      <c r="DG366" s="289">
        <v>0</v>
      </c>
      <c r="DH366" s="289">
        <v>0</v>
      </c>
      <c r="DI366" s="289">
        <v>1367359.07</v>
      </c>
      <c r="DJ366" s="289">
        <v>0</v>
      </c>
      <c r="DK366" s="289">
        <v>0</v>
      </c>
      <c r="DL366" s="289">
        <v>196407.18</v>
      </c>
      <c r="DM366" s="289">
        <v>206046.95</v>
      </c>
      <c r="DN366" s="289">
        <v>0</v>
      </c>
      <c r="DO366" s="289">
        <v>0</v>
      </c>
      <c r="DP366" s="289">
        <v>71114.67</v>
      </c>
      <c r="DQ366" s="289">
        <v>0</v>
      </c>
      <c r="DR366" s="289">
        <v>0</v>
      </c>
      <c r="DS366" s="289">
        <v>0</v>
      </c>
      <c r="DT366" s="289">
        <v>0</v>
      </c>
      <c r="DU366" s="289">
        <v>0</v>
      </c>
      <c r="DV366" s="289">
        <v>40324.68</v>
      </c>
      <c r="DW366" s="289">
        <v>0</v>
      </c>
      <c r="DX366" s="289">
        <v>0</v>
      </c>
      <c r="DY366" s="289">
        <v>0</v>
      </c>
      <c r="DZ366" s="289">
        <v>0</v>
      </c>
      <c r="EA366" s="289">
        <v>0</v>
      </c>
      <c r="EB366" s="289">
        <v>0</v>
      </c>
      <c r="EC366" s="289">
        <v>0</v>
      </c>
      <c r="ED366" s="289">
        <v>111505.78</v>
      </c>
      <c r="EE366" s="289">
        <v>102486.88</v>
      </c>
      <c r="EF366" s="289">
        <v>708584.1</v>
      </c>
      <c r="EG366" s="289">
        <v>717603</v>
      </c>
      <c r="EH366" s="289">
        <v>0</v>
      </c>
      <c r="EI366" s="289">
        <v>0</v>
      </c>
      <c r="EJ366" s="289">
        <v>0</v>
      </c>
      <c r="EK366" s="289">
        <v>0</v>
      </c>
      <c r="EL366" s="289">
        <v>0</v>
      </c>
      <c r="EM366" s="289">
        <v>3305000</v>
      </c>
      <c r="EN366" s="289">
        <v>0</v>
      </c>
      <c r="EO366" s="289">
        <v>200</v>
      </c>
      <c r="EP366" s="289">
        <v>200</v>
      </c>
      <c r="EQ366" s="289">
        <v>0</v>
      </c>
      <c r="ER366" s="289">
        <v>0</v>
      </c>
      <c r="ES366" s="289">
        <v>0</v>
      </c>
      <c r="ET366" s="289">
        <v>0</v>
      </c>
      <c r="EU366" s="289">
        <v>58780.68</v>
      </c>
      <c r="EV366" s="289">
        <v>77290.41</v>
      </c>
      <c r="EW366" s="289">
        <v>645707.76</v>
      </c>
      <c r="EX366" s="289">
        <v>627198.03</v>
      </c>
      <c r="EY366" s="289">
        <v>0</v>
      </c>
      <c r="EZ366" s="289">
        <v>264157.14</v>
      </c>
      <c r="FA366" s="289">
        <v>258742.83000000002</v>
      </c>
      <c r="FB366" s="289">
        <v>103313.25</v>
      </c>
      <c r="FC366" s="289">
        <v>7790.79</v>
      </c>
      <c r="FD366" s="289">
        <v>100936.77</v>
      </c>
      <c r="FE366" s="289">
        <v>0</v>
      </c>
      <c r="FF366" s="289">
        <v>0</v>
      </c>
      <c r="FG366" s="289">
        <v>0</v>
      </c>
      <c r="FH366" s="289">
        <v>0</v>
      </c>
      <c r="FI366" s="289">
        <v>0</v>
      </c>
      <c r="FJ366" s="289">
        <v>0</v>
      </c>
      <c r="FK366" s="289">
        <v>0</v>
      </c>
    </row>
    <row r="367" spans="1:167" x14ac:dyDescent="0.15">
      <c r="A367" s="287">
        <v>126</v>
      </c>
      <c r="B367" s="287" t="s">
        <v>467</v>
      </c>
      <c r="C367" s="289">
        <v>0</v>
      </c>
      <c r="D367" s="289">
        <v>3183989</v>
      </c>
      <c r="E367" s="289">
        <v>0</v>
      </c>
      <c r="F367" s="289">
        <v>78</v>
      </c>
      <c r="G367" s="289">
        <v>51405.47</v>
      </c>
      <c r="H367" s="289">
        <v>2903.92</v>
      </c>
      <c r="I367" s="289">
        <v>34018.79</v>
      </c>
      <c r="J367" s="289">
        <v>0</v>
      </c>
      <c r="K367" s="289">
        <v>1286774.6399999999</v>
      </c>
      <c r="L367" s="289">
        <v>0</v>
      </c>
      <c r="M367" s="289">
        <v>0</v>
      </c>
      <c r="N367" s="289">
        <v>0</v>
      </c>
      <c r="O367" s="289">
        <v>0</v>
      </c>
      <c r="P367" s="289">
        <v>9462</v>
      </c>
      <c r="Q367" s="289">
        <v>0</v>
      </c>
      <c r="R367" s="289">
        <v>0</v>
      </c>
      <c r="S367" s="289">
        <v>0</v>
      </c>
      <c r="T367" s="289">
        <v>0</v>
      </c>
      <c r="U367" s="289">
        <v>233006.39</v>
      </c>
      <c r="V367" s="289">
        <v>6097237</v>
      </c>
      <c r="W367" s="289">
        <v>12935.5</v>
      </c>
      <c r="X367" s="289">
        <v>0</v>
      </c>
      <c r="Y367" s="289">
        <v>0</v>
      </c>
      <c r="Z367" s="289">
        <v>2401.11</v>
      </c>
      <c r="AA367" s="289">
        <v>2328</v>
      </c>
      <c r="AB367" s="289">
        <v>0</v>
      </c>
      <c r="AC367" s="289">
        <v>0</v>
      </c>
      <c r="AD367" s="289">
        <v>73376.639999999999</v>
      </c>
      <c r="AE367" s="289">
        <v>102118</v>
      </c>
      <c r="AF367" s="289">
        <v>0</v>
      </c>
      <c r="AG367" s="289">
        <v>0</v>
      </c>
      <c r="AH367" s="289">
        <v>7891.7300000000005</v>
      </c>
      <c r="AI367" s="289">
        <v>0</v>
      </c>
      <c r="AJ367" s="289">
        <v>0</v>
      </c>
      <c r="AK367" s="289">
        <v>0</v>
      </c>
      <c r="AL367" s="289">
        <v>0</v>
      </c>
      <c r="AM367" s="289">
        <v>0</v>
      </c>
      <c r="AN367" s="289">
        <v>7146</v>
      </c>
      <c r="AO367" s="289">
        <v>0</v>
      </c>
      <c r="AP367" s="289">
        <v>27770.14</v>
      </c>
      <c r="AQ367" s="289">
        <v>2399322.7200000002</v>
      </c>
      <c r="AR367" s="289">
        <v>2612945.3199999998</v>
      </c>
      <c r="AS367" s="289">
        <v>437960.01</v>
      </c>
      <c r="AT367" s="289">
        <v>380368.29</v>
      </c>
      <c r="AU367" s="289">
        <v>316109.73</v>
      </c>
      <c r="AV367" s="289">
        <v>12998.02</v>
      </c>
      <c r="AW367" s="289">
        <v>349907.72000000003</v>
      </c>
      <c r="AX367" s="289">
        <v>439036.08</v>
      </c>
      <c r="AY367" s="289">
        <v>277414.17</v>
      </c>
      <c r="AZ367" s="289">
        <v>655498.42000000004</v>
      </c>
      <c r="BA367" s="289">
        <v>1602451.12</v>
      </c>
      <c r="BB367" s="289">
        <v>79562.180000000008</v>
      </c>
      <c r="BC367" s="289">
        <v>89201.790000000008</v>
      </c>
      <c r="BD367" s="289">
        <v>20900.28</v>
      </c>
      <c r="BE367" s="289">
        <v>23159.84</v>
      </c>
      <c r="BF367" s="289">
        <v>710241.94000000006</v>
      </c>
      <c r="BG367" s="289">
        <v>304340.32</v>
      </c>
      <c r="BH367" s="289">
        <v>2056.1999999999998</v>
      </c>
      <c r="BI367" s="289">
        <v>0</v>
      </c>
      <c r="BJ367" s="289">
        <v>0</v>
      </c>
      <c r="BK367" s="289">
        <v>0</v>
      </c>
      <c r="BL367" s="289">
        <v>0</v>
      </c>
      <c r="BM367" s="289">
        <v>0</v>
      </c>
      <c r="BN367" s="289">
        <v>0</v>
      </c>
      <c r="BO367" s="289">
        <v>2730696.6</v>
      </c>
      <c r="BP367" s="289">
        <v>2678368.5299999998</v>
      </c>
      <c r="BQ367" s="289">
        <v>361755.34</v>
      </c>
      <c r="BR367" s="289">
        <v>835451.59</v>
      </c>
      <c r="BS367" s="289">
        <v>3092451.94</v>
      </c>
      <c r="BT367" s="289">
        <v>3513820.12</v>
      </c>
      <c r="BU367" s="289">
        <v>0</v>
      </c>
      <c r="BV367" s="289">
        <v>0</v>
      </c>
      <c r="BW367" s="289">
        <v>710241.94000000006</v>
      </c>
      <c r="BX367" s="289">
        <v>0</v>
      </c>
      <c r="BY367" s="289">
        <v>0</v>
      </c>
      <c r="BZ367" s="289">
        <v>0</v>
      </c>
      <c r="CA367" s="289">
        <v>0</v>
      </c>
      <c r="CB367" s="289">
        <v>0</v>
      </c>
      <c r="CC367" s="289">
        <v>46601.57</v>
      </c>
      <c r="CD367" s="289">
        <v>0</v>
      </c>
      <c r="CE367" s="289">
        <v>0</v>
      </c>
      <c r="CF367" s="289">
        <v>0</v>
      </c>
      <c r="CG367" s="289">
        <v>0</v>
      </c>
      <c r="CH367" s="289">
        <v>27158.22</v>
      </c>
      <c r="CI367" s="289">
        <v>0</v>
      </c>
      <c r="CJ367" s="289">
        <v>0</v>
      </c>
      <c r="CK367" s="289">
        <v>0</v>
      </c>
      <c r="CL367" s="289">
        <v>0</v>
      </c>
      <c r="CM367" s="289">
        <v>245787</v>
      </c>
      <c r="CN367" s="289">
        <v>0</v>
      </c>
      <c r="CO367" s="289">
        <v>0</v>
      </c>
      <c r="CP367" s="289">
        <v>0</v>
      </c>
      <c r="CQ367" s="289">
        <v>0</v>
      </c>
      <c r="CR367" s="289">
        <v>0</v>
      </c>
      <c r="CS367" s="289">
        <v>0</v>
      </c>
      <c r="CT367" s="289">
        <v>172055.19</v>
      </c>
      <c r="CU367" s="289">
        <v>0</v>
      </c>
      <c r="CV367" s="289">
        <v>0</v>
      </c>
      <c r="CW367" s="289">
        <v>0</v>
      </c>
      <c r="CX367" s="289">
        <v>44353.47</v>
      </c>
      <c r="CY367" s="289">
        <v>0</v>
      </c>
      <c r="CZ367" s="289">
        <v>0</v>
      </c>
      <c r="DA367" s="289">
        <v>0</v>
      </c>
      <c r="DB367" s="289">
        <v>0</v>
      </c>
      <c r="DC367" s="289">
        <v>5267.36</v>
      </c>
      <c r="DD367" s="289">
        <v>0</v>
      </c>
      <c r="DE367" s="289">
        <v>0</v>
      </c>
      <c r="DF367" s="289">
        <v>0</v>
      </c>
      <c r="DG367" s="289">
        <v>0</v>
      </c>
      <c r="DH367" s="289">
        <v>0</v>
      </c>
      <c r="DI367" s="289">
        <v>960990.54</v>
      </c>
      <c r="DJ367" s="289">
        <v>0</v>
      </c>
      <c r="DK367" s="289">
        <v>0</v>
      </c>
      <c r="DL367" s="289">
        <v>120622.24</v>
      </c>
      <c r="DM367" s="289">
        <v>102504.38</v>
      </c>
      <c r="DN367" s="289">
        <v>0</v>
      </c>
      <c r="DO367" s="289">
        <v>0</v>
      </c>
      <c r="DP367" s="289">
        <v>6509.79</v>
      </c>
      <c r="DQ367" s="289">
        <v>0</v>
      </c>
      <c r="DR367" s="289">
        <v>0</v>
      </c>
      <c r="DS367" s="289">
        <v>0</v>
      </c>
      <c r="DT367" s="289">
        <v>0</v>
      </c>
      <c r="DU367" s="289">
        <v>0</v>
      </c>
      <c r="DV367" s="289">
        <v>56131.590000000004</v>
      </c>
      <c r="DW367" s="289">
        <v>4706.21</v>
      </c>
      <c r="DX367" s="289">
        <v>14905.68</v>
      </c>
      <c r="DY367" s="289">
        <v>12741.48</v>
      </c>
      <c r="DZ367" s="289">
        <v>12787.29</v>
      </c>
      <c r="EA367" s="289">
        <v>14387.54</v>
      </c>
      <c r="EB367" s="289">
        <v>563.95000000000005</v>
      </c>
      <c r="EC367" s="289">
        <v>0</v>
      </c>
      <c r="ED367" s="289">
        <v>389854.8</v>
      </c>
      <c r="EE367" s="289">
        <v>384829.05</v>
      </c>
      <c r="EF367" s="289">
        <v>769525.51</v>
      </c>
      <c r="EG367" s="289">
        <v>774551.26</v>
      </c>
      <c r="EH367" s="289">
        <v>0</v>
      </c>
      <c r="EI367" s="289">
        <v>0</v>
      </c>
      <c r="EJ367" s="289">
        <v>0</v>
      </c>
      <c r="EK367" s="289">
        <v>0</v>
      </c>
      <c r="EL367" s="289">
        <v>0</v>
      </c>
      <c r="EM367" s="289">
        <v>6870000.4500000002</v>
      </c>
      <c r="EN367" s="289">
        <v>273865.19</v>
      </c>
      <c r="EO367" s="289">
        <v>109280</v>
      </c>
      <c r="EP367" s="289">
        <v>347.77</v>
      </c>
      <c r="EQ367" s="289">
        <v>0</v>
      </c>
      <c r="ER367" s="289">
        <v>164932.96</v>
      </c>
      <c r="ES367" s="289">
        <v>0</v>
      </c>
      <c r="ET367" s="289">
        <v>0</v>
      </c>
      <c r="EU367" s="289">
        <v>99682.61</v>
      </c>
      <c r="EV367" s="289">
        <v>85138.57</v>
      </c>
      <c r="EW367" s="289">
        <v>449919.09</v>
      </c>
      <c r="EX367" s="289">
        <v>464463.13</v>
      </c>
      <c r="EY367" s="289">
        <v>0</v>
      </c>
      <c r="EZ367" s="289">
        <v>-5995.52</v>
      </c>
      <c r="FA367" s="289">
        <v>2135.9299999999998</v>
      </c>
      <c r="FB367" s="289">
        <v>109628.91</v>
      </c>
      <c r="FC367" s="289">
        <v>13878.85</v>
      </c>
      <c r="FD367" s="289">
        <v>87093.33</v>
      </c>
      <c r="FE367" s="289">
        <v>525.28</v>
      </c>
      <c r="FF367" s="289">
        <v>0</v>
      </c>
      <c r="FG367" s="289">
        <v>0</v>
      </c>
      <c r="FH367" s="289">
        <v>0</v>
      </c>
      <c r="FI367" s="289">
        <v>0</v>
      </c>
      <c r="FJ367" s="289">
        <v>0</v>
      </c>
      <c r="FK367" s="289">
        <v>0</v>
      </c>
    </row>
    <row r="368" spans="1:167" x14ac:dyDescent="0.15">
      <c r="A368" s="287">
        <v>5780</v>
      </c>
      <c r="B368" s="287" t="s">
        <v>824</v>
      </c>
      <c r="C368" s="289">
        <v>0</v>
      </c>
      <c r="D368" s="289">
        <v>2013478.15</v>
      </c>
      <c r="E368" s="289">
        <v>0</v>
      </c>
      <c r="F368" s="289">
        <v>8802.08</v>
      </c>
      <c r="G368" s="289">
        <v>18100.72</v>
      </c>
      <c r="H368" s="289">
        <v>3697.94</v>
      </c>
      <c r="I368" s="289">
        <v>20801.77</v>
      </c>
      <c r="J368" s="289">
        <v>0</v>
      </c>
      <c r="K368" s="289">
        <v>667473.56000000006</v>
      </c>
      <c r="L368" s="289">
        <v>0</v>
      </c>
      <c r="M368" s="289">
        <v>450</v>
      </c>
      <c r="N368" s="289">
        <v>0</v>
      </c>
      <c r="O368" s="289">
        <v>0</v>
      </c>
      <c r="P368" s="289">
        <v>0</v>
      </c>
      <c r="Q368" s="289">
        <v>0</v>
      </c>
      <c r="R368" s="289">
        <v>0</v>
      </c>
      <c r="S368" s="289">
        <v>0</v>
      </c>
      <c r="T368" s="289">
        <v>0</v>
      </c>
      <c r="U368" s="289">
        <v>102064.36</v>
      </c>
      <c r="V368" s="289">
        <v>3779648</v>
      </c>
      <c r="W368" s="289">
        <v>4320</v>
      </c>
      <c r="X368" s="289">
        <v>0</v>
      </c>
      <c r="Y368" s="289">
        <v>154188.96</v>
      </c>
      <c r="Z368" s="289">
        <v>8203.48</v>
      </c>
      <c r="AA368" s="289">
        <v>1671</v>
      </c>
      <c r="AB368" s="289">
        <v>0</v>
      </c>
      <c r="AC368" s="289">
        <v>0</v>
      </c>
      <c r="AD368" s="289">
        <v>9641</v>
      </c>
      <c r="AE368" s="289">
        <v>66367</v>
      </c>
      <c r="AF368" s="289">
        <v>0</v>
      </c>
      <c r="AG368" s="289">
        <v>0</v>
      </c>
      <c r="AH368" s="289">
        <v>29351.43</v>
      </c>
      <c r="AI368" s="289">
        <v>50250</v>
      </c>
      <c r="AJ368" s="289">
        <v>0</v>
      </c>
      <c r="AK368" s="289">
        <v>275000</v>
      </c>
      <c r="AL368" s="289">
        <v>0</v>
      </c>
      <c r="AM368" s="289">
        <v>260452.84</v>
      </c>
      <c r="AN368" s="289">
        <v>38425.26</v>
      </c>
      <c r="AO368" s="289">
        <v>0</v>
      </c>
      <c r="AP368" s="289">
        <v>77131.95</v>
      </c>
      <c r="AQ368" s="289">
        <v>2089447.64</v>
      </c>
      <c r="AR368" s="289">
        <v>1327798.03</v>
      </c>
      <c r="AS368" s="289">
        <v>0</v>
      </c>
      <c r="AT368" s="289">
        <v>144310.82</v>
      </c>
      <c r="AU368" s="289">
        <v>53095.15</v>
      </c>
      <c r="AV368" s="289">
        <v>5480</v>
      </c>
      <c r="AW368" s="289">
        <v>130197.73</v>
      </c>
      <c r="AX368" s="289">
        <v>264462.40000000002</v>
      </c>
      <c r="AY368" s="289">
        <v>228954.72</v>
      </c>
      <c r="AZ368" s="289">
        <v>267809.52</v>
      </c>
      <c r="BA368" s="289">
        <v>1284791.47</v>
      </c>
      <c r="BB368" s="289">
        <v>192139.2</v>
      </c>
      <c r="BC368" s="289">
        <v>72480</v>
      </c>
      <c r="BD368" s="289">
        <v>8402.0400000000009</v>
      </c>
      <c r="BE368" s="289">
        <v>1931</v>
      </c>
      <c r="BF368" s="289">
        <v>691278.85</v>
      </c>
      <c r="BG368" s="289">
        <v>311414.51</v>
      </c>
      <c r="BH368" s="289">
        <v>16344.18</v>
      </c>
      <c r="BI368" s="289">
        <v>0</v>
      </c>
      <c r="BJ368" s="289">
        <v>0</v>
      </c>
      <c r="BK368" s="289">
        <v>0</v>
      </c>
      <c r="BL368" s="289">
        <v>0</v>
      </c>
      <c r="BM368" s="289">
        <v>0</v>
      </c>
      <c r="BN368" s="289">
        <v>0</v>
      </c>
      <c r="BO368" s="289">
        <v>0</v>
      </c>
      <c r="BP368" s="289">
        <v>0</v>
      </c>
      <c r="BQ368" s="289">
        <v>3881638.19</v>
      </c>
      <c r="BR368" s="289">
        <v>4380820.43</v>
      </c>
      <c r="BS368" s="289">
        <v>3881638.19</v>
      </c>
      <c r="BT368" s="289">
        <v>4380820.43</v>
      </c>
      <c r="BU368" s="289">
        <v>0</v>
      </c>
      <c r="BV368" s="289">
        <v>0</v>
      </c>
      <c r="BW368" s="289">
        <v>678944.77</v>
      </c>
      <c r="BX368" s="289">
        <v>0</v>
      </c>
      <c r="BY368" s="289">
        <v>0</v>
      </c>
      <c r="BZ368" s="289">
        <v>0</v>
      </c>
      <c r="CA368" s="289">
        <v>0</v>
      </c>
      <c r="CB368" s="289">
        <v>0</v>
      </c>
      <c r="CC368" s="289">
        <v>18812.05</v>
      </c>
      <c r="CD368" s="289">
        <v>0</v>
      </c>
      <c r="CE368" s="289">
        <v>0</v>
      </c>
      <c r="CF368" s="289">
        <v>0</v>
      </c>
      <c r="CG368" s="289">
        <v>0</v>
      </c>
      <c r="CH368" s="289">
        <v>23120.350000000002</v>
      </c>
      <c r="CI368" s="289">
        <v>0</v>
      </c>
      <c r="CJ368" s="289">
        <v>0</v>
      </c>
      <c r="CK368" s="289">
        <v>0</v>
      </c>
      <c r="CL368" s="289">
        <v>0</v>
      </c>
      <c r="CM368" s="289">
        <v>186951</v>
      </c>
      <c r="CN368" s="289">
        <v>731</v>
      </c>
      <c r="CO368" s="289">
        <v>0</v>
      </c>
      <c r="CP368" s="289">
        <v>0</v>
      </c>
      <c r="CQ368" s="289">
        <v>0</v>
      </c>
      <c r="CR368" s="289">
        <v>0</v>
      </c>
      <c r="CS368" s="289">
        <v>497</v>
      </c>
      <c r="CT368" s="289">
        <v>107979.7</v>
      </c>
      <c r="CU368" s="289">
        <v>0</v>
      </c>
      <c r="CV368" s="289">
        <v>0</v>
      </c>
      <c r="CW368" s="289">
        <v>0</v>
      </c>
      <c r="CX368" s="289">
        <v>2418.44</v>
      </c>
      <c r="CY368" s="289">
        <v>0</v>
      </c>
      <c r="CZ368" s="289">
        <v>0</v>
      </c>
      <c r="DA368" s="289">
        <v>0</v>
      </c>
      <c r="DB368" s="289">
        <v>0</v>
      </c>
      <c r="DC368" s="289">
        <v>315.61</v>
      </c>
      <c r="DD368" s="289">
        <v>0</v>
      </c>
      <c r="DE368" s="289">
        <v>0</v>
      </c>
      <c r="DF368" s="289">
        <v>0</v>
      </c>
      <c r="DG368" s="289">
        <v>0</v>
      </c>
      <c r="DH368" s="289">
        <v>0</v>
      </c>
      <c r="DI368" s="289">
        <v>618978.55000000005</v>
      </c>
      <c r="DJ368" s="289">
        <v>0</v>
      </c>
      <c r="DK368" s="289">
        <v>0</v>
      </c>
      <c r="DL368" s="289">
        <v>134387.85</v>
      </c>
      <c r="DM368" s="289">
        <v>40456.36</v>
      </c>
      <c r="DN368" s="289">
        <v>0</v>
      </c>
      <c r="DO368" s="289">
        <v>0</v>
      </c>
      <c r="DP368" s="289">
        <v>35212.33</v>
      </c>
      <c r="DQ368" s="289">
        <v>627.79</v>
      </c>
      <c r="DR368" s="289">
        <v>0</v>
      </c>
      <c r="DS368" s="289">
        <v>0</v>
      </c>
      <c r="DT368" s="289">
        <v>0</v>
      </c>
      <c r="DU368" s="289">
        <v>0</v>
      </c>
      <c r="DV368" s="289">
        <v>190107.04</v>
      </c>
      <c r="DW368" s="289">
        <v>0</v>
      </c>
      <c r="DX368" s="289">
        <v>17252.91</v>
      </c>
      <c r="DY368" s="289">
        <v>17252.91</v>
      </c>
      <c r="DZ368" s="289">
        <v>0</v>
      </c>
      <c r="EA368" s="289">
        <v>0</v>
      </c>
      <c r="EB368" s="289">
        <v>0</v>
      </c>
      <c r="EC368" s="289">
        <v>0</v>
      </c>
      <c r="ED368" s="289">
        <v>335705.81</v>
      </c>
      <c r="EE368" s="289">
        <v>319346.84000000003</v>
      </c>
      <c r="EF368" s="289">
        <v>983032.29</v>
      </c>
      <c r="EG368" s="289">
        <v>999391.26</v>
      </c>
      <c r="EH368" s="289">
        <v>0</v>
      </c>
      <c r="EI368" s="289">
        <v>0</v>
      </c>
      <c r="EJ368" s="289">
        <v>0</v>
      </c>
      <c r="EK368" s="289">
        <v>0</v>
      </c>
      <c r="EL368" s="289">
        <v>0</v>
      </c>
      <c r="EM368" s="289">
        <v>8963277.3000000007</v>
      </c>
      <c r="EN368" s="289">
        <v>329113.40000000002</v>
      </c>
      <c r="EO368" s="289">
        <v>363270.17</v>
      </c>
      <c r="EP368" s="289">
        <v>166767.76999999999</v>
      </c>
      <c r="EQ368" s="289">
        <v>0</v>
      </c>
      <c r="ER368" s="289">
        <v>132611</v>
      </c>
      <c r="ES368" s="289">
        <v>0</v>
      </c>
      <c r="ET368" s="289">
        <v>0</v>
      </c>
      <c r="EU368" s="289">
        <v>21515.77</v>
      </c>
      <c r="EV368" s="289">
        <v>24982.89</v>
      </c>
      <c r="EW368" s="289">
        <v>184690.59</v>
      </c>
      <c r="EX368" s="289">
        <v>181223.47</v>
      </c>
      <c r="EY368" s="289">
        <v>0</v>
      </c>
      <c r="EZ368" s="289">
        <v>0</v>
      </c>
      <c r="FA368" s="289">
        <v>0</v>
      </c>
      <c r="FB368" s="289">
        <v>0</v>
      </c>
      <c r="FC368" s="289">
        <v>0</v>
      </c>
      <c r="FD368" s="289">
        <v>0</v>
      </c>
      <c r="FE368" s="289">
        <v>0</v>
      </c>
      <c r="FF368" s="289">
        <v>0</v>
      </c>
      <c r="FG368" s="289">
        <v>0</v>
      </c>
      <c r="FH368" s="289">
        <v>50053.200000000004</v>
      </c>
      <c r="FI368" s="289">
        <v>0</v>
      </c>
      <c r="FJ368" s="289">
        <v>50053.200000000004</v>
      </c>
      <c r="FK368" s="289">
        <v>0</v>
      </c>
    </row>
    <row r="369" spans="1:167" x14ac:dyDescent="0.15">
      <c r="A369" s="287">
        <v>4375</v>
      </c>
      <c r="B369" s="287" t="s">
        <v>744</v>
      </c>
      <c r="C369" s="289">
        <v>0</v>
      </c>
      <c r="D369" s="289">
        <v>3306859.69</v>
      </c>
      <c r="E369" s="289">
        <v>0</v>
      </c>
      <c r="F369" s="289">
        <v>1750.53</v>
      </c>
      <c r="G369" s="289">
        <v>17243.510000000002</v>
      </c>
      <c r="H369" s="289">
        <v>2359.31</v>
      </c>
      <c r="I369" s="289">
        <v>7241.41</v>
      </c>
      <c r="J369" s="289">
        <v>0</v>
      </c>
      <c r="K369" s="289">
        <v>290660.11</v>
      </c>
      <c r="L369" s="289">
        <v>0</v>
      </c>
      <c r="M369" s="289">
        <v>0</v>
      </c>
      <c r="N369" s="289">
        <v>0</v>
      </c>
      <c r="O369" s="289">
        <v>0</v>
      </c>
      <c r="P369" s="289">
        <v>5525.87</v>
      </c>
      <c r="Q369" s="289">
        <v>0</v>
      </c>
      <c r="R369" s="289">
        <v>0</v>
      </c>
      <c r="S369" s="289">
        <v>0</v>
      </c>
      <c r="T369" s="289">
        <v>7780</v>
      </c>
      <c r="U369" s="289">
        <v>188059.11000000002</v>
      </c>
      <c r="V369" s="289">
        <v>3187048</v>
      </c>
      <c r="W369" s="289">
        <v>5200</v>
      </c>
      <c r="X369" s="289">
        <v>0</v>
      </c>
      <c r="Y369" s="289">
        <v>262772.73</v>
      </c>
      <c r="Z369" s="289">
        <v>40741.78</v>
      </c>
      <c r="AA369" s="289">
        <v>198813</v>
      </c>
      <c r="AB369" s="289">
        <v>0</v>
      </c>
      <c r="AC369" s="289">
        <v>0</v>
      </c>
      <c r="AD369" s="289">
        <v>49728.47</v>
      </c>
      <c r="AE369" s="289">
        <v>171007.66</v>
      </c>
      <c r="AF369" s="289">
        <v>0</v>
      </c>
      <c r="AG369" s="289">
        <v>0</v>
      </c>
      <c r="AH369" s="289">
        <v>11758.48</v>
      </c>
      <c r="AI369" s="289">
        <v>0</v>
      </c>
      <c r="AJ369" s="289">
        <v>0</v>
      </c>
      <c r="AK369" s="289">
        <v>0</v>
      </c>
      <c r="AL369" s="289">
        <v>0</v>
      </c>
      <c r="AM369" s="289">
        <v>0</v>
      </c>
      <c r="AN369" s="289">
        <v>38029.69</v>
      </c>
      <c r="AO369" s="289">
        <v>0</v>
      </c>
      <c r="AP369" s="289">
        <v>8053.9000000000005</v>
      </c>
      <c r="AQ369" s="289">
        <v>1646011.37</v>
      </c>
      <c r="AR369" s="289">
        <v>1979347.5</v>
      </c>
      <c r="AS369" s="289">
        <v>211359.43</v>
      </c>
      <c r="AT369" s="289">
        <v>215989.29</v>
      </c>
      <c r="AU369" s="289">
        <v>168127.35</v>
      </c>
      <c r="AV369" s="289">
        <v>200</v>
      </c>
      <c r="AW369" s="289">
        <v>189797.18</v>
      </c>
      <c r="AX369" s="289">
        <v>199027.62</v>
      </c>
      <c r="AY369" s="289">
        <v>259219.53</v>
      </c>
      <c r="AZ369" s="289">
        <v>332674.63</v>
      </c>
      <c r="BA369" s="289">
        <v>1219344.47</v>
      </c>
      <c r="BB369" s="289">
        <v>184328.15</v>
      </c>
      <c r="BC369" s="289">
        <v>78797.47</v>
      </c>
      <c r="BD369" s="289">
        <v>0</v>
      </c>
      <c r="BE369" s="289">
        <v>107493.16</v>
      </c>
      <c r="BF369" s="289">
        <v>441528.66000000003</v>
      </c>
      <c r="BG369" s="289">
        <v>383020.85000000003</v>
      </c>
      <c r="BH369" s="289">
        <v>2775.9</v>
      </c>
      <c r="BI369" s="289">
        <v>26159.98</v>
      </c>
      <c r="BJ369" s="289">
        <v>26142.49</v>
      </c>
      <c r="BK369" s="289">
        <v>0</v>
      </c>
      <c r="BL369" s="289">
        <v>0</v>
      </c>
      <c r="BM369" s="289">
        <v>0</v>
      </c>
      <c r="BN369" s="289">
        <v>0</v>
      </c>
      <c r="BO369" s="289">
        <v>2213959.79</v>
      </c>
      <c r="BP369" s="289">
        <v>2395567.9700000002</v>
      </c>
      <c r="BQ369" s="289">
        <v>0</v>
      </c>
      <c r="BR369" s="289">
        <v>0</v>
      </c>
      <c r="BS369" s="289">
        <v>2240119.77</v>
      </c>
      <c r="BT369" s="289">
        <v>2421710.46</v>
      </c>
      <c r="BU369" s="289">
        <v>0</v>
      </c>
      <c r="BV369" s="289">
        <v>0</v>
      </c>
      <c r="BW369" s="289">
        <v>438973.36</v>
      </c>
      <c r="BX369" s="289">
        <v>0</v>
      </c>
      <c r="BY369" s="289">
        <v>0</v>
      </c>
      <c r="BZ369" s="289">
        <v>0</v>
      </c>
      <c r="CA369" s="289">
        <v>0</v>
      </c>
      <c r="CB369" s="289">
        <v>0</v>
      </c>
      <c r="CC369" s="289">
        <v>0</v>
      </c>
      <c r="CD369" s="289">
        <v>0</v>
      </c>
      <c r="CE369" s="289">
        <v>0</v>
      </c>
      <c r="CF369" s="289">
        <v>0</v>
      </c>
      <c r="CG369" s="289">
        <v>0</v>
      </c>
      <c r="CH369" s="289">
        <v>51409.67</v>
      </c>
      <c r="CI369" s="289">
        <v>0</v>
      </c>
      <c r="CJ369" s="289">
        <v>0</v>
      </c>
      <c r="CK369" s="289">
        <v>0</v>
      </c>
      <c r="CL369" s="289">
        <v>0</v>
      </c>
      <c r="CM369" s="289">
        <v>200385</v>
      </c>
      <c r="CN369" s="289">
        <v>0</v>
      </c>
      <c r="CO369" s="289">
        <v>0</v>
      </c>
      <c r="CP369" s="289">
        <v>0</v>
      </c>
      <c r="CQ369" s="289">
        <v>0</v>
      </c>
      <c r="CR369" s="289">
        <v>0</v>
      </c>
      <c r="CS369" s="289">
        <v>0</v>
      </c>
      <c r="CT369" s="289">
        <v>138913.26</v>
      </c>
      <c r="CU369" s="289">
        <v>0</v>
      </c>
      <c r="CV369" s="289">
        <v>0</v>
      </c>
      <c r="CW369" s="289">
        <v>0</v>
      </c>
      <c r="CX369" s="289">
        <v>49356.79</v>
      </c>
      <c r="CY369" s="289">
        <v>0</v>
      </c>
      <c r="CZ369" s="289">
        <v>0</v>
      </c>
      <c r="DA369" s="289">
        <v>0</v>
      </c>
      <c r="DB369" s="289">
        <v>0</v>
      </c>
      <c r="DC369" s="289">
        <v>0</v>
      </c>
      <c r="DD369" s="289">
        <v>0</v>
      </c>
      <c r="DE369" s="289">
        <v>0</v>
      </c>
      <c r="DF369" s="289">
        <v>0</v>
      </c>
      <c r="DG369" s="289">
        <v>0</v>
      </c>
      <c r="DH369" s="289">
        <v>0</v>
      </c>
      <c r="DI369" s="289">
        <v>609257.57000000007</v>
      </c>
      <c r="DJ369" s="289">
        <v>0</v>
      </c>
      <c r="DK369" s="289">
        <v>0</v>
      </c>
      <c r="DL369" s="289">
        <v>117044.46</v>
      </c>
      <c r="DM369" s="289">
        <v>43449.68</v>
      </c>
      <c r="DN369" s="289">
        <v>0</v>
      </c>
      <c r="DO369" s="289">
        <v>0</v>
      </c>
      <c r="DP369" s="289">
        <v>32806.090000000004</v>
      </c>
      <c r="DQ369" s="289">
        <v>5938.4800000000005</v>
      </c>
      <c r="DR369" s="289">
        <v>0</v>
      </c>
      <c r="DS369" s="289">
        <v>0</v>
      </c>
      <c r="DT369" s="289">
        <v>0</v>
      </c>
      <c r="DU369" s="289">
        <v>0</v>
      </c>
      <c r="DV369" s="289">
        <v>70541.8</v>
      </c>
      <c r="DW369" s="289">
        <v>0</v>
      </c>
      <c r="DX369" s="289">
        <v>54537.120000000003</v>
      </c>
      <c r="DY369" s="289">
        <v>40541.47</v>
      </c>
      <c r="DZ369" s="289">
        <v>70283.650000000009</v>
      </c>
      <c r="EA369" s="289">
        <v>81769.13</v>
      </c>
      <c r="EB369" s="289">
        <v>2510.17</v>
      </c>
      <c r="EC369" s="289">
        <v>0</v>
      </c>
      <c r="ED369" s="289">
        <v>0</v>
      </c>
      <c r="EE369" s="289">
        <v>0</v>
      </c>
      <c r="EF369" s="289">
        <v>0</v>
      </c>
      <c r="EG369" s="289">
        <v>0</v>
      </c>
      <c r="EH369" s="289">
        <v>0</v>
      </c>
      <c r="EI369" s="289">
        <v>0</v>
      </c>
      <c r="EJ369" s="289">
        <v>0</v>
      </c>
      <c r="EK369" s="289">
        <v>0</v>
      </c>
      <c r="EL369" s="289">
        <v>0</v>
      </c>
      <c r="EM369" s="289">
        <v>0</v>
      </c>
      <c r="EN369" s="289">
        <v>0</v>
      </c>
      <c r="EO369" s="289">
        <v>0</v>
      </c>
      <c r="EP369" s="289">
        <v>0</v>
      </c>
      <c r="EQ369" s="289">
        <v>0</v>
      </c>
      <c r="ER369" s="289">
        <v>0</v>
      </c>
      <c r="ES369" s="289">
        <v>0</v>
      </c>
      <c r="ET369" s="289">
        <v>0</v>
      </c>
      <c r="EU369" s="289">
        <v>3779.16</v>
      </c>
      <c r="EV369" s="289">
        <v>0</v>
      </c>
      <c r="EW369" s="289">
        <v>349093.75</v>
      </c>
      <c r="EX369" s="289">
        <v>352872.91000000003</v>
      </c>
      <c r="EY369" s="289">
        <v>0</v>
      </c>
      <c r="EZ369" s="289">
        <v>3793.87</v>
      </c>
      <c r="FA369" s="289">
        <v>9431.85</v>
      </c>
      <c r="FB369" s="289">
        <v>26869.260000000002</v>
      </c>
      <c r="FC369" s="289">
        <v>425.25</v>
      </c>
      <c r="FD369" s="289">
        <v>20806.03</v>
      </c>
      <c r="FE369" s="289">
        <v>0</v>
      </c>
      <c r="FF369" s="289">
        <v>0</v>
      </c>
      <c r="FG369" s="289">
        <v>0</v>
      </c>
      <c r="FH369" s="289">
        <v>0</v>
      </c>
      <c r="FI369" s="289">
        <v>0</v>
      </c>
      <c r="FJ369" s="289">
        <v>0</v>
      </c>
      <c r="FK369" s="289">
        <v>0</v>
      </c>
    </row>
    <row r="370" spans="1:167" x14ac:dyDescent="0.15">
      <c r="A370" s="287">
        <v>5810</v>
      </c>
      <c r="B370" s="287" t="s">
        <v>825</v>
      </c>
      <c r="C370" s="289">
        <v>0</v>
      </c>
      <c r="D370" s="289">
        <v>4209919.12</v>
      </c>
      <c r="E370" s="289">
        <v>0</v>
      </c>
      <c r="F370" s="289">
        <v>2332.63</v>
      </c>
      <c r="G370" s="289">
        <v>9787</v>
      </c>
      <c r="H370" s="289">
        <v>3096.91</v>
      </c>
      <c r="I370" s="289">
        <v>55104.19</v>
      </c>
      <c r="J370" s="289">
        <v>0</v>
      </c>
      <c r="K370" s="289">
        <v>334049.72000000003</v>
      </c>
      <c r="L370" s="289">
        <v>0</v>
      </c>
      <c r="M370" s="289">
        <v>0</v>
      </c>
      <c r="N370" s="289">
        <v>0</v>
      </c>
      <c r="O370" s="289">
        <v>0</v>
      </c>
      <c r="P370" s="289">
        <v>948.03</v>
      </c>
      <c r="Q370" s="289">
        <v>75</v>
      </c>
      <c r="R370" s="289">
        <v>1416.66</v>
      </c>
      <c r="S370" s="289">
        <v>0</v>
      </c>
      <c r="T370" s="289">
        <v>2558</v>
      </c>
      <c r="U370" s="289">
        <v>109701.42</v>
      </c>
      <c r="V370" s="289">
        <v>621275</v>
      </c>
      <c r="W370" s="289">
        <v>4122.58</v>
      </c>
      <c r="X370" s="289">
        <v>0</v>
      </c>
      <c r="Y370" s="289">
        <v>152017.28</v>
      </c>
      <c r="Z370" s="289">
        <v>9544.3000000000011</v>
      </c>
      <c r="AA370" s="289">
        <v>154682</v>
      </c>
      <c r="AB370" s="289">
        <v>0</v>
      </c>
      <c r="AC370" s="289">
        <v>0</v>
      </c>
      <c r="AD370" s="289">
        <v>18085.990000000002</v>
      </c>
      <c r="AE370" s="289">
        <v>124572.32</v>
      </c>
      <c r="AF370" s="289">
        <v>0</v>
      </c>
      <c r="AG370" s="289">
        <v>0</v>
      </c>
      <c r="AH370" s="289">
        <v>18386.13</v>
      </c>
      <c r="AI370" s="289">
        <v>25752</v>
      </c>
      <c r="AJ370" s="289">
        <v>0</v>
      </c>
      <c r="AK370" s="289">
        <v>112079</v>
      </c>
      <c r="AL370" s="289">
        <v>1430</v>
      </c>
      <c r="AM370" s="289">
        <v>12063.44</v>
      </c>
      <c r="AN370" s="289">
        <v>15681.220000000001</v>
      </c>
      <c r="AO370" s="289">
        <v>0</v>
      </c>
      <c r="AP370" s="289">
        <v>770.46</v>
      </c>
      <c r="AQ370" s="289">
        <v>1152965.05</v>
      </c>
      <c r="AR370" s="289">
        <v>1074173.1100000001</v>
      </c>
      <c r="AS370" s="289">
        <v>212725.65</v>
      </c>
      <c r="AT370" s="289">
        <v>130205.02</v>
      </c>
      <c r="AU370" s="289">
        <v>141349.4</v>
      </c>
      <c r="AV370" s="289">
        <v>0</v>
      </c>
      <c r="AW370" s="289">
        <v>107973.7</v>
      </c>
      <c r="AX370" s="289">
        <v>83518.350000000006</v>
      </c>
      <c r="AY370" s="289">
        <v>279882.36</v>
      </c>
      <c r="AZ370" s="289">
        <v>329494.59000000003</v>
      </c>
      <c r="BA370" s="289">
        <v>1077573.67</v>
      </c>
      <c r="BB370" s="289">
        <v>186060.47</v>
      </c>
      <c r="BC370" s="289">
        <v>56384.17</v>
      </c>
      <c r="BD370" s="289">
        <v>13795.02</v>
      </c>
      <c r="BE370" s="289">
        <v>62228.6</v>
      </c>
      <c r="BF370" s="289">
        <v>403111.36</v>
      </c>
      <c r="BG370" s="289">
        <v>630776.06000000006</v>
      </c>
      <c r="BH370" s="289">
        <v>0</v>
      </c>
      <c r="BI370" s="289">
        <v>0</v>
      </c>
      <c r="BJ370" s="289">
        <v>0</v>
      </c>
      <c r="BK370" s="289">
        <v>0</v>
      </c>
      <c r="BL370" s="289">
        <v>0</v>
      </c>
      <c r="BM370" s="289">
        <v>0</v>
      </c>
      <c r="BN370" s="289">
        <v>0</v>
      </c>
      <c r="BO370" s="289">
        <v>0</v>
      </c>
      <c r="BP370" s="289">
        <v>0</v>
      </c>
      <c r="BQ370" s="289">
        <v>1337726.75</v>
      </c>
      <c r="BR370" s="289">
        <v>1394960.57</v>
      </c>
      <c r="BS370" s="289">
        <v>1337726.75</v>
      </c>
      <c r="BT370" s="289">
        <v>1394960.57</v>
      </c>
      <c r="BU370" s="289">
        <v>0</v>
      </c>
      <c r="BV370" s="289">
        <v>0</v>
      </c>
      <c r="BW370" s="289">
        <v>398111.36</v>
      </c>
      <c r="BX370" s="289">
        <v>0</v>
      </c>
      <c r="BY370" s="289">
        <v>0</v>
      </c>
      <c r="BZ370" s="289">
        <v>0</v>
      </c>
      <c r="CA370" s="289">
        <v>0</v>
      </c>
      <c r="CB370" s="289">
        <v>8184.87</v>
      </c>
      <c r="CC370" s="289">
        <v>3981.25</v>
      </c>
      <c r="CD370" s="289">
        <v>0</v>
      </c>
      <c r="CE370" s="289">
        <v>0</v>
      </c>
      <c r="CF370" s="289">
        <v>0</v>
      </c>
      <c r="CG370" s="289">
        <v>0</v>
      </c>
      <c r="CH370" s="289">
        <v>476</v>
      </c>
      <c r="CI370" s="289">
        <v>0</v>
      </c>
      <c r="CJ370" s="289">
        <v>0</v>
      </c>
      <c r="CK370" s="289">
        <v>0</v>
      </c>
      <c r="CL370" s="289">
        <v>0</v>
      </c>
      <c r="CM370" s="289">
        <v>120363</v>
      </c>
      <c r="CN370" s="289">
        <v>0</v>
      </c>
      <c r="CO370" s="289">
        <v>0</v>
      </c>
      <c r="CP370" s="289">
        <v>0</v>
      </c>
      <c r="CQ370" s="289">
        <v>0</v>
      </c>
      <c r="CR370" s="289">
        <v>0</v>
      </c>
      <c r="CS370" s="289">
        <v>0</v>
      </c>
      <c r="CT370" s="289">
        <v>75214.8</v>
      </c>
      <c r="CU370" s="289">
        <v>0</v>
      </c>
      <c r="CV370" s="289">
        <v>0</v>
      </c>
      <c r="CW370" s="289">
        <v>0</v>
      </c>
      <c r="CX370" s="289">
        <v>1221.54</v>
      </c>
      <c r="CY370" s="289">
        <v>0</v>
      </c>
      <c r="CZ370" s="289">
        <v>0</v>
      </c>
      <c r="DA370" s="289">
        <v>0</v>
      </c>
      <c r="DB370" s="289">
        <v>0</v>
      </c>
      <c r="DC370" s="289">
        <v>0</v>
      </c>
      <c r="DD370" s="289">
        <v>0</v>
      </c>
      <c r="DE370" s="289">
        <v>0</v>
      </c>
      <c r="DF370" s="289">
        <v>0</v>
      </c>
      <c r="DG370" s="289">
        <v>0</v>
      </c>
      <c r="DH370" s="289">
        <v>0</v>
      </c>
      <c r="DI370" s="289">
        <v>454012.46</v>
      </c>
      <c r="DJ370" s="289">
        <v>0</v>
      </c>
      <c r="DK370" s="289">
        <v>0</v>
      </c>
      <c r="DL370" s="289">
        <v>49542.48</v>
      </c>
      <c r="DM370" s="289">
        <v>24742.760000000002</v>
      </c>
      <c r="DN370" s="289">
        <v>0</v>
      </c>
      <c r="DO370" s="289">
        <v>0</v>
      </c>
      <c r="DP370" s="289">
        <v>3123.2200000000003</v>
      </c>
      <c r="DQ370" s="289">
        <v>150</v>
      </c>
      <c r="DR370" s="289">
        <v>0</v>
      </c>
      <c r="DS370" s="289">
        <v>0</v>
      </c>
      <c r="DT370" s="289">
        <v>5890.01</v>
      </c>
      <c r="DU370" s="289">
        <v>0</v>
      </c>
      <c r="DV370" s="289">
        <v>70091.89</v>
      </c>
      <c r="DW370" s="289">
        <v>0</v>
      </c>
      <c r="DX370" s="289">
        <v>49901.91</v>
      </c>
      <c r="DY370" s="289">
        <v>67281.070000000007</v>
      </c>
      <c r="DZ370" s="289">
        <v>82269.81</v>
      </c>
      <c r="EA370" s="289">
        <v>16372.42</v>
      </c>
      <c r="EB370" s="289">
        <v>48518.23</v>
      </c>
      <c r="EC370" s="289">
        <v>0</v>
      </c>
      <c r="ED370" s="289">
        <v>73657.56</v>
      </c>
      <c r="EE370" s="289">
        <v>76086.89</v>
      </c>
      <c r="EF370" s="289">
        <v>825018.82</v>
      </c>
      <c r="EG370" s="289">
        <v>260264.02000000002</v>
      </c>
      <c r="EH370" s="289">
        <v>562325.47</v>
      </c>
      <c r="EI370" s="289">
        <v>0</v>
      </c>
      <c r="EJ370" s="289">
        <v>0</v>
      </c>
      <c r="EK370" s="289">
        <v>0</v>
      </c>
      <c r="EL370" s="289">
        <v>0</v>
      </c>
      <c r="EM370" s="289">
        <v>1668080.36</v>
      </c>
      <c r="EN370" s="289">
        <v>1000.02</v>
      </c>
      <c r="EO370" s="289">
        <v>6000.5</v>
      </c>
      <c r="EP370" s="289">
        <v>5000.4799999999996</v>
      </c>
      <c r="EQ370" s="289">
        <v>0</v>
      </c>
      <c r="ER370" s="289">
        <v>0</v>
      </c>
      <c r="ES370" s="289">
        <v>0</v>
      </c>
      <c r="ET370" s="289">
        <v>0</v>
      </c>
      <c r="EU370" s="289">
        <v>37466.22</v>
      </c>
      <c r="EV370" s="289">
        <v>36115.78</v>
      </c>
      <c r="EW370" s="289">
        <v>230606.96</v>
      </c>
      <c r="EX370" s="289">
        <v>231957.4</v>
      </c>
      <c r="EY370" s="289">
        <v>0</v>
      </c>
      <c r="EZ370" s="289">
        <v>10141.56</v>
      </c>
      <c r="FA370" s="289">
        <v>14367.75</v>
      </c>
      <c r="FB370" s="289">
        <v>43672.75</v>
      </c>
      <c r="FC370" s="289">
        <v>1788.81</v>
      </c>
      <c r="FD370" s="289">
        <v>37657.75</v>
      </c>
      <c r="FE370" s="289">
        <v>0</v>
      </c>
      <c r="FF370" s="289">
        <v>0</v>
      </c>
      <c r="FG370" s="289">
        <v>0</v>
      </c>
      <c r="FH370" s="289">
        <v>0</v>
      </c>
      <c r="FI370" s="289">
        <v>0</v>
      </c>
      <c r="FJ370" s="289">
        <v>0</v>
      </c>
      <c r="FK370" s="289">
        <v>0</v>
      </c>
    </row>
    <row r="371" spans="1:167" x14ac:dyDescent="0.15">
      <c r="A371" s="287">
        <v>5817</v>
      </c>
      <c r="B371" s="287" t="s">
        <v>826</v>
      </c>
      <c r="C371" s="289">
        <v>0</v>
      </c>
      <c r="D371" s="289">
        <v>3121757</v>
      </c>
      <c r="E371" s="289">
        <v>0</v>
      </c>
      <c r="F371" s="289">
        <v>0</v>
      </c>
      <c r="G371" s="289">
        <v>0</v>
      </c>
      <c r="H371" s="289">
        <v>2849.77</v>
      </c>
      <c r="I371" s="289">
        <v>17721.82</v>
      </c>
      <c r="J371" s="289">
        <v>0</v>
      </c>
      <c r="K371" s="289">
        <v>182018</v>
      </c>
      <c r="L371" s="289">
        <v>0</v>
      </c>
      <c r="M371" s="289">
        <v>0</v>
      </c>
      <c r="N371" s="289">
        <v>0</v>
      </c>
      <c r="O371" s="289">
        <v>0</v>
      </c>
      <c r="P371" s="289">
        <v>111.11</v>
      </c>
      <c r="Q371" s="289">
        <v>0</v>
      </c>
      <c r="R371" s="289">
        <v>0</v>
      </c>
      <c r="S371" s="289">
        <v>0</v>
      </c>
      <c r="T371" s="289">
        <v>7500</v>
      </c>
      <c r="U371" s="289">
        <v>92168.94</v>
      </c>
      <c r="V371" s="289">
        <v>2039493</v>
      </c>
      <c r="W371" s="289">
        <v>2560</v>
      </c>
      <c r="X371" s="289">
        <v>0</v>
      </c>
      <c r="Y371" s="289">
        <v>0</v>
      </c>
      <c r="Z371" s="289">
        <v>5441.6500000000005</v>
      </c>
      <c r="AA371" s="289">
        <v>1895</v>
      </c>
      <c r="AB371" s="289">
        <v>0</v>
      </c>
      <c r="AC371" s="289">
        <v>0</v>
      </c>
      <c r="AD371" s="289">
        <v>94335.680000000008</v>
      </c>
      <c r="AE371" s="289">
        <v>94023</v>
      </c>
      <c r="AF371" s="289">
        <v>0</v>
      </c>
      <c r="AG371" s="289">
        <v>0</v>
      </c>
      <c r="AH371" s="289">
        <v>0</v>
      </c>
      <c r="AI371" s="289">
        <v>0</v>
      </c>
      <c r="AJ371" s="289">
        <v>0</v>
      </c>
      <c r="AK371" s="289">
        <v>0</v>
      </c>
      <c r="AL371" s="289">
        <v>42713</v>
      </c>
      <c r="AM371" s="289">
        <v>0</v>
      </c>
      <c r="AN371" s="289">
        <v>0</v>
      </c>
      <c r="AO371" s="289">
        <v>0</v>
      </c>
      <c r="AP371" s="289">
        <v>15904.53</v>
      </c>
      <c r="AQ371" s="289">
        <v>1721406.04</v>
      </c>
      <c r="AR371" s="289">
        <v>258072.77000000002</v>
      </c>
      <c r="AS371" s="289">
        <v>0</v>
      </c>
      <c r="AT371" s="289">
        <v>168875.47</v>
      </c>
      <c r="AU371" s="289">
        <v>36601.96</v>
      </c>
      <c r="AV371" s="289">
        <v>28192.720000000001</v>
      </c>
      <c r="AW371" s="289">
        <v>87395.97</v>
      </c>
      <c r="AX371" s="289">
        <v>125756.69</v>
      </c>
      <c r="AY371" s="289">
        <v>410463.83</v>
      </c>
      <c r="AZ371" s="289">
        <v>145220.06</v>
      </c>
      <c r="BA371" s="289">
        <v>560052.39</v>
      </c>
      <c r="BB371" s="289">
        <v>115046.66</v>
      </c>
      <c r="BC371" s="289">
        <v>61801.75</v>
      </c>
      <c r="BD371" s="289">
        <v>33794.01</v>
      </c>
      <c r="BE371" s="289">
        <v>18024.34</v>
      </c>
      <c r="BF371" s="289">
        <v>460972.67</v>
      </c>
      <c r="BG371" s="289">
        <v>887640.48</v>
      </c>
      <c r="BH371" s="289">
        <v>248.72</v>
      </c>
      <c r="BI371" s="289">
        <v>0</v>
      </c>
      <c r="BJ371" s="289">
        <v>0</v>
      </c>
      <c r="BK371" s="289">
        <v>0</v>
      </c>
      <c r="BL371" s="289">
        <v>0</v>
      </c>
      <c r="BM371" s="289">
        <v>100000</v>
      </c>
      <c r="BN371" s="289">
        <v>100000</v>
      </c>
      <c r="BO371" s="289">
        <v>50000</v>
      </c>
      <c r="BP371" s="289">
        <v>50000</v>
      </c>
      <c r="BQ371" s="289">
        <v>1901812.59</v>
      </c>
      <c r="BR371" s="289">
        <v>2502738.56</v>
      </c>
      <c r="BS371" s="289">
        <v>2051812.59</v>
      </c>
      <c r="BT371" s="289">
        <v>2652738.5600000001</v>
      </c>
      <c r="BU371" s="289">
        <v>0</v>
      </c>
      <c r="BV371" s="289">
        <v>0</v>
      </c>
      <c r="BW371" s="289">
        <v>459872.65</v>
      </c>
      <c r="BX371" s="289">
        <v>0</v>
      </c>
      <c r="BY371" s="289">
        <v>0</v>
      </c>
      <c r="BZ371" s="289">
        <v>0</v>
      </c>
      <c r="CA371" s="289">
        <v>0</v>
      </c>
      <c r="CB371" s="289">
        <v>0</v>
      </c>
      <c r="CC371" s="289">
        <v>0</v>
      </c>
      <c r="CD371" s="289">
        <v>0</v>
      </c>
      <c r="CE371" s="289">
        <v>0</v>
      </c>
      <c r="CF371" s="289">
        <v>0</v>
      </c>
      <c r="CG371" s="289">
        <v>0</v>
      </c>
      <c r="CH371" s="289">
        <v>19997.87</v>
      </c>
      <c r="CI371" s="289">
        <v>0</v>
      </c>
      <c r="CJ371" s="289">
        <v>0</v>
      </c>
      <c r="CK371" s="289">
        <v>0</v>
      </c>
      <c r="CL371" s="289">
        <v>0</v>
      </c>
      <c r="CM371" s="289">
        <v>186957</v>
      </c>
      <c r="CN371" s="289">
        <v>0</v>
      </c>
      <c r="CO371" s="289">
        <v>0</v>
      </c>
      <c r="CP371" s="289">
        <v>0</v>
      </c>
      <c r="CQ371" s="289">
        <v>0</v>
      </c>
      <c r="CR371" s="289">
        <v>0</v>
      </c>
      <c r="CS371" s="289">
        <v>0</v>
      </c>
      <c r="CT371" s="289">
        <v>70086.960000000006</v>
      </c>
      <c r="CU371" s="289">
        <v>0</v>
      </c>
      <c r="CV371" s="289">
        <v>0</v>
      </c>
      <c r="CW371" s="289">
        <v>0</v>
      </c>
      <c r="CX371" s="289">
        <v>35943.46</v>
      </c>
      <c r="CY371" s="289">
        <v>0</v>
      </c>
      <c r="CZ371" s="289">
        <v>0</v>
      </c>
      <c r="DA371" s="289">
        <v>0</v>
      </c>
      <c r="DB371" s="289">
        <v>1441.52</v>
      </c>
      <c r="DC371" s="289">
        <v>0</v>
      </c>
      <c r="DD371" s="289">
        <v>0</v>
      </c>
      <c r="DE371" s="289">
        <v>0</v>
      </c>
      <c r="DF371" s="289">
        <v>0</v>
      </c>
      <c r="DG371" s="289">
        <v>0</v>
      </c>
      <c r="DH371" s="289">
        <v>0</v>
      </c>
      <c r="DI371" s="289">
        <v>599425.09</v>
      </c>
      <c r="DJ371" s="289">
        <v>0</v>
      </c>
      <c r="DK371" s="289">
        <v>0</v>
      </c>
      <c r="DL371" s="289">
        <v>39154.74</v>
      </c>
      <c r="DM371" s="289">
        <v>38677.620000000003</v>
      </c>
      <c r="DN371" s="289">
        <v>0</v>
      </c>
      <c r="DO371" s="289">
        <v>0</v>
      </c>
      <c r="DP371" s="289">
        <v>1473.5</v>
      </c>
      <c r="DQ371" s="289">
        <v>571.49</v>
      </c>
      <c r="DR371" s="289">
        <v>0</v>
      </c>
      <c r="DS371" s="289">
        <v>0</v>
      </c>
      <c r="DT371" s="289">
        <v>0</v>
      </c>
      <c r="DU371" s="289">
        <v>0</v>
      </c>
      <c r="DV371" s="289">
        <v>94997.02</v>
      </c>
      <c r="DW371" s="289">
        <v>0</v>
      </c>
      <c r="DX371" s="289">
        <v>0</v>
      </c>
      <c r="DY371" s="289">
        <v>0</v>
      </c>
      <c r="DZ371" s="289">
        <v>0</v>
      </c>
      <c r="EA371" s="289">
        <v>0</v>
      </c>
      <c r="EB371" s="289">
        <v>0</v>
      </c>
      <c r="EC371" s="289">
        <v>0</v>
      </c>
      <c r="ED371" s="289">
        <v>208177.34</v>
      </c>
      <c r="EE371" s="289">
        <v>205421.62</v>
      </c>
      <c r="EF371" s="289">
        <v>792743.75</v>
      </c>
      <c r="EG371" s="289">
        <v>782882.85</v>
      </c>
      <c r="EH371" s="289">
        <v>0</v>
      </c>
      <c r="EI371" s="289">
        <v>0</v>
      </c>
      <c r="EJ371" s="289">
        <v>0</v>
      </c>
      <c r="EK371" s="289">
        <v>12616.62</v>
      </c>
      <c r="EL371" s="289">
        <v>0</v>
      </c>
      <c r="EM371" s="289">
        <v>11014971.789999999</v>
      </c>
      <c r="EN371" s="289">
        <v>5721665.6500000004</v>
      </c>
      <c r="EO371" s="289">
        <v>145286.64000000001</v>
      </c>
      <c r="EP371" s="289">
        <v>35168.19</v>
      </c>
      <c r="EQ371" s="289">
        <v>0</v>
      </c>
      <c r="ER371" s="289">
        <v>5611547.2000000002</v>
      </c>
      <c r="ES371" s="289">
        <v>0</v>
      </c>
      <c r="ET371" s="289">
        <v>0</v>
      </c>
      <c r="EU371" s="289">
        <v>9248.19</v>
      </c>
      <c r="EV371" s="289">
        <v>10049.61</v>
      </c>
      <c r="EW371" s="289">
        <v>141022.43</v>
      </c>
      <c r="EX371" s="289">
        <v>140221.01</v>
      </c>
      <c r="EY371" s="289">
        <v>0</v>
      </c>
      <c r="EZ371" s="289">
        <v>48764.950000000004</v>
      </c>
      <c r="FA371" s="289">
        <v>49126.01</v>
      </c>
      <c r="FB371" s="289">
        <v>48633</v>
      </c>
      <c r="FC371" s="289">
        <v>0</v>
      </c>
      <c r="FD371" s="289">
        <v>48271.94</v>
      </c>
      <c r="FE371" s="289">
        <v>0</v>
      </c>
      <c r="FF371" s="289">
        <v>0</v>
      </c>
      <c r="FG371" s="289">
        <v>0</v>
      </c>
      <c r="FH371" s="289">
        <v>0</v>
      </c>
      <c r="FI371" s="289">
        <v>0</v>
      </c>
      <c r="FJ371" s="289">
        <v>0</v>
      </c>
      <c r="FK371" s="289">
        <v>0</v>
      </c>
    </row>
    <row r="372" spans="1:167" x14ac:dyDescent="0.15">
      <c r="A372" s="287">
        <v>5824</v>
      </c>
      <c r="B372" s="287" t="s">
        <v>827</v>
      </c>
      <c r="C372" s="289">
        <v>0</v>
      </c>
      <c r="D372" s="289">
        <v>3392466</v>
      </c>
      <c r="E372" s="289">
        <v>524.06000000000006</v>
      </c>
      <c r="F372" s="289">
        <v>7678.9000000000005</v>
      </c>
      <c r="G372" s="289">
        <v>18586.55</v>
      </c>
      <c r="H372" s="289">
        <v>14672.53</v>
      </c>
      <c r="I372" s="289">
        <v>41175</v>
      </c>
      <c r="J372" s="289">
        <v>17979</v>
      </c>
      <c r="K372" s="289">
        <v>555614.77</v>
      </c>
      <c r="L372" s="289">
        <v>0</v>
      </c>
      <c r="M372" s="289">
        <v>0</v>
      </c>
      <c r="N372" s="289">
        <v>0</v>
      </c>
      <c r="O372" s="289">
        <v>0</v>
      </c>
      <c r="P372" s="289">
        <v>95</v>
      </c>
      <c r="Q372" s="289">
        <v>0</v>
      </c>
      <c r="R372" s="289">
        <v>0</v>
      </c>
      <c r="S372" s="289">
        <v>0</v>
      </c>
      <c r="T372" s="289">
        <v>0</v>
      </c>
      <c r="U372" s="289">
        <v>345700.92</v>
      </c>
      <c r="V372" s="289">
        <v>12532619</v>
      </c>
      <c r="W372" s="289">
        <v>23342.25</v>
      </c>
      <c r="X372" s="289">
        <v>0</v>
      </c>
      <c r="Y372" s="289">
        <v>238884.30000000002</v>
      </c>
      <c r="Z372" s="289">
        <v>0</v>
      </c>
      <c r="AA372" s="289">
        <v>13614</v>
      </c>
      <c r="AB372" s="289">
        <v>0</v>
      </c>
      <c r="AC372" s="289">
        <v>0</v>
      </c>
      <c r="AD372" s="289">
        <v>224092.82</v>
      </c>
      <c r="AE372" s="289">
        <v>380466.7</v>
      </c>
      <c r="AF372" s="289">
        <v>0</v>
      </c>
      <c r="AG372" s="289">
        <v>0</v>
      </c>
      <c r="AH372" s="289">
        <v>120938.29000000001</v>
      </c>
      <c r="AI372" s="289">
        <v>0</v>
      </c>
      <c r="AJ372" s="289">
        <v>0</v>
      </c>
      <c r="AK372" s="289">
        <v>0</v>
      </c>
      <c r="AL372" s="289">
        <v>0</v>
      </c>
      <c r="AM372" s="289">
        <v>6538.93</v>
      </c>
      <c r="AN372" s="289">
        <v>137220.03</v>
      </c>
      <c r="AO372" s="289">
        <v>0</v>
      </c>
      <c r="AP372" s="289">
        <v>4752.1000000000004</v>
      </c>
      <c r="AQ372" s="289">
        <v>3860331.44</v>
      </c>
      <c r="AR372" s="289">
        <v>3704942.24</v>
      </c>
      <c r="AS372" s="289">
        <v>503516.19</v>
      </c>
      <c r="AT372" s="289">
        <v>470311.4</v>
      </c>
      <c r="AU372" s="289">
        <v>214893.54</v>
      </c>
      <c r="AV372" s="289">
        <v>6666.92</v>
      </c>
      <c r="AW372" s="289">
        <v>502248.46</v>
      </c>
      <c r="AX372" s="289">
        <v>710969.48</v>
      </c>
      <c r="AY372" s="289">
        <v>355183.43</v>
      </c>
      <c r="AZ372" s="289">
        <v>1058670.79</v>
      </c>
      <c r="BA372" s="289">
        <v>2706794.53</v>
      </c>
      <c r="BB372" s="289">
        <v>646868.92000000004</v>
      </c>
      <c r="BC372" s="289">
        <v>247861.79</v>
      </c>
      <c r="BD372" s="289">
        <v>30782.14</v>
      </c>
      <c r="BE372" s="289">
        <v>34012.26</v>
      </c>
      <c r="BF372" s="289">
        <v>2190973.5699999998</v>
      </c>
      <c r="BG372" s="289">
        <v>800812.59</v>
      </c>
      <c r="BH372" s="289">
        <v>613.19000000000005</v>
      </c>
      <c r="BI372" s="289">
        <v>196300.62</v>
      </c>
      <c r="BJ372" s="289">
        <v>179177.15</v>
      </c>
      <c r="BK372" s="289">
        <v>0</v>
      </c>
      <c r="BL372" s="289">
        <v>0</v>
      </c>
      <c r="BM372" s="289">
        <v>0</v>
      </c>
      <c r="BN372" s="289">
        <v>0</v>
      </c>
      <c r="BO372" s="289">
        <v>0</v>
      </c>
      <c r="BP372" s="289">
        <v>0</v>
      </c>
      <c r="BQ372" s="289">
        <v>3052459.15</v>
      </c>
      <c r="BR372" s="289">
        <v>3100090.89</v>
      </c>
      <c r="BS372" s="289">
        <v>3248759.77</v>
      </c>
      <c r="BT372" s="289">
        <v>3279268.04</v>
      </c>
      <c r="BU372" s="289">
        <v>0</v>
      </c>
      <c r="BV372" s="289">
        <v>0</v>
      </c>
      <c r="BW372" s="289">
        <v>2180973.5699999998</v>
      </c>
      <c r="BX372" s="289">
        <v>0</v>
      </c>
      <c r="BY372" s="289">
        <v>0</v>
      </c>
      <c r="BZ372" s="289">
        <v>0</v>
      </c>
      <c r="CA372" s="289">
        <v>0</v>
      </c>
      <c r="CB372" s="289">
        <v>0</v>
      </c>
      <c r="CC372" s="289">
        <v>0</v>
      </c>
      <c r="CD372" s="289">
        <v>0</v>
      </c>
      <c r="CE372" s="289">
        <v>0</v>
      </c>
      <c r="CF372" s="289">
        <v>0</v>
      </c>
      <c r="CG372" s="289">
        <v>0</v>
      </c>
      <c r="CH372" s="289">
        <v>3601.32</v>
      </c>
      <c r="CI372" s="289">
        <v>0</v>
      </c>
      <c r="CJ372" s="289">
        <v>0</v>
      </c>
      <c r="CK372" s="289">
        <v>0</v>
      </c>
      <c r="CL372" s="289">
        <v>0</v>
      </c>
      <c r="CM372" s="289">
        <v>777863</v>
      </c>
      <c r="CN372" s="289">
        <v>150000</v>
      </c>
      <c r="CO372" s="289">
        <v>0</v>
      </c>
      <c r="CP372" s="289">
        <v>0</v>
      </c>
      <c r="CQ372" s="289">
        <v>0</v>
      </c>
      <c r="CR372" s="289">
        <v>0</v>
      </c>
      <c r="CS372" s="289">
        <v>0</v>
      </c>
      <c r="CT372" s="289">
        <v>264935.22000000003</v>
      </c>
      <c r="CU372" s="289">
        <v>0</v>
      </c>
      <c r="CV372" s="289">
        <v>0</v>
      </c>
      <c r="CW372" s="289">
        <v>0</v>
      </c>
      <c r="CX372" s="289">
        <v>131987.76999999999</v>
      </c>
      <c r="CY372" s="289">
        <v>0</v>
      </c>
      <c r="CZ372" s="289">
        <v>0</v>
      </c>
      <c r="DA372" s="289">
        <v>0</v>
      </c>
      <c r="DB372" s="289">
        <v>0</v>
      </c>
      <c r="DC372" s="289">
        <v>0</v>
      </c>
      <c r="DD372" s="289">
        <v>212.36</v>
      </c>
      <c r="DE372" s="289">
        <v>0</v>
      </c>
      <c r="DF372" s="289">
        <v>0</v>
      </c>
      <c r="DG372" s="289">
        <v>39.6</v>
      </c>
      <c r="DH372" s="289">
        <v>0</v>
      </c>
      <c r="DI372" s="289">
        <v>2517451.7600000002</v>
      </c>
      <c r="DJ372" s="289">
        <v>0</v>
      </c>
      <c r="DK372" s="289">
        <v>0</v>
      </c>
      <c r="DL372" s="289">
        <v>537509.15</v>
      </c>
      <c r="DM372" s="289">
        <v>222349.33000000002</v>
      </c>
      <c r="DN372" s="289">
        <v>0</v>
      </c>
      <c r="DO372" s="289">
        <v>0</v>
      </c>
      <c r="DP372" s="289">
        <v>217921.18</v>
      </c>
      <c r="DQ372" s="289">
        <v>0</v>
      </c>
      <c r="DR372" s="289">
        <v>0</v>
      </c>
      <c r="DS372" s="289">
        <v>0</v>
      </c>
      <c r="DT372" s="289">
        <v>0</v>
      </c>
      <c r="DU372" s="289">
        <v>0</v>
      </c>
      <c r="DV372" s="289">
        <v>13210.01</v>
      </c>
      <c r="DW372" s="289">
        <v>1092.21</v>
      </c>
      <c r="DX372" s="289">
        <v>148884.70000000001</v>
      </c>
      <c r="DY372" s="289">
        <v>93086.87</v>
      </c>
      <c r="DZ372" s="289">
        <v>96195.35</v>
      </c>
      <c r="EA372" s="289">
        <v>80857.48</v>
      </c>
      <c r="EB372" s="289">
        <v>71135.7</v>
      </c>
      <c r="EC372" s="289">
        <v>0</v>
      </c>
      <c r="ED372" s="289">
        <v>362073.75</v>
      </c>
      <c r="EE372" s="289">
        <v>339068.44</v>
      </c>
      <c r="EF372" s="289">
        <v>2254429.19</v>
      </c>
      <c r="EG372" s="289">
        <v>2057452.5</v>
      </c>
      <c r="EH372" s="289">
        <v>141.65</v>
      </c>
      <c r="EI372" s="289">
        <v>0</v>
      </c>
      <c r="EJ372" s="289">
        <v>0</v>
      </c>
      <c r="EK372" s="289">
        <v>219840.35</v>
      </c>
      <c r="EL372" s="289">
        <v>0</v>
      </c>
      <c r="EM372" s="289">
        <v>10610000</v>
      </c>
      <c r="EN372" s="289">
        <v>476836.93</v>
      </c>
      <c r="EO372" s="289">
        <v>10000</v>
      </c>
      <c r="EP372" s="289">
        <v>41625</v>
      </c>
      <c r="EQ372" s="289">
        <v>0</v>
      </c>
      <c r="ER372" s="289">
        <v>508461.93</v>
      </c>
      <c r="ES372" s="289">
        <v>0</v>
      </c>
      <c r="ET372" s="289">
        <v>0</v>
      </c>
      <c r="EU372" s="289">
        <v>68414.759999999995</v>
      </c>
      <c r="EV372" s="289">
        <v>117631.34</v>
      </c>
      <c r="EW372" s="289">
        <v>674741.36</v>
      </c>
      <c r="EX372" s="289">
        <v>625524.78</v>
      </c>
      <c r="EY372" s="289">
        <v>0</v>
      </c>
      <c r="EZ372" s="289">
        <v>219761.27000000002</v>
      </c>
      <c r="FA372" s="289">
        <v>220948.47</v>
      </c>
      <c r="FB372" s="289">
        <v>114562.2</v>
      </c>
      <c r="FC372" s="289">
        <v>0</v>
      </c>
      <c r="FD372" s="289">
        <v>113375</v>
      </c>
      <c r="FE372" s="289">
        <v>0</v>
      </c>
      <c r="FF372" s="289">
        <v>0</v>
      </c>
      <c r="FG372" s="289">
        <v>0</v>
      </c>
      <c r="FH372" s="289">
        <v>0</v>
      </c>
      <c r="FI372" s="289">
        <v>0</v>
      </c>
      <c r="FJ372" s="289">
        <v>0</v>
      </c>
      <c r="FK372" s="289">
        <v>0</v>
      </c>
    </row>
    <row r="373" spans="1:167" x14ac:dyDescent="0.15">
      <c r="A373" s="287">
        <v>5859</v>
      </c>
      <c r="B373" s="287" t="s">
        <v>829</v>
      </c>
      <c r="C373" s="289">
        <v>0</v>
      </c>
      <c r="D373" s="289">
        <v>2345929.2799999998</v>
      </c>
      <c r="E373" s="289">
        <v>0</v>
      </c>
      <c r="F373" s="289">
        <v>18181.88</v>
      </c>
      <c r="G373" s="289">
        <v>0</v>
      </c>
      <c r="H373" s="289">
        <v>2664.71</v>
      </c>
      <c r="I373" s="289">
        <v>79307.34</v>
      </c>
      <c r="J373" s="289">
        <v>0</v>
      </c>
      <c r="K373" s="289">
        <v>1295890.1000000001</v>
      </c>
      <c r="L373" s="289">
        <v>0</v>
      </c>
      <c r="M373" s="289">
        <v>0</v>
      </c>
      <c r="N373" s="289">
        <v>0</v>
      </c>
      <c r="O373" s="289">
        <v>0</v>
      </c>
      <c r="P373" s="289">
        <v>0</v>
      </c>
      <c r="Q373" s="289">
        <v>0</v>
      </c>
      <c r="R373" s="289">
        <v>0</v>
      </c>
      <c r="S373" s="289">
        <v>104.3</v>
      </c>
      <c r="T373" s="289">
        <v>0</v>
      </c>
      <c r="U373" s="289">
        <v>135273.66</v>
      </c>
      <c r="V373" s="289">
        <v>4978002</v>
      </c>
      <c r="W373" s="289">
        <v>70290.33</v>
      </c>
      <c r="X373" s="289">
        <v>0</v>
      </c>
      <c r="Y373" s="289">
        <v>0</v>
      </c>
      <c r="Z373" s="289">
        <v>0</v>
      </c>
      <c r="AA373" s="289">
        <v>3420</v>
      </c>
      <c r="AB373" s="289">
        <v>0</v>
      </c>
      <c r="AC373" s="289">
        <v>0</v>
      </c>
      <c r="AD373" s="289">
        <v>14129</v>
      </c>
      <c r="AE373" s="289">
        <v>64829</v>
      </c>
      <c r="AF373" s="289">
        <v>0</v>
      </c>
      <c r="AG373" s="289">
        <v>0</v>
      </c>
      <c r="AH373" s="289">
        <v>6969.5</v>
      </c>
      <c r="AI373" s="289">
        <v>0</v>
      </c>
      <c r="AJ373" s="289">
        <v>0</v>
      </c>
      <c r="AK373" s="289">
        <v>0</v>
      </c>
      <c r="AL373" s="289">
        <v>0</v>
      </c>
      <c r="AM373" s="289">
        <v>0</v>
      </c>
      <c r="AN373" s="289">
        <v>12512.06</v>
      </c>
      <c r="AO373" s="289">
        <v>0</v>
      </c>
      <c r="AP373" s="289">
        <v>3577.69</v>
      </c>
      <c r="AQ373" s="289">
        <v>2828036.98</v>
      </c>
      <c r="AR373" s="289">
        <v>970948.49</v>
      </c>
      <c r="AS373" s="289">
        <v>115825.16</v>
      </c>
      <c r="AT373" s="289">
        <v>331052.67</v>
      </c>
      <c r="AU373" s="289">
        <v>39667.4</v>
      </c>
      <c r="AV373" s="289">
        <v>54314.73</v>
      </c>
      <c r="AW373" s="289">
        <v>270042.49</v>
      </c>
      <c r="AX373" s="289">
        <v>187380.35</v>
      </c>
      <c r="AY373" s="289">
        <v>239684.68</v>
      </c>
      <c r="AZ373" s="289">
        <v>521429.27</v>
      </c>
      <c r="BA373" s="289">
        <v>1274203.02</v>
      </c>
      <c r="BB373" s="289">
        <v>260844.33000000002</v>
      </c>
      <c r="BC373" s="289">
        <v>63604.67</v>
      </c>
      <c r="BD373" s="289">
        <v>3185.7400000000002</v>
      </c>
      <c r="BE373" s="289">
        <v>129527.94</v>
      </c>
      <c r="BF373" s="289">
        <v>1319958.79</v>
      </c>
      <c r="BG373" s="289">
        <v>247375</v>
      </c>
      <c r="BH373" s="289">
        <v>294.14</v>
      </c>
      <c r="BI373" s="289">
        <v>0</v>
      </c>
      <c r="BJ373" s="289">
        <v>0</v>
      </c>
      <c r="BK373" s="289">
        <v>0</v>
      </c>
      <c r="BL373" s="289">
        <v>0</v>
      </c>
      <c r="BM373" s="289">
        <v>0</v>
      </c>
      <c r="BN373" s="289">
        <v>0</v>
      </c>
      <c r="BO373" s="289">
        <v>0</v>
      </c>
      <c r="BP373" s="289">
        <v>0</v>
      </c>
      <c r="BQ373" s="289">
        <v>1731900.84</v>
      </c>
      <c r="BR373" s="289">
        <v>1905605.84</v>
      </c>
      <c r="BS373" s="289">
        <v>1731900.84</v>
      </c>
      <c r="BT373" s="289">
        <v>1905605.84</v>
      </c>
      <c r="BU373" s="289">
        <v>0</v>
      </c>
      <c r="BV373" s="289">
        <v>0</v>
      </c>
      <c r="BW373" s="289">
        <v>1257992.1499999999</v>
      </c>
      <c r="BX373" s="289">
        <v>0</v>
      </c>
      <c r="BY373" s="289">
        <v>0</v>
      </c>
      <c r="BZ373" s="289">
        <v>0</v>
      </c>
      <c r="CA373" s="289">
        <v>0</v>
      </c>
      <c r="CB373" s="289">
        <v>0</v>
      </c>
      <c r="CC373" s="289">
        <v>156787.66999999998</v>
      </c>
      <c r="CD373" s="289">
        <v>0</v>
      </c>
      <c r="CE373" s="289">
        <v>0</v>
      </c>
      <c r="CF373" s="289">
        <v>0</v>
      </c>
      <c r="CG373" s="289">
        <v>0</v>
      </c>
      <c r="CH373" s="289">
        <v>120266.96</v>
      </c>
      <c r="CI373" s="289">
        <v>0</v>
      </c>
      <c r="CJ373" s="289">
        <v>0</v>
      </c>
      <c r="CK373" s="289">
        <v>0</v>
      </c>
      <c r="CL373" s="289">
        <v>0</v>
      </c>
      <c r="CM373" s="289">
        <v>359215</v>
      </c>
      <c r="CN373" s="289">
        <v>18885</v>
      </c>
      <c r="CO373" s="289">
        <v>0</v>
      </c>
      <c r="CP373" s="289">
        <v>0</v>
      </c>
      <c r="CQ373" s="289">
        <v>0</v>
      </c>
      <c r="CR373" s="289">
        <v>0</v>
      </c>
      <c r="CS373" s="289">
        <v>12844</v>
      </c>
      <c r="CT373" s="289">
        <v>140867.13</v>
      </c>
      <c r="CU373" s="289">
        <v>0</v>
      </c>
      <c r="CV373" s="289">
        <v>0</v>
      </c>
      <c r="CW373" s="289">
        <v>0</v>
      </c>
      <c r="CX373" s="289">
        <v>8124.85</v>
      </c>
      <c r="CY373" s="289">
        <v>0</v>
      </c>
      <c r="CZ373" s="289">
        <v>0</v>
      </c>
      <c r="DA373" s="289">
        <v>0</v>
      </c>
      <c r="DB373" s="289">
        <v>0</v>
      </c>
      <c r="DC373" s="289">
        <v>0</v>
      </c>
      <c r="DD373" s="289">
        <v>0</v>
      </c>
      <c r="DE373" s="289">
        <v>0</v>
      </c>
      <c r="DF373" s="289">
        <v>0</v>
      </c>
      <c r="DG373" s="289">
        <v>0</v>
      </c>
      <c r="DH373" s="289">
        <v>0</v>
      </c>
      <c r="DI373" s="289">
        <v>1348111.11</v>
      </c>
      <c r="DJ373" s="289">
        <v>0</v>
      </c>
      <c r="DK373" s="289">
        <v>0</v>
      </c>
      <c r="DL373" s="289">
        <v>39556.83</v>
      </c>
      <c r="DM373" s="289">
        <v>55851.75</v>
      </c>
      <c r="DN373" s="289">
        <v>0</v>
      </c>
      <c r="DO373" s="289">
        <v>0</v>
      </c>
      <c r="DP373" s="289">
        <v>59044.590000000004</v>
      </c>
      <c r="DQ373" s="289">
        <v>0</v>
      </c>
      <c r="DR373" s="289">
        <v>0</v>
      </c>
      <c r="DS373" s="289">
        <v>0</v>
      </c>
      <c r="DT373" s="289">
        <v>0</v>
      </c>
      <c r="DU373" s="289">
        <v>0</v>
      </c>
      <c r="DV373" s="289">
        <v>522873.56</v>
      </c>
      <c r="DW373" s="289">
        <v>49544.92</v>
      </c>
      <c r="DX373" s="289">
        <v>3428</v>
      </c>
      <c r="DY373" s="289">
        <v>8058.51</v>
      </c>
      <c r="DZ373" s="289">
        <v>16967.010000000002</v>
      </c>
      <c r="EA373" s="289">
        <v>11473.5</v>
      </c>
      <c r="EB373" s="289">
        <v>863</v>
      </c>
      <c r="EC373" s="289">
        <v>0</v>
      </c>
      <c r="ED373" s="289">
        <v>136552.29</v>
      </c>
      <c r="EE373" s="289">
        <v>115872.69</v>
      </c>
      <c r="EF373" s="289">
        <v>1043128.06</v>
      </c>
      <c r="EG373" s="289">
        <v>1010300</v>
      </c>
      <c r="EH373" s="289">
        <v>0</v>
      </c>
      <c r="EI373" s="289">
        <v>0</v>
      </c>
      <c r="EJ373" s="289">
        <v>0</v>
      </c>
      <c r="EK373" s="289">
        <v>53507.66</v>
      </c>
      <c r="EL373" s="289">
        <v>0</v>
      </c>
      <c r="EM373" s="289">
        <v>5058981.43</v>
      </c>
      <c r="EN373" s="289">
        <v>0</v>
      </c>
      <c r="EO373" s="289">
        <v>0</v>
      </c>
      <c r="EP373" s="289">
        <v>0</v>
      </c>
      <c r="EQ373" s="289">
        <v>0</v>
      </c>
      <c r="ER373" s="289">
        <v>0</v>
      </c>
      <c r="ES373" s="289">
        <v>0</v>
      </c>
      <c r="ET373" s="289">
        <v>0</v>
      </c>
      <c r="EU373" s="289">
        <v>0</v>
      </c>
      <c r="EV373" s="289">
        <v>0</v>
      </c>
      <c r="EW373" s="289">
        <v>288803.3</v>
      </c>
      <c r="EX373" s="289">
        <v>288803.3</v>
      </c>
      <c r="EY373" s="289">
        <v>0</v>
      </c>
      <c r="EZ373" s="289">
        <v>5222.33</v>
      </c>
      <c r="FA373" s="289">
        <v>7416.58</v>
      </c>
      <c r="FB373" s="289">
        <v>4000</v>
      </c>
      <c r="FC373" s="289">
        <v>0</v>
      </c>
      <c r="FD373" s="289">
        <v>1805.75</v>
      </c>
      <c r="FE373" s="289">
        <v>0</v>
      </c>
      <c r="FF373" s="289">
        <v>0</v>
      </c>
      <c r="FG373" s="289">
        <v>0</v>
      </c>
      <c r="FH373" s="289">
        <v>0</v>
      </c>
      <c r="FI373" s="289">
        <v>0</v>
      </c>
      <c r="FJ373" s="289">
        <v>0</v>
      </c>
      <c r="FK373" s="289">
        <v>0</v>
      </c>
    </row>
    <row r="374" spans="1:167" x14ac:dyDescent="0.15">
      <c r="A374" s="287">
        <v>5852</v>
      </c>
      <c r="B374" s="287" t="s">
        <v>828</v>
      </c>
      <c r="C374" s="289">
        <v>0</v>
      </c>
      <c r="D374" s="289">
        <v>4815699.29</v>
      </c>
      <c r="E374" s="289">
        <v>115260.97</v>
      </c>
      <c r="F374" s="289">
        <v>20243.39</v>
      </c>
      <c r="G374" s="289">
        <v>38363.129999999997</v>
      </c>
      <c r="H374" s="289">
        <v>13654</v>
      </c>
      <c r="I374" s="289">
        <v>196465.63</v>
      </c>
      <c r="J374" s="289">
        <v>20876</v>
      </c>
      <c r="K374" s="289">
        <v>1911366</v>
      </c>
      <c r="L374" s="289">
        <v>0</v>
      </c>
      <c r="M374" s="289">
        <v>0</v>
      </c>
      <c r="N374" s="289">
        <v>0</v>
      </c>
      <c r="O374" s="289">
        <v>0</v>
      </c>
      <c r="P374" s="289">
        <v>0</v>
      </c>
      <c r="Q374" s="289">
        <v>0</v>
      </c>
      <c r="R374" s="289">
        <v>0</v>
      </c>
      <c r="S374" s="289">
        <v>0</v>
      </c>
      <c r="T374" s="289">
        <v>0</v>
      </c>
      <c r="U374" s="289">
        <v>177754.01</v>
      </c>
      <c r="V374" s="289">
        <v>3402439</v>
      </c>
      <c r="W374" s="289">
        <v>22739.4</v>
      </c>
      <c r="X374" s="289">
        <v>0</v>
      </c>
      <c r="Y374" s="289">
        <v>0</v>
      </c>
      <c r="Z374" s="289">
        <v>0</v>
      </c>
      <c r="AA374" s="289">
        <v>24931</v>
      </c>
      <c r="AB374" s="289">
        <v>0</v>
      </c>
      <c r="AC374" s="289">
        <v>0</v>
      </c>
      <c r="AD374" s="289">
        <v>11079</v>
      </c>
      <c r="AE374" s="289">
        <v>43007</v>
      </c>
      <c r="AF374" s="289">
        <v>0</v>
      </c>
      <c r="AG374" s="289">
        <v>0</v>
      </c>
      <c r="AH374" s="289">
        <v>28452.71</v>
      </c>
      <c r="AI374" s="289">
        <v>0</v>
      </c>
      <c r="AJ374" s="289">
        <v>0</v>
      </c>
      <c r="AK374" s="289">
        <v>3680</v>
      </c>
      <c r="AL374" s="289">
        <v>61084.87</v>
      </c>
      <c r="AM374" s="289">
        <v>0</v>
      </c>
      <c r="AN374" s="289">
        <v>19637.36</v>
      </c>
      <c r="AO374" s="289">
        <v>0</v>
      </c>
      <c r="AP374" s="289">
        <v>6051.06</v>
      </c>
      <c r="AQ374" s="289">
        <v>46706.19</v>
      </c>
      <c r="AR374" s="289">
        <v>3317778.03</v>
      </c>
      <c r="AS374" s="289">
        <v>911441.8</v>
      </c>
      <c r="AT374" s="289">
        <v>362113.87</v>
      </c>
      <c r="AU374" s="289">
        <v>461008.82</v>
      </c>
      <c r="AV374" s="289">
        <v>0</v>
      </c>
      <c r="AW374" s="289">
        <v>424994.87</v>
      </c>
      <c r="AX374" s="289">
        <v>340384.17</v>
      </c>
      <c r="AY374" s="289">
        <v>414369.23</v>
      </c>
      <c r="AZ374" s="289">
        <v>474559.93</v>
      </c>
      <c r="BA374" s="289">
        <v>2046285.96</v>
      </c>
      <c r="BB374" s="289">
        <v>414337.19</v>
      </c>
      <c r="BC374" s="289">
        <v>86543.27</v>
      </c>
      <c r="BD374" s="289">
        <v>69989.070000000007</v>
      </c>
      <c r="BE374" s="289">
        <v>213119.29</v>
      </c>
      <c r="BF374" s="289">
        <v>656350.95000000007</v>
      </c>
      <c r="BG374" s="289">
        <v>422327.35000000003</v>
      </c>
      <c r="BH374" s="289">
        <v>37.14</v>
      </c>
      <c r="BI374" s="289">
        <v>0</v>
      </c>
      <c r="BJ374" s="289">
        <v>0</v>
      </c>
      <c r="BK374" s="289">
        <v>0</v>
      </c>
      <c r="BL374" s="289">
        <v>0</v>
      </c>
      <c r="BM374" s="289">
        <v>0</v>
      </c>
      <c r="BN374" s="289">
        <v>0</v>
      </c>
      <c r="BO374" s="289">
        <v>165600</v>
      </c>
      <c r="BP374" s="289">
        <v>208913.25</v>
      </c>
      <c r="BQ374" s="289">
        <v>5176597.43</v>
      </c>
      <c r="BR374" s="289">
        <v>5403720.8700000001</v>
      </c>
      <c r="BS374" s="289">
        <v>5342197.43</v>
      </c>
      <c r="BT374" s="289">
        <v>5612634.1200000001</v>
      </c>
      <c r="BU374" s="289">
        <v>0</v>
      </c>
      <c r="BV374" s="289">
        <v>0</v>
      </c>
      <c r="BW374" s="289">
        <v>656350.95000000007</v>
      </c>
      <c r="BX374" s="289">
        <v>0</v>
      </c>
      <c r="BY374" s="289">
        <v>0</v>
      </c>
      <c r="BZ374" s="289">
        <v>0</v>
      </c>
      <c r="CA374" s="289">
        <v>0</v>
      </c>
      <c r="CB374" s="289">
        <v>33060.639999999999</v>
      </c>
      <c r="CC374" s="289">
        <v>27800</v>
      </c>
      <c r="CD374" s="289">
        <v>0</v>
      </c>
      <c r="CE374" s="289">
        <v>0</v>
      </c>
      <c r="CF374" s="289">
        <v>0</v>
      </c>
      <c r="CG374" s="289">
        <v>0</v>
      </c>
      <c r="CH374" s="289">
        <v>46028.25</v>
      </c>
      <c r="CI374" s="289">
        <v>0</v>
      </c>
      <c r="CJ374" s="289">
        <v>0</v>
      </c>
      <c r="CK374" s="289">
        <v>0</v>
      </c>
      <c r="CL374" s="289">
        <v>0</v>
      </c>
      <c r="CM374" s="289">
        <v>181073</v>
      </c>
      <c r="CN374" s="289">
        <v>0</v>
      </c>
      <c r="CO374" s="289">
        <v>0</v>
      </c>
      <c r="CP374" s="289">
        <v>0</v>
      </c>
      <c r="CQ374" s="289">
        <v>0</v>
      </c>
      <c r="CR374" s="289">
        <v>0</v>
      </c>
      <c r="CS374" s="289">
        <v>0</v>
      </c>
      <c r="CT374" s="289">
        <v>124261.04000000001</v>
      </c>
      <c r="CU374" s="289">
        <v>0</v>
      </c>
      <c r="CV374" s="289">
        <v>0</v>
      </c>
      <c r="CW374" s="289">
        <v>0</v>
      </c>
      <c r="CX374" s="289">
        <v>6731.37</v>
      </c>
      <c r="CY374" s="289">
        <v>0</v>
      </c>
      <c r="CZ374" s="289">
        <v>0</v>
      </c>
      <c r="DA374" s="289">
        <v>0</v>
      </c>
      <c r="DB374" s="289">
        <v>0</v>
      </c>
      <c r="DC374" s="289">
        <v>0</v>
      </c>
      <c r="DD374" s="289">
        <v>2496.88</v>
      </c>
      <c r="DE374" s="289">
        <v>0</v>
      </c>
      <c r="DF374" s="289">
        <v>0</v>
      </c>
      <c r="DG374" s="289">
        <v>0</v>
      </c>
      <c r="DH374" s="289">
        <v>0</v>
      </c>
      <c r="DI374" s="289">
        <v>656481.09</v>
      </c>
      <c r="DJ374" s="289">
        <v>0</v>
      </c>
      <c r="DK374" s="289">
        <v>0</v>
      </c>
      <c r="DL374" s="289">
        <v>164465.66</v>
      </c>
      <c r="DM374" s="289">
        <v>112775.12</v>
      </c>
      <c r="DN374" s="289">
        <v>0</v>
      </c>
      <c r="DO374" s="289">
        <v>0</v>
      </c>
      <c r="DP374" s="289">
        <v>58613.47</v>
      </c>
      <c r="DQ374" s="289">
        <v>0</v>
      </c>
      <c r="DR374" s="289">
        <v>0</v>
      </c>
      <c r="DS374" s="289">
        <v>0</v>
      </c>
      <c r="DT374" s="289">
        <v>0</v>
      </c>
      <c r="DU374" s="289">
        <v>0</v>
      </c>
      <c r="DV374" s="289">
        <v>85466.790000000008</v>
      </c>
      <c r="DW374" s="289">
        <v>0</v>
      </c>
      <c r="DX374" s="289">
        <v>28245</v>
      </c>
      <c r="DY374" s="289">
        <v>30745</v>
      </c>
      <c r="DZ374" s="289">
        <v>2500</v>
      </c>
      <c r="EA374" s="289">
        <v>0</v>
      </c>
      <c r="EB374" s="289">
        <v>0</v>
      </c>
      <c r="EC374" s="289">
        <v>0</v>
      </c>
      <c r="ED374" s="289">
        <v>32872.39</v>
      </c>
      <c r="EE374" s="289">
        <v>30902.43</v>
      </c>
      <c r="EF374" s="289">
        <v>814887.62</v>
      </c>
      <c r="EG374" s="289">
        <v>766977.58</v>
      </c>
      <c r="EH374" s="289">
        <v>0</v>
      </c>
      <c r="EI374" s="289">
        <v>0</v>
      </c>
      <c r="EJ374" s="289">
        <v>0</v>
      </c>
      <c r="EK374" s="289">
        <v>49880</v>
      </c>
      <c r="EL374" s="289">
        <v>0</v>
      </c>
      <c r="EM374" s="289">
        <v>3870593.89</v>
      </c>
      <c r="EN374" s="289">
        <v>500.02000000000004</v>
      </c>
      <c r="EO374" s="289">
        <v>500.5</v>
      </c>
      <c r="EP374" s="289">
        <v>0.48</v>
      </c>
      <c r="EQ374" s="289">
        <v>0</v>
      </c>
      <c r="ER374" s="289">
        <v>0</v>
      </c>
      <c r="ES374" s="289">
        <v>0</v>
      </c>
      <c r="ET374" s="289">
        <v>0</v>
      </c>
      <c r="EU374" s="289">
        <v>134975.93</v>
      </c>
      <c r="EV374" s="289">
        <v>182099.62</v>
      </c>
      <c r="EW374" s="289">
        <v>540621.17000000004</v>
      </c>
      <c r="EX374" s="289">
        <v>493497.48</v>
      </c>
      <c r="EY374" s="289">
        <v>0</v>
      </c>
      <c r="EZ374" s="289">
        <v>105149.39</v>
      </c>
      <c r="FA374" s="289">
        <v>71074.42</v>
      </c>
      <c r="FB374" s="289">
        <v>262.99</v>
      </c>
      <c r="FC374" s="289">
        <v>34337.96</v>
      </c>
      <c r="FD374" s="289">
        <v>0</v>
      </c>
      <c r="FE374" s="289">
        <v>0</v>
      </c>
      <c r="FF374" s="289">
        <v>0</v>
      </c>
      <c r="FG374" s="289">
        <v>0</v>
      </c>
      <c r="FH374" s="289">
        <v>0</v>
      </c>
      <c r="FI374" s="289">
        <v>0</v>
      </c>
      <c r="FJ374" s="289">
        <v>0</v>
      </c>
      <c r="FK374" s="289">
        <v>0</v>
      </c>
    </row>
    <row r="375" spans="1:167" x14ac:dyDescent="0.15">
      <c r="A375" s="287">
        <v>238</v>
      </c>
      <c r="B375" s="287" t="s">
        <v>478</v>
      </c>
      <c r="C375" s="289">
        <v>0</v>
      </c>
      <c r="D375" s="289">
        <v>8640019.6999999993</v>
      </c>
      <c r="E375" s="289">
        <v>0</v>
      </c>
      <c r="F375" s="289">
        <v>5601.95</v>
      </c>
      <c r="G375" s="289">
        <v>30684</v>
      </c>
      <c r="H375" s="289">
        <v>12473.36</v>
      </c>
      <c r="I375" s="289">
        <v>172192.95</v>
      </c>
      <c r="J375" s="289">
        <v>0</v>
      </c>
      <c r="K375" s="289">
        <v>452192.86</v>
      </c>
      <c r="L375" s="289">
        <v>0</v>
      </c>
      <c r="M375" s="289">
        <v>1000</v>
      </c>
      <c r="N375" s="289">
        <v>0</v>
      </c>
      <c r="O375" s="289">
        <v>0</v>
      </c>
      <c r="P375" s="289">
        <v>6709.52</v>
      </c>
      <c r="Q375" s="289">
        <v>0</v>
      </c>
      <c r="R375" s="289">
        <v>0</v>
      </c>
      <c r="S375" s="289">
        <v>0</v>
      </c>
      <c r="T375" s="289">
        <v>3542.77</v>
      </c>
      <c r="U375" s="289">
        <v>276328.59000000003</v>
      </c>
      <c r="V375" s="289">
        <v>1919010</v>
      </c>
      <c r="W375" s="289">
        <v>37983.24</v>
      </c>
      <c r="X375" s="289">
        <v>0</v>
      </c>
      <c r="Y375" s="289">
        <v>377871.53</v>
      </c>
      <c r="Z375" s="289">
        <v>0</v>
      </c>
      <c r="AA375" s="289">
        <v>13139</v>
      </c>
      <c r="AB375" s="289">
        <v>0</v>
      </c>
      <c r="AC375" s="289">
        <v>69029.710000000006</v>
      </c>
      <c r="AD375" s="289">
        <v>124117.22</v>
      </c>
      <c r="AE375" s="289">
        <v>205580.58000000002</v>
      </c>
      <c r="AF375" s="289">
        <v>0</v>
      </c>
      <c r="AG375" s="289">
        <v>0</v>
      </c>
      <c r="AH375" s="289">
        <v>25340.11</v>
      </c>
      <c r="AI375" s="289">
        <v>223549</v>
      </c>
      <c r="AJ375" s="289">
        <v>0</v>
      </c>
      <c r="AK375" s="289">
        <v>113296.5</v>
      </c>
      <c r="AL375" s="289">
        <v>0</v>
      </c>
      <c r="AM375" s="289">
        <v>0</v>
      </c>
      <c r="AN375" s="289">
        <v>64959.07</v>
      </c>
      <c r="AO375" s="289">
        <v>0</v>
      </c>
      <c r="AP375" s="289">
        <v>48317.08</v>
      </c>
      <c r="AQ375" s="289">
        <v>2294951.3199999998</v>
      </c>
      <c r="AR375" s="289">
        <v>2253466.27</v>
      </c>
      <c r="AS375" s="289">
        <v>262866.72000000003</v>
      </c>
      <c r="AT375" s="289">
        <v>537782.85</v>
      </c>
      <c r="AU375" s="289">
        <v>299620.58</v>
      </c>
      <c r="AV375" s="289">
        <v>26882.23</v>
      </c>
      <c r="AW375" s="289">
        <v>344702.38</v>
      </c>
      <c r="AX375" s="289">
        <v>500397.78</v>
      </c>
      <c r="AY375" s="289">
        <v>329725.32</v>
      </c>
      <c r="AZ375" s="289">
        <v>702740.69000000006</v>
      </c>
      <c r="BA375" s="289">
        <v>2789271.39</v>
      </c>
      <c r="BB375" s="289">
        <v>17873.86</v>
      </c>
      <c r="BC375" s="289">
        <v>148123.56</v>
      </c>
      <c r="BD375" s="289">
        <v>284886.90000000002</v>
      </c>
      <c r="BE375" s="289">
        <v>51539.65</v>
      </c>
      <c r="BF375" s="289">
        <v>1013234.47</v>
      </c>
      <c r="BG375" s="289">
        <v>987563.86</v>
      </c>
      <c r="BH375" s="289">
        <v>403.7</v>
      </c>
      <c r="BI375" s="289">
        <v>116232</v>
      </c>
      <c r="BJ375" s="289">
        <v>100208</v>
      </c>
      <c r="BK375" s="289">
        <v>0</v>
      </c>
      <c r="BL375" s="289">
        <v>0</v>
      </c>
      <c r="BM375" s="289">
        <v>0</v>
      </c>
      <c r="BN375" s="289">
        <v>0</v>
      </c>
      <c r="BO375" s="289">
        <v>0</v>
      </c>
      <c r="BP375" s="289">
        <v>0</v>
      </c>
      <c r="BQ375" s="289">
        <v>3882013.3</v>
      </c>
      <c r="BR375" s="289">
        <v>3874942.5100000002</v>
      </c>
      <c r="BS375" s="289">
        <v>3998245.3</v>
      </c>
      <c r="BT375" s="289">
        <v>3975150.5100000002</v>
      </c>
      <c r="BU375" s="289">
        <v>0</v>
      </c>
      <c r="BV375" s="289">
        <v>0</v>
      </c>
      <c r="BW375" s="289">
        <v>962863.35</v>
      </c>
      <c r="BX375" s="289">
        <v>0</v>
      </c>
      <c r="BY375" s="289">
        <v>0</v>
      </c>
      <c r="BZ375" s="289">
        <v>0</v>
      </c>
      <c r="CA375" s="289">
        <v>0</v>
      </c>
      <c r="CB375" s="289">
        <v>189.70000000000002</v>
      </c>
      <c r="CC375" s="289">
        <v>20692.68</v>
      </c>
      <c r="CD375" s="289">
        <v>0</v>
      </c>
      <c r="CE375" s="289">
        <v>0</v>
      </c>
      <c r="CF375" s="289">
        <v>0</v>
      </c>
      <c r="CG375" s="289">
        <v>0</v>
      </c>
      <c r="CH375" s="289">
        <v>0</v>
      </c>
      <c r="CI375" s="289">
        <v>0</v>
      </c>
      <c r="CJ375" s="289">
        <v>0</v>
      </c>
      <c r="CK375" s="289">
        <v>0</v>
      </c>
      <c r="CL375" s="289">
        <v>0</v>
      </c>
      <c r="CM375" s="289">
        <v>360446</v>
      </c>
      <c r="CN375" s="289">
        <v>2648</v>
      </c>
      <c r="CO375" s="289">
        <v>0</v>
      </c>
      <c r="CP375" s="289">
        <v>0</v>
      </c>
      <c r="CQ375" s="289">
        <v>0</v>
      </c>
      <c r="CR375" s="289">
        <v>0</v>
      </c>
      <c r="CS375" s="289">
        <v>1801</v>
      </c>
      <c r="CT375" s="289">
        <v>273283.47000000003</v>
      </c>
      <c r="CU375" s="289">
        <v>0</v>
      </c>
      <c r="CV375" s="289">
        <v>0</v>
      </c>
      <c r="CW375" s="289">
        <v>0</v>
      </c>
      <c r="CX375" s="289">
        <v>40231.379999999997</v>
      </c>
      <c r="CY375" s="289">
        <v>0</v>
      </c>
      <c r="CZ375" s="289">
        <v>0</v>
      </c>
      <c r="DA375" s="289">
        <v>0</v>
      </c>
      <c r="DB375" s="289">
        <v>0</v>
      </c>
      <c r="DC375" s="289">
        <v>0</v>
      </c>
      <c r="DD375" s="289">
        <v>0</v>
      </c>
      <c r="DE375" s="289">
        <v>0</v>
      </c>
      <c r="DF375" s="289">
        <v>0</v>
      </c>
      <c r="DG375" s="289">
        <v>6305.5</v>
      </c>
      <c r="DH375" s="289">
        <v>0</v>
      </c>
      <c r="DI375" s="289">
        <v>1348491.37</v>
      </c>
      <c r="DJ375" s="289">
        <v>0</v>
      </c>
      <c r="DK375" s="289">
        <v>8511.56</v>
      </c>
      <c r="DL375" s="289">
        <v>124918.09</v>
      </c>
      <c r="DM375" s="289">
        <v>96833.27</v>
      </c>
      <c r="DN375" s="289">
        <v>0</v>
      </c>
      <c r="DO375" s="289">
        <v>0</v>
      </c>
      <c r="DP375" s="289">
        <v>52098.79</v>
      </c>
      <c r="DQ375" s="289">
        <v>4225.51</v>
      </c>
      <c r="DR375" s="289">
        <v>0</v>
      </c>
      <c r="DS375" s="289">
        <v>0</v>
      </c>
      <c r="DT375" s="289">
        <v>7000</v>
      </c>
      <c r="DU375" s="289">
        <v>0</v>
      </c>
      <c r="DV375" s="289">
        <v>12317.45</v>
      </c>
      <c r="DW375" s="289">
        <v>1454.04</v>
      </c>
      <c r="DX375" s="289">
        <v>22475</v>
      </c>
      <c r="DY375" s="289">
        <v>26379.47</v>
      </c>
      <c r="DZ375" s="289">
        <v>23329.47</v>
      </c>
      <c r="EA375" s="289">
        <v>19425</v>
      </c>
      <c r="EB375" s="289">
        <v>0</v>
      </c>
      <c r="EC375" s="289">
        <v>0</v>
      </c>
      <c r="ED375" s="289">
        <v>190010.28</v>
      </c>
      <c r="EE375" s="289">
        <v>506128.14</v>
      </c>
      <c r="EF375" s="289">
        <v>2897478.81</v>
      </c>
      <c r="EG375" s="289">
        <v>2478195.6800000002</v>
      </c>
      <c r="EH375" s="289">
        <v>0</v>
      </c>
      <c r="EI375" s="289">
        <v>0</v>
      </c>
      <c r="EJ375" s="289">
        <v>0</v>
      </c>
      <c r="EK375" s="289">
        <v>103165.27</v>
      </c>
      <c r="EL375" s="289">
        <v>0</v>
      </c>
      <c r="EM375" s="289">
        <v>17778344.260000002</v>
      </c>
      <c r="EN375" s="289">
        <v>0</v>
      </c>
      <c r="EO375" s="289">
        <v>16971421.770000003</v>
      </c>
      <c r="EP375" s="289">
        <v>17591157.91</v>
      </c>
      <c r="EQ375" s="289">
        <v>0</v>
      </c>
      <c r="ER375" s="289">
        <v>619736.14</v>
      </c>
      <c r="ES375" s="289">
        <v>0</v>
      </c>
      <c r="ET375" s="289">
        <v>0</v>
      </c>
      <c r="EU375" s="289">
        <v>229473.98</v>
      </c>
      <c r="EV375" s="289">
        <v>212047.33000000002</v>
      </c>
      <c r="EW375" s="289">
        <v>649860.96</v>
      </c>
      <c r="EX375" s="289">
        <v>667287.61</v>
      </c>
      <c r="EY375" s="289">
        <v>0</v>
      </c>
      <c r="EZ375" s="289">
        <v>296627.51</v>
      </c>
      <c r="FA375" s="289">
        <v>290660.36</v>
      </c>
      <c r="FB375" s="289">
        <v>290300.47000000003</v>
      </c>
      <c r="FC375" s="289">
        <v>76412.94</v>
      </c>
      <c r="FD375" s="289">
        <v>219854.68</v>
      </c>
      <c r="FE375" s="289">
        <v>0</v>
      </c>
      <c r="FF375" s="289">
        <v>0</v>
      </c>
      <c r="FG375" s="289">
        <v>0</v>
      </c>
      <c r="FH375" s="289">
        <v>0</v>
      </c>
      <c r="FI375" s="289">
        <v>0</v>
      </c>
      <c r="FJ375" s="289">
        <v>0</v>
      </c>
      <c r="FK375" s="289">
        <v>0</v>
      </c>
    </row>
    <row r="376" spans="1:167" x14ac:dyDescent="0.15">
      <c r="A376" s="287">
        <v>5866</v>
      </c>
      <c r="B376" s="287" t="s">
        <v>830</v>
      </c>
      <c r="C376" s="289">
        <v>0</v>
      </c>
      <c r="D376" s="289">
        <v>5140019.5599999996</v>
      </c>
      <c r="E376" s="289">
        <v>0</v>
      </c>
      <c r="F376" s="289">
        <v>0</v>
      </c>
      <c r="G376" s="289">
        <v>45936</v>
      </c>
      <c r="H376" s="289">
        <v>5477.6500000000005</v>
      </c>
      <c r="I376" s="289">
        <v>109973.79000000001</v>
      </c>
      <c r="J376" s="289">
        <v>0</v>
      </c>
      <c r="K376" s="289">
        <v>698533</v>
      </c>
      <c r="L376" s="289">
        <v>0</v>
      </c>
      <c r="M376" s="289">
        <v>3220</v>
      </c>
      <c r="N376" s="289">
        <v>0</v>
      </c>
      <c r="O376" s="289">
        <v>0</v>
      </c>
      <c r="P376" s="289">
        <v>9079.58</v>
      </c>
      <c r="Q376" s="289">
        <v>0</v>
      </c>
      <c r="R376" s="289">
        <v>0</v>
      </c>
      <c r="S376" s="289">
        <v>0</v>
      </c>
      <c r="T376" s="289">
        <v>4080.6</v>
      </c>
      <c r="U376" s="289">
        <v>327112.08</v>
      </c>
      <c r="V376" s="289">
        <v>4619641</v>
      </c>
      <c r="W376" s="289">
        <v>16326.49</v>
      </c>
      <c r="X376" s="289">
        <v>0</v>
      </c>
      <c r="Y376" s="289">
        <v>0</v>
      </c>
      <c r="Z376" s="289">
        <v>396.51</v>
      </c>
      <c r="AA376" s="289">
        <v>12682</v>
      </c>
      <c r="AB376" s="289">
        <v>0</v>
      </c>
      <c r="AC376" s="289">
        <v>0</v>
      </c>
      <c r="AD376" s="289">
        <v>32473</v>
      </c>
      <c r="AE376" s="289">
        <v>101783.17</v>
      </c>
      <c r="AF376" s="289">
        <v>0</v>
      </c>
      <c r="AG376" s="289">
        <v>0</v>
      </c>
      <c r="AH376" s="289">
        <v>37884.33</v>
      </c>
      <c r="AI376" s="289">
        <v>0</v>
      </c>
      <c r="AJ376" s="289">
        <v>0</v>
      </c>
      <c r="AK376" s="289">
        <v>19859.75</v>
      </c>
      <c r="AL376" s="289">
        <v>0</v>
      </c>
      <c r="AM376" s="289">
        <v>22090.71</v>
      </c>
      <c r="AN376" s="289">
        <v>32420.66</v>
      </c>
      <c r="AO376" s="289">
        <v>0</v>
      </c>
      <c r="AP376" s="289">
        <v>30645.21</v>
      </c>
      <c r="AQ376" s="289">
        <v>0</v>
      </c>
      <c r="AR376" s="289">
        <v>4395981.2</v>
      </c>
      <c r="AS376" s="289">
        <v>463630.27</v>
      </c>
      <c r="AT376" s="289">
        <v>292382.73</v>
      </c>
      <c r="AU376" s="289">
        <v>249502</v>
      </c>
      <c r="AV376" s="289">
        <v>0</v>
      </c>
      <c r="AW376" s="289">
        <v>331261.12</v>
      </c>
      <c r="AX376" s="289">
        <v>265886.74</v>
      </c>
      <c r="AY376" s="289">
        <v>269730.95</v>
      </c>
      <c r="AZ376" s="289">
        <v>519720.09</v>
      </c>
      <c r="BA376" s="289">
        <v>2336160.4700000002</v>
      </c>
      <c r="BB376" s="289">
        <v>54323.64</v>
      </c>
      <c r="BC376" s="289">
        <v>129050.14</v>
      </c>
      <c r="BD376" s="289">
        <v>0</v>
      </c>
      <c r="BE376" s="289">
        <v>119042.68000000001</v>
      </c>
      <c r="BF376" s="289">
        <v>1139142.24</v>
      </c>
      <c r="BG376" s="289">
        <v>550451.39</v>
      </c>
      <c r="BH376" s="289">
        <v>0</v>
      </c>
      <c r="BI376" s="289">
        <v>0</v>
      </c>
      <c r="BJ376" s="289">
        <v>0</v>
      </c>
      <c r="BK376" s="289">
        <v>3874.37</v>
      </c>
      <c r="BL376" s="289">
        <v>2891.63</v>
      </c>
      <c r="BM376" s="289">
        <v>0</v>
      </c>
      <c r="BN376" s="289">
        <v>0</v>
      </c>
      <c r="BO376" s="289">
        <v>0</v>
      </c>
      <c r="BP376" s="289">
        <v>0</v>
      </c>
      <c r="BQ376" s="289">
        <v>3015953.08</v>
      </c>
      <c r="BR376" s="289">
        <v>3170305.25</v>
      </c>
      <c r="BS376" s="289">
        <v>3019827.45</v>
      </c>
      <c r="BT376" s="289">
        <v>3173196.88</v>
      </c>
      <c r="BU376" s="289">
        <v>0</v>
      </c>
      <c r="BV376" s="289">
        <v>0</v>
      </c>
      <c r="BW376" s="289">
        <v>1139142.24</v>
      </c>
      <c r="BX376" s="289">
        <v>0</v>
      </c>
      <c r="BY376" s="289">
        <v>0</v>
      </c>
      <c r="BZ376" s="289">
        <v>0</v>
      </c>
      <c r="CA376" s="289">
        <v>1869.58</v>
      </c>
      <c r="CB376" s="289">
        <v>0</v>
      </c>
      <c r="CC376" s="289">
        <v>6500</v>
      </c>
      <c r="CD376" s="289">
        <v>0</v>
      </c>
      <c r="CE376" s="289">
        <v>0</v>
      </c>
      <c r="CF376" s="289">
        <v>0</v>
      </c>
      <c r="CG376" s="289">
        <v>0</v>
      </c>
      <c r="CH376" s="289">
        <v>0</v>
      </c>
      <c r="CI376" s="289">
        <v>0</v>
      </c>
      <c r="CJ376" s="289">
        <v>0</v>
      </c>
      <c r="CK376" s="289">
        <v>0</v>
      </c>
      <c r="CL376" s="289">
        <v>0</v>
      </c>
      <c r="CM376" s="289">
        <v>394764</v>
      </c>
      <c r="CN376" s="289">
        <v>0</v>
      </c>
      <c r="CO376" s="289">
        <v>0</v>
      </c>
      <c r="CP376" s="289">
        <v>0</v>
      </c>
      <c r="CQ376" s="289">
        <v>0</v>
      </c>
      <c r="CR376" s="289">
        <v>0</v>
      </c>
      <c r="CS376" s="289">
        <v>0</v>
      </c>
      <c r="CT376" s="289">
        <v>227267</v>
      </c>
      <c r="CU376" s="289">
        <v>0</v>
      </c>
      <c r="CV376" s="289">
        <v>0</v>
      </c>
      <c r="CW376" s="289">
        <v>0</v>
      </c>
      <c r="CX376" s="289">
        <v>73810.45</v>
      </c>
      <c r="CY376" s="289">
        <v>0</v>
      </c>
      <c r="CZ376" s="289">
        <v>0</v>
      </c>
      <c r="DA376" s="289">
        <v>0</v>
      </c>
      <c r="DB376" s="289">
        <v>0</v>
      </c>
      <c r="DC376" s="289">
        <v>0</v>
      </c>
      <c r="DD376" s="289">
        <v>0</v>
      </c>
      <c r="DE376" s="289">
        <v>0</v>
      </c>
      <c r="DF376" s="289">
        <v>0</v>
      </c>
      <c r="DG376" s="289">
        <v>0</v>
      </c>
      <c r="DH376" s="289">
        <v>0</v>
      </c>
      <c r="DI376" s="289">
        <v>1496020.54</v>
      </c>
      <c r="DJ376" s="289">
        <v>0</v>
      </c>
      <c r="DK376" s="289">
        <v>0</v>
      </c>
      <c r="DL376" s="289">
        <v>210669.5</v>
      </c>
      <c r="DM376" s="289">
        <v>77693.14</v>
      </c>
      <c r="DN376" s="289">
        <v>0</v>
      </c>
      <c r="DO376" s="289">
        <v>0</v>
      </c>
      <c r="DP376" s="289">
        <v>6532.24</v>
      </c>
      <c r="DQ376" s="289">
        <v>0</v>
      </c>
      <c r="DR376" s="289">
        <v>0</v>
      </c>
      <c r="DS376" s="289">
        <v>0</v>
      </c>
      <c r="DT376" s="289">
        <v>0</v>
      </c>
      <c r="DU376" s="289">
        <v>0</v>
      </c>
      <c r="DV376" s="289">
        <v>52437.85</v>
      </c>
      <c r="DW376" s="289">
        <v>0</v>
      </c>
      <c r="DX376" s="289">
        <v>149567.20000000001</v>
      </c>
      <c r="DY376" s="289">
        <v>104522.12</v>
      </c>
      <c r="DZ376" s="289">
        <v>650</v>
      </c>
      <c r="EA376" s="289">
        <v>9.1300000000000008</v>
      </c>
      <c r="EB376" s="289">
        <v>45685.950000000004</v>
      </c>
      <c r="EC376" s="289">
        <v>0</v>
      </c>
      <c r="ED376" s="289">
        <v>94153.26</v>
      </c>
      <c r="EE376" s="289">
        <v>80162.36</v>
      </c>
      <c r="EF376" s="289">
        <v>642697.1</v>
      </c>
      <c r="EG376" s="289">
        <v>656688</v>
      </c>
      <c r="EH376" s="289">
        <v>0</v>
      </c>
      <c r="EI376" s="289">
        <v>0</v>
      </c>
      <c r="EJ376" s="289">
        <v>0</v>
      </c>
      <c r="EK376" s="289">
        <v>0</v>
      </c>
      <c r="EL376" s="289">
        <v>0</v>
      </c>
      <c r="EM376" s="289">
        <v>3425000</v>
      </c>
      <c r="EN376" s="289">
        <v>0</v>
      </c>
      <c r="EO376" s="289">
        <v>0</v>
      </c>
      <c r="EP376" s="289">
        <v>0</v>
      </c>
      <c r="EQ376" s="289">
        <v>0</v>
      </c>
      <c r="ER376" s="289">
        <v>0</v>
      </c>
      <c r="ES376" s="289">
        <v>0</v>
      </c>
      <c r="ET376" s="289">
        <v>0</v>
      </c>
      <c r="EU376" s="289">
        <v>195722.35</v>
      </c>
      <c r="EV376" s="289">
        <v>142705.68</v>
      </c>
      <c r="EW376" s="289">
        <v>382860.84</v>
      </c>
      <c r="EX376" s="289">
        <v>435877.51</v>
      </c>
      <c r="EY376" s="289">
        <v>0</v>
      </c>
      <c r="EZ376" s="289">
        <v>99251.010000000009</v>
      </c>
      <c r="FA376" s="289">
        <v>99815.57</v>
      </c>
      <c r="FB376" s="289">
        <v>128627.7</v>
      </c>
      <c r="FC376" s="289">
        <v>47742.19</v>
      </c>
      <c r="FD376" s="289">
        <v>80320.95</v>
      </c>
      <c r="FE376" s="289">
        <v>0</v>
      </c>
      <c r="FF376" s="289">
        <v>0</v>
      </c>
      <c r="FG376" s="289">
        <v>0</v>
      </c>
      <c r="FH376" s="289">
        <v>0</v>
      </c>
      <c r="FI376" s="289">
        <v>0</v>
      </c>
      <c r="FJ376" s="289">
        <v>0</v>
      </c>
      <c r="FK376" s="289">
        <v>0</v>
      </c>
    </row>
    <row r="377" spans="1:167" x14ac:dyDescent="0.15">
      <c r="A377" s="287">
        <v>5901</v>
      </c>
      <c r="B377" s="287" t="s">
        <v>831</v>
      </c>
      <c r="C377" s="289">
        <v>12269.7</v>
      </c>
      <c r="D377" s="289">
        <v>33210117</v>
      </c>
      <c r="E377" s="289">
        <v>0</v>
      </c>
      <c r="F377" s="289">
        <v>126.3</v>
      </c>
      <c r="G377" s="289">
        <v>34734.75</v>
      </c>
      <c r="H377" s="289">
        <v>20546.87</v>
      </c>
      <c r="I377" s="289">
        <v>270775.59000000003</v>
      </c>
      <c r="J377" s="289">
        <v>37941.74</v>
      </c>
      <c r="K377" s="289">
        <v>1589845.08</v>
      </c>
      <c r="L377" s="289">
        <v>0</v>
      </c>
      <c r="M377" s="289">
        <v>0</v>
      </c>
      <c r="N377" s="289">
        <v>0</v>
      </c>
      <c r="O377" s="289">
        <v>0</v>
      </c>
      <c r="P377" s="289">
        <v>0</v>
      </c>
      <c r="Q377" s="289">
        <v>0</v>
      </c>
      <c r="R377" s="289">
        <v>0</v>
      </c>
      <c r="S377" s="289">
        <v>0</v>
      </c>
      <c r="T377" s="289">
        <v>0</v>
      </c>
      <c r="U377" s="289">
        <v>1266163.68</v>
      </c>
      <c r="V377" s="289">
        <v>22386967</v>
      </c>
      <c r="W377" s="289">
        <v>69245.320000000007</v>
      </c>
      <c r="X377" s="289">
        <v>0</v>
      </c>
      <c r="Y377" s="289">
        <v>881700.25</v>
      </c>
      <c r="Z377" s="289">
        <v>0</v>
      </c>
      <c r="AA377" s="289">
        <v>154671</v>
      </c>
      <c r="AB377" s="289">
        <v>0</v>
      </c>
      <c r="AC377" s="289">
        <v>0</v>
      </c>
      <c r="AD377" s="289">
        <v>393770.51</v>
      </c>
      <c r="AE377" s="289">
        <v>546957.81000000006</v>
      </c>
      <c r="AF377" s="289">
        <v>0</v>
      </c>
      <c r="AG377" s="289">
        <v>0</v>
      </c>
      <c r="AH377" s="289">
        <v>171266.48</v>
      </c>
      <c r="AI377" s="289">
        <v>0</v>
      </c>
      <c r="AJ377" s="289">
        <v>0</v>
      </c>
      <c r="AK377" s="289">
        <v>0</v>
      </c>
      <c r="AL377" s="289">
        <v>0</v>
      </c>
      <c r="AM377" s="289">
        <v>77678.009999999995</v>
      </c>
      <c r="AN377" s="289">
        <v>17918.14</v>
      </c>
      <c r="AO377" s="289">
        <v>0</v>
      </c>
      <c r="AP377" s="289">
        <v>10807.35</v>
      </c>
      <c r="AQ377" s="289">
        <v>14633408.18</v>
      </c>
      <c r="AR377" s="289">
        <v>11814255.49</v>
      </c>
      <c r="AS377" s="289">
        <v>1333174.32</v>
      </c>
      <c r="AT377" s="289">
        <v>1470512.1</v>
      </c>
      <c r="AU377" s="289">
        <v>633098.68000000005</v>
      </c>
      <c r="AV377" s="289">
        <v>2855398.89</v>
      </c>
      <c r="AW377" s="289">
        <v>1507253.1</v>
      </c>
      <c r="AX377" s="289">
        <v>2841723.16</v>
      </c>
      <c r="AY377" s="289">
        <v>1565280.48</v>
      </c>
      <c r="AZ377" s="289">
        <v>3428403.7</v>
      </c>
      <c r="BA377" s="289">
        <v>6487142.7000000002</v>
      </c>
      <c r="BB377" s="289">
        <v>1489360.72</v>
      </c>
      <c r="BC377" s="289">
        <v>359130.98</v>
      </c>
      <c r="BD377" s="289">
        <v>97656.540000000008</v>
      </c>
      <c r="BE377" s="289">
        <v>48876.880000000005</v>
      </c>
      <c r="BF377" s="289">
        <v>9235371.0099999998</v>
      </c>
      <c r="BG377" s="289">
        <v>748367.72</v>
      </c>
      <c r="BH377" s="289">
        <v>62456.090000000004</v>
      </c>
      <c r="BI377" s="289">
        <v>240401.56</v>
      </c>
      <c r="BJ377" s="289">
        <v>159000.24</v>
      </c>
      <c r="BK377" s="289">
        <v>215549.80000000002</v>
      </c>
      <c r="BL377" s="289">
        <v>215549.80000000002</v>
      </c>
      <c r="BM377" s="289">
        <v>0</v>
      </c>
      <c r="BN377" s="289">
        <v>0</v>
      </c>
      <c r="BO377" s="289">
        <v>7925778.5899999999</v>
      </c>
      <c r="BP377" s="289">
        <v>8549811.75</v>
      </c>
      <c r="BQ377" s="289">
        <v>0</v>
      </c>
      <c r="BR377" s="289">
        <v>0</v>
      </c>
      <c r="BS377" s="289">
        <v>8381729.9500000002</v>
      </c>
      <c r="BT377" s="289">
        <v>8924361.7899999991</v>
      </c>
      <c r="BU377" s="289">
        <v>0</v>
      </c>
      <c r="BV377" s="289">
        <v>0</v>
      </c>
      <c r="BW377" s="289">
        <v>6836360.8799999999</v>
      </c>
      <c r="BX377" s="289">
        <v>0</v>
      </c>
      <c r="BY377" s="289">
        <v>0</v>
      </c>
      <c r="BZ377" s="289">
        <v>0</v>
      </c>
      <c r="CA377" s="289">
        <v>0</v>
      </c>
      <c r="CB377" s="289">
        <v>0</v>
      </c>
      <c r="CC377" s="289">
        <v>0</v>
      </c>
      <c r="CD377" s="289">
        <v>0</v>
      </c>
      <c r="CE377" s="289">
        <v>0</v>
      </c>
      <c r="CF377" s="289">
        <v>0</v>
      </c>
      <c r="CG377" s="289">
        <v>0</v>
      </c>
      <c r="CH377" s="289">
        <v>0</v>
      </c>
      <c r="CI377" s="289">
        <v>0</v>
      </c>
      <c r="CJ377" s="289">
        <v>0</v>
      </c>
      <c r="CK377" s="289">
        <v>0</v>
      </c>
      <c r="CL377" s="289">
        <v>0</v>
      </c>
      <c r="CM377" s="289">
        <v>2344161</v>
      </c>
      <c r="CN377" s="289">
        <v>67226</v>
      </c>
      <c r="CO377" s="289">
        <v>0</v>
      </c>
      <c r="CP377" s="289">
        <v>0</v>
      </c>
      <c r="CQ377" s="289">
        <v>0</v>
      </c>
      <c r="CR377" s="289">
        <v>0</v>
      </c>
      <c r="CS377" s="289">
        <v>45722</v>
      </c>
      <c r="CT377" s="289">
        <v>642130.6</v>
      </c>
      <c r="CU377" s="289">
        <v>0</v>
      </c>
      <c r="CV377" s="289">
        <v>0</v>
      </c>
      <c r="CW377" s="289">
        <v>0</v>
      </c>
      <c r="CX377" s="289">
        <v>128211.47</v>
      </c>
      <c r="CY377" s="289">
        <v>0</v>
      </c>
      <c r="CZ377" s="289">
        <v>0</v>
      </c>
      <c r="DA377" s="289">
        <v>0</v>
      </c>
      <c r="DB377" s="289">
        <v>0</v>
      </c>
      <c r="DC377" s="289">
        <v>0</v>
      </c>
      <c r="DD377" s="289">
        <v>0</v>
      </c>
      <c r="DE377" s="289">
        <v>0</v>
      </c>
      <c r="DF377" s="289">
        <v>0</v>
      </c>
      <c r="DG377" s="289">
        <v>0</v>
      </c>
      <c r="DH377" s="289">
        <v>0</v>
      </c>
      <c r="DI377" s="289">
        <v>7859991.5300000003</v>
      </c>
      <c r="DJ377" s="289">
        <v>0</v>
      </c>
      <c r="DK377" s="289">
        <v>0</v>
      </c>
      <c r="DL377" s="289">
        <v>1340200.1200000001</v>
      </c>
      <c r="DM377" s="289">
        <v>418693.62</v>
      </c>
      <c r="DN377" s="289">
        <v>0</v>
      </c>
      <c r="DO377" s="289">
        <v>0</v>
      </c>
      <c r="DP377" s="289">
        <v>314138.38</v>
      </c>
      <c r="DQ377" s="289">
        <v>46545.340000000004</v>
      </c>
      <c r="DR377" s="289">
        <v>0</v>
      </c>
      <c r="DS377" s="289">
        <v>0</v>
      </c>
      <c r="DT377" s="289">
        <v>0</v>
      </c>
      <c r="DU377" s="289">
        <v>0</v>
      </c>
      <c r="DV377" s="289">
        <v>71176.680000000008</v>
      </c>
      <c r="DW377" s="289">
        <v>796.58</v>
      </c>
      <c r="DX377" s="289">
        <v>290753.86</v>
      </c>
      <c r="DY377" s="289">
        <v>427592.07</v>
      </c>
      <c r="DZ377" s="289">
        <v>367568.29</v>
      </c>
      <c r="EA377" s="289">
        <v>227363.53</v>
      </c>
      <c r="EB377" s="289">
        <v>3366.55</v>
      </c>
      <c r="EC377" s="289">
        <v>0</v>
      </c>
      <c r="ED377" s="289">
        <v>4099460.86</v>
      </c>
      <c r="EE377" s="289">
        <v>1235480.53</v>
      </c>
      <c r="EF377" s="289">
        <v>12172284.420000002</v>
      </c>
      <c r="EG377" s="289">
        <v>6751421.6600000001</v>
      </c>
      <c r="EH377" s="289">
        <v>5875000</v>
      </c>
      <c r="EI377" s="289">
        <v>0</v>
      </c>
      <c r="EJ377" s="289">
        <v>2409843.09</v>
      </c>
      <c r="EK377" s="289">
        <v>0</v>
      </c>
      <c r="EL377" s="289">
        <v>0</v>
      </c>
      <c r="EM377" s="289">
        <v>52310000</v>
      </c>
      <c r="EN377" s="289">
        <v>639275.82000000007</v>
      </c>
      <c r="EO377" s="289">
        <v>642018.38</v>
      </c>
      <c r="EP377" s="289">
        <v>8356827.3299999991</v>
      </c>
      <c r="EQ377" s="289">
        <v>0</v>
      </c>
      <c r="ER377" s="289">
        <v>8295984.3600000003</v>
      </c>
      <c r="ES377" s="289">
        <v>0</v>
      </c>
      <c r="ET377" s="289">
        <v>58100.41</v>
      </c>
      <c r="EU377" s="289">
        <v>188344.73</v>
      </c>
      <c r="EV377" s="289">
        <v>267406.12</v>
      </c>
      <c r="EW377" s="289">
        <v>2219600.31</v>
      </c>
      <c r="EX377" s="289">
        <v>2140538.92</v>
      </c>
      <c r="EY377" s="289">
        <v>0</v>
      </c>
      <c r="EZ377" s="289">
        <v>42052.94</v>
      </c>
      <c r="FA377" s="289">
        <v>16797.18</v>
      </c>
      <c r="FB377" s="289">
        <v>408330.25</v>
      </c>
      <c r="FC377" s="289">
        <v>42519.62</v>
      </c>
      <c r="FD377" s="289">
        <v>391066.39</v>
      </c>
      <c r="FE377" s="289">
        <v>0</v>
      </c>
      <c r="FF377" s="289">
        <v>0</v>
      </c>
      <c r="FG377" s="289">
        <v>0</v>
      </c>
      <c r="FH377" s="289">
        <v>0</v>
      </c>
      <c r="FI377" s="289">
        <v>0</v>
      </c>
      <c r="FJ377" s="289">
        <v>0</v>
      </c>
      <c r="FK377" s="289">
        <v>0</v>
      </c>
    </row>
    <row r="378" spans="1:167" x14ac:dyDescent="0.15">
      <c r="A378" s="287">
        <v>5985</v>
      </c>
      <c r="B378" s="287" t="s">
        <v>833</v>
      </c>
      <c r="C378" s="289">
        <v>6481</v>
      </c>
      <c r="D378" s="289">
        <v>4188283.67</v>
      </c>
      <c r="E378" s="289">
        <v>12498.03</v>
      </c>
      <c r="F378" s="289">
        <v>440</v>
      </c>
      <c r="G378" s="289">
        <v>60681.270000000004</v>
      </c>
      <c r="H378" s="289">
        <v>5112.7</v>
      </c>
      <c r="I378" s="289">
        <v>48080.03</v>
      </c>
      <c r="J378" s="289">
        <v>0</v>
      </c>
      <c r="K378" s="289">
        <v>547292.26</v>
      </c>
      <c r="L378" s="289">
        <v>0</v>
      </c>
      <c r="M378" s="289">
        <v>0</v>
      </c>
      <c r="N378" s="289">
        <v>0</v>
      </c>
      <c r="O378" s="289">
        <v>0</v>
      </c>
      <c r="P378" s="289">
        <v>571.93000000000006</v>
      </c>
      <c r="Q378" s="289">
        <v>0</v>
      </c>
      <c r="R378" s="289">
        <v>0</v>
      </c>
      <c r="S378" s="289">
        <v>0</v>
      </c>
      <c r="T378" s="289">
        <v>0</v>
      </c>
      <c r="U378" s="289">
        <v>308172.78999999998</v>
      </c>
      <c r="V378" s="289">
        <v>6567784</v>
      </c>
      <c r="W378" s="289">
        <v>7561.8600000000006</v>
      </c>
      <c r="X378" s="289">
        <v>0</v>
      </c>
      <c r="Y378" s="289">
        <v>338781.38</v>
      </c>
      <c r="Z378" s="289">
        <v>4257.3500000000004</v>
      </c>
      <c r="AA378" s="289">
        <v>6637.08</v>
      </c>
      <c r="AB378" s="289">
        <v>0</v>
      </c>
      <c r="AC378" s="289">
        <v>0</v>
      </c>
      <c r="AD378" s="289">
        <v>294334.97000000003</v>
      </c>
      <c r="AE378" s="289">
        <v>370069.14</v>
      </c>
      <c r="AF378" s="289">
        <v>0</v>
      </c>
      <c r="AG378" s="289">
        <v>0</v>
      </c>
      <c r="AH378" s="289">
        <v>0</v>
      </c>
      <c r="AI378" s="289">
        <v>0</v>
      </c>
      <c r="AJ378" s="289">
        <v>0</v>
      </c>
      <c r="AK378" s="289">
        <v>1500</v>
      </c>
      <c r="AL378" s="289">
        <v>0</v>
      </c>
      <c r="AM378" s="289">
        <v>0</v>
      </c>
      <c r="AN378" s="289">
        <v>26423.420000000002</v>
      </c>
      <c r="AO378" s="289">
        <v>0</v>
      </c>
      <c r="AP378" s="289">
        <v>5988.84</v>
      </c>
      <c r="AQ378" s="289">
        <v>2714566.55</v>
      </c>
      <c r="AR378" s="289">
        <v>2819855.29</v>
      </c>
      <c r="AS378" s="289">
        <v>443780.01</v>
      </c>
      <c r="AT378" s="289">
        <v>318400.42</v>
      </c>
      <c r="AU378" s="289">
        <v>169940.87</v>
      </c>
      <c r="AV378" s="289">
        <v>45263.37</v>
      </c>
      <c r="AW378" s="289">
        <v>294107.12</v>
      </c>
      <c r="AX378" s="289">
        <v>527201.96</v>
      </c>
      <c r="AY378" s="289">
        <v>332960.75</v>
      </c>
      <c r="AZ378" s="289">
        <v>640038.69000000006</v>
      </c>
      <c r="BA378" s="289">
        <v>1969445.6400000001</v>
      </c>
      <c r="BB378" s="289">
        <v>148517.05000000002</v>
      </c>
      <c r="BC378" s="289">
        <v>168154.16</v>
      </c>
      <c r="BD378" s="289">
        <v>0</v>
      </c>
      <c r="BE378" s="289">
        <v>15183.92</v>
      </c>
      <c r="BF378" s="289">
        <v>1523586.27</v>
      </c>
      <c r="BG378" s="289">
        <v>690554.91</v>
      </c>
      <c r="BH378" s="289">
        <v>40584.450000000004</v>
      </c>
      <c r="BI378" s="289">
        <v>0</v>
      </c>
      <c r="BJ378" s="289">
        <v>0</v>
      </c>
      <c r="BK378" s="289">
        <v>1215348.0900000001</v>
      </c>
      <c r="BL378" s="289">
        <v>907155.62</v>
      </c>
      <c r="BM378" s="289">
        <v>0</v>
      </c>
      <c r="BN378" s="289">
        <v>0</v>
      </c>
      <c r="BO378" s="289">
        <v>27740.639999999999</v>
      </c>
      <c r="BP378" s="289">
        <v>8034.05</v>
      </c>
      <c r="BQ378" s="289">
        <v>2896221.4</v>
      </c>
      <c r="BR378" s="289">
        <v>3162930.75</v>
      </c>
      <c r="BS378" s="289">
        <v>4139310.13</v>
      </c>
      <c r="BT378" s="289">
        <v>4078120.42</v>
      </c>
      <c r="BU378" s="289">
        <v>0</v>
      </c>
      <c r="BV378" s="289">
        <v>0</v>
      </c>
      <c r="BW378" s="289">
        <v>1404255.25</v>
      </c>
      <c r="BX378" s="289">
        <v>0</v>
      </c>
      <c r="BY378" s="289">
        <v>0</v>
      </c>
      <c r="BZ378" s="289">
        <v>0</v>
      </c>
      <c r="CA378" s="289">
        <v>0</v>
      </c>
      <c r="CB378" s="289">
        <v>0</v>
      </c>
      <c r="CC378" s="289">
        <v>0</v>
      </c>
      <c r="CD378" s="289">
        <v>0</v>
      </c>
      <c r="CE378" s="289">
        <v>0</v>
      </c>
      <c r="CF378" s="289">
        <v>0</v>
      </c>
      <c r="CG378" s="289">
        <v>0</v>
      </c>
      <c r="CH378" s="289">
        <v>15896.640000000001</v>
      </c>
      <c r="CI378" s="289">
        <v>0</v>
      </c>
      <c r="CJ378" s="289">
        <v>0</v>
      </c>
      <c r="CK378" s="289">
        <v>0</v>
      </c>
      <c r="CL378" s="289">
        <v>0</v>
      </c>
      <c r="CM378" s="289">
        <v>527459</v>
      </c>
      <c r="CN378" s="289">
        <v>16184</v>
      </c>
      <c r="CO378" s="289">
        <v>0</v>
      </c>
      <c r="CP378" s="289">
        <v>0</v>
      </c>
      <c r="CQ378" s="289">
        <v>0</v>
      </c>
      <c r="CR378" s="289">
        <v>0</v>
      </c>
      <c r="CS378" s="289">
        <v>11007</v>
      </c>
      <c r="CT378" s="289">
        <v>300774.19</v>
      </c>
      <c r="CU378" s="289">
        <v>0</v>
      </c>
      <c r="CV378" s="289">
        <v>0</v>
      </c>
      <c r="CW378" s="289">
        <v>0</v>
      </c>
      <c r="CX378" s="289">
        <v>181257.17</v>
      </c>
      <c r="CY378" s="289">
        <v>0</v>
      </c>
      <c r="CZ378" s="289">
        <v>0</v>
      </c>
      <c r="DA378" s="289">
        <v>0</v>
      </c>
      <c r="DB378" s="289">
        <v>0</v>
      </c>
      <c r="DC378" s="289">
        <v>0</v>
      </c>
      <c r="DD378" s="289">
        <v>0</v>
      </c>
      <c r="DE378" s="289">
        <v>0</v>
      </c>
      <c r="DF378" s="289">
        <v>0</v>
      </c>
      <c r="DG378" s="289">
        <v>0</v>
      </c>
      <c r="DH378" s="289">
        <v>0</v>
      </c>
      <c r="DI378" s="289">
        <v>1810670.21</v>
      </c>
      <c r="DJ378" s="289">
        <v>0</v>
      </c>
      <c r="DK378" s="289">
        <v>0</v>
      </c>
      <c r="DL378" s="289">
        <v>121998.33</v>
      </c>
      <c r="DM378" s="289">
        <v>173874.99</v>
      </c>
      <c r="DN378" s="289">
        <v>0</v>
      </c>
      <c r="DO378" s="289">
        <v>0</v>
      </c>
      <c r="DP378" s="289">
        <v>91312.650000000009</v>
      </c>
      <c r="DQ378" s="289">
        <v>0</v>
      </c>
      <c r="DR378" s="289">
        <v>0</v>
      </c>
      <c r="DS378" s="289">
        <v>0</v>
      </c>
      <c r="DT378" s="289">
        <v>0</v>
      </c>
      <c r="DU378" s="289">
        <v>0</v>
      </c>
      <c r="DV378" s="289">
        <v>258977.07</v>
      </c>
      <c r="DW378" s="289">
        <v>0</v>
      </c>
      <c r="DX378" s="289">
        <v>53087.49</v>
      </c>
      <c r="DY378" s="289">
        <v>57851.69</v>
      </c>
      <c r="DZ378" s="289">
        <v>22105.119999999999</v>
      </c>
      <c r="EA378" s="289">
        <v>17340.920000000002</v>
      </c>
      <c r="EB378" s="289">
        <v>0</v>
      </c>
      <c r="EC378" s="289">
        <v>0</v>
      </c>
      <c r="ED378" s="289">
        <v>279887.51</v>
      </c>
      <c r="EE378" s="289">
        <v>246868.78</v>
      </c>
      <c r="EF378" s="289">
        <v>937505.6</v>
      </c>
      <c r="EG378" s="289">
        <v>856358.33000000007</v>
      </c>
      <c r="EH378" s="289">
        <v>0</v>
      </c>
      <c r="EI378" s="289">
        <v>0</v>
      </c>
      <c r="EJ378" s="289">
        <v>0</v>
      </c>
      <c r="EK378" s="289">
        <v>114166</v>
      </c>
      <c r="EL378" s="289">
        <v>0</v>
      </c>
      <c r="EM378" s="289">
        <v>6135000</v>
      </c>
      <c r="EN378" s="289">
        <v>18360.510000000002</v>
      </c>
      <c r="EO378" s="289">
        <v>18405.900000000001</v>
      </c>
      <c r="EP378" s="289">
        <v>45.39</v>
      </c>
      <c r="EQ378" s="289">
        <v>0</v>
      </c>
      <c r="ER378" s="289">
        <v>0</v>
      </c>
      <c r="ES378" s="289">
        <v>0</v>
      </c>
      <c r="ET378" s="289">
        <v>0</v>
      </c>
      <c r="EU378" s="289">
        <v>144439.04000000001</v>
      </c>
      <c r="EV378" s="289">
        <v>129030.82</v>
      </c>
      <c r="EW378" s="289">
        <v>596905.35</v>
      </c>
      <c r="EX378" s="289">
        <v>612313.57000000007</v>
      </c>
      <c r="EY378" s="289">
        <v>0</v>
      </c>
      <c r="EZ378" s="289">
        <v>0</v>
      </c>
      <c r="FA378" s="289">
        <v>0</v>
      </c>
      <c r="FB378" s="289">
        <v>0</v>
      </c>
      <c r="FC378" s="289">
        <v>0</v>
      </c>
      <c r="FD378" s="289">
        <v>0</v>
      </c>
      <c r="FE378" s="289">
        <v>0</v>
      </c>
      <c r="FF378" s="289">
        <v>0</v>
      </c>
      <c r="FG378" s="289">
        <v>0</v>
      </c>
      <c r="FH378" s="289">
        <v>190920.06</v>
      </c>
      <c r="FI378" s="289">
        <v>177353.43</v>
      </c>
      <c r="FJ378" s="289">
        <v>7085.63</v>
      </c>
      <c r="FK378" s="289">
        <v>6481</v>
      </c>
    </row>
    <row r="379" spans="1:167" x14ac:dyDescent="0.15">
      <c r="A379" s="287">
        <v>5992</v>
      </c>
      <c r="B379" s="287" t="s">
        <v>834</v>
      </c>
      <c r="C379" s="289">
        <v>0</v>
      </c>
      <c r="D379" s="289">
        <v>4815689.9800000004</v>
      </c>
      <c r="E379" s="289">
        <v>0</v>
      </c>
      <c r="F379" s="289">
        <v>847.16</v>
      </c>
      <c r="G379" s="289">
        <v>6249</v>
      </c>
      <c r="H379" s="289">
        <v>21665.03</v>
      </c>
      <c r="I379" s="289">
        <v>2132.86</v>
      </c>
      <c r="J379" s="289">
        <v>10949.24</v>
      </c>
      <c r="K379" s="289">
        <v>238317.72</v>
      </c>
      <c r="L379" s="289">
        <v>0</v>
      </c>
      <c r="M379" s="289">
        <v>0</v>
      </c>
      <c r="N379" s="289">
        <v>0</v>
      </c>
      <c r="O379" s="289">
        <v>0</v>
      </c>
      <c r="P379" s="289">
        <v>0</v>
      </c>
      <c r="Q379" s="289">
        <v>0</v>
      </c>
      <c r="R379" s="289">
        <v>0</v>
      </c>
      <c r="S379" s="289">
        <v>0</v>
      </c>
      <c r="T379" s="289">
        <v>0</v>
      </c>
      <c r="U379" s="289">
        <v>128438.95</v>
      </c>
      <c r="V379" s="289">
        <v>182431</v>
      </c>
      <c r="W379" s="289">
        <v>30813.14</v>
      </c>
      <c r="X379" s="289">
        <v>0</v>
      </c>
      <c r="Y379" s="289">
        <v>141158.91</v>
      </c>
      <c r="Z379" s="289">
        <v>15444.59</v>
      </c>
      <c r="AA379" s="289">
        <v>151768.5</v>
      </c>
      <c r="AB379" s="289">
        <v>0</v>
      </c>
      <c r="AC379" s="289">
        <v>173338.65</v>
      </c>
      <c r="AD379" s="289">
        <v>22658.170000000002</v>
      </c>
      <c r="AE379" s="289">
        <v>120756.8</v>
      </c>
      <c r="AF379" s="289">
        <v>0</v>
      </c>
      <c r="AG379" s="289">
        <v>0</v>
      </c>
      <c r="AH379" s="289">
        <v>159676.29</v>
      </c>
      <c r="AI379" s="289">
        <v>19249</v>
      </c>
      <c r="AJ379" s="289">
        <v>0</v>
      </c>
      <c r="AK379" s="289">
        <v>350</v>
      </c>
      <c r="AL379" s="289">
        <v>0</v>
      </c>
      <c r="AM379" s="289">
        <v>7443</v>
      </c>
      <c r="AN379" s="289">
        <v>300</v>
      </c>
      <c r="AO379" s="289">
        <v>0</v>
      </c>
      <c r="AP379" s="289">
        <v>1445</v>
      </c>
      <c r="AQ379" s="289">
        <v>1253926.69</v>
      </c>
      <c r="AR379" s="289">
        <v>1126912.3500000001</v>
      </c>
      <c r="AS379" s="289">
        <v>228934.57</v>
      </c>
      <c r="AT379" s="289">
        <v>144970.53</v>
      </c>
      <c r="AU379" s="289">
        <v>101785.84</v>
      </c>
      <c r="AV379" s="289">
        <v>295</v>
      </c>
      <c r="AW379" s="289">
        <v>72359.38</v>
      </c>
      <c r="AX379" s="289">
        <v>175846.67</v>
      </c>
      <c r="AY379" s="289">
        <v>273740</v>
      </c>
      <c r="AZ379" s="289">
        <v>315150.49</v>
      </c>
      <c r="BA379" s="289">
        <v>1230659.03</v>
      </c>
      <c r="BB379" s="289">
        <v>51263.29</v>
      </c>
      <c r="BC379" s="289">
        <v>65986.899999999994</v>
      </c>
      <c r="BD379" s="289">
        <v>0</v>
      </c>
      <c r="BE379" s="289">
        <v>65090.39</v>
      </c>
      <c r="BF379" s="289">
        <v>802505.03</v>
      </c>
      <c r="BG379" s="289">
        <v>176226</v>
      </c>
      <c r="BH379" s="289">
        <v>19878.09</v>
      </c>
      <c r="BI379" s="289">
        <v>0</v>
      </c>
      <c r="BJ379" s="289">
        <v>0</v>
      </c>
      <c r="BK379" s="289">
        <v>0</v>
      </c>
      <c r="BL379" s="289">
        <v>0</v>
      </c>
      <c r="BM379" s="289">
        <v>751182.23</v>
      </c>
      <c r="BN379" s="289">
        <v>603177.87</v>
      </c>
      <c r="BO379" s="289">
        <v>0</v>
      </c>
      <c r="BP379" s="289">
        <v>0</v>
      </c>
      <c r="BQ379" s="289">
        <v>3940234.8</v>
      </c>
      <c r="BR379" s="289">
        <v>4233831.9000000004</v>
      </c>
      <c r="BS379" s="289">
        <v>4691417.03</v>
      </c>
      <c r="BT379" s="289">
        <v>4837009.7699999996</v>
      </c>
      <c r="BU379" s="289">
        <v>0</v>
      </c>
      <c r="BV379" s="289">
        <v>0</v>
      </c>
      <c r="BW379" s="289">
        <v>592567.95000000007</v>
      </c>
      <c r="BX379" s="289">
        <v>0</v>
      </c>
      <c r="BY379" s="289">
        <v>0</v>
      </c>
      <c r="BZ379" s="289">
        <v>0</v>
      </c>
      <c r="CA379" s="289">
        <v>0</v>
      </c>
      <c r="CB379" s="289">
        <v>0</v>
      </c>
      <c r="CC379" s="289">
        <v>0</v>
      </c>
      <c r="CD379" s="289">
        <v>0</v>
      </c>
      <c r="CE379" s="289">
        <v>0</v>
      </c>
      <c r="CF379" s="289">
        <v>0</v>
      </c>
      <c r="CG379" s="289">
        <v>0</v>
      </c>
      <c r="CH379" s="289">
        <v>19106.439999999999</v>
      </c>
      <c r="CI379" s="289">
        <v>0</v>
      </c>
      <c r="CJ379" s="289">
        <v>0</v>
      </c>
      <c r="CK379" s="289">
        <v>0</v>
      </c>
      <c r="CL379" s="289">
        <v>0</v>
      </c>
      <c r="CM379" s="289">
        <v>197572</v>
      </c>
      <c r="CN379" s="289">
        <v>0</v>
      </c>
      <c r="CO379" s="289">
        <v>0</v>
      </c>
      <c r="CP379" s="289">
        <v>0</v>
      </c>
      <c r="CQ379" s="289">
        <v>0</v>
      </c>
      <c r="CR379" s="289">
        <v>0</v>
      </c>
      <c r="CS379" s="289">
        <v>0</v>
      </c>
      <c r="CT379" s="289">
        <v>122961.48</v>
      </c>
      <c r="CU379" s="289">
        <v>0</v>
      </c>
      <c r="CV379" s="289">
        <v>0</v>
      </c>
      <c r="CW379" s="289">
        <v>0</v>
      </c>
      <c r="CX379" s="289">
        <v>49993.340000000004</v>
      </c>
      <c r="CY379" s="289">
        <v>0</v>
      </c>
      <c r="CZ379" s="289">
        <v>0</v>
      </c>
      <c r="DA379" s="289">
        <v>0</v>
      </c>
      <c r="DB379" s="289">
        <v>0</v>
      </c>
      <c r="DC379" s="289">
        <v>0</v>
      </c>
      <c r="DD379" s="289">
        <v>0</v>
      </c>
      <c r="DE379" s="289">
        <v>0</v>
      </c>
      <c r="DF379" s="289">
        <v>0</v>
      </c>
      <c r="DG379" s="289">
        <v>0</v>
      </c>
      <c r="DH379" s="289">
        <v>0</v>
      </c>
      <c r="DI379" s="289">
        <v>828740.81</v>
      </c>
      <c r="DJ379" s="289">
        <v>0</v>
      </c>
      <c r="DK379" s="289">
        <v>0</v>
      </c>
      <c r="DL379" s="289">
        <v>81779.790000000008</v>
      </c>
      <c r="DM379" s="289">
        <v>20327.810000000001</v>
      </c>
      <c r="DN379" s="289">
        <v>0</v>
      </c>
      <c r="DO379" s="289">
        <v>0</v>
      </c>
      <c r="DP379" s="289">
        <v>41912.910000000003</v>
      </c>
      <c r="DQ379" s="289">
        <v>0</v>
      </c>
      <c r="DR379" s="289">
        <v>0</v>
      </c>
      <c r="DS379" s="289">
        <v>0</v>
      </c>
      <c r="DT379" s="289">
        <v>0</v>
      </c>
      <c r="DU379" s="289">
        <v>0</v>
      </c>
      <c r="DV379" s="289">
        <v>9439.89</v>
      </c>
      <c r="DW379" s="289">
        <v>0</v>
      </c>
      <c r="DX379" s="289">
        <v>68515.56</v>
      </c>
      <c r="DY379" s="289">
        <v>100546.82</v>
      </c>
      <c r="DZ379" s="289">
        <v>277452.42000000004</v>
      </c>
      <c r="EA379" s="289">
        <v>177360.85</v>
      </c>
      <c r="EB379" s="289">
        <v>68060.31</v>
      </c>
      <c r="EC379" s="289">
        <v>0</v>
      </c>
      <c r="ED379" s="289">
        <v>0</v>
      </c>
      <c r="EE379" s="289">
        <v>0</v>
      </c>
      <c r="EF379" s="289">
        <v>0</v>
      </c>
      <c r="EG379" s="289">
        <v>0</v>
      </c>
      <c r="EH379" s="289">
        <v>0</v>
      </c>
      <c r="EI379" s="289">
        <v>0</v>
      </c>
      <c r="EJ379" s="289">
        <v>0</v>
      </c>
      <c r="EK379" s="289">
        <v>0</v>
      </c>
      <c r="EL379" s="289">
        <v>0</v>
      </c>
      <c r="EM379" s="289">
        <v>0</v>
      </c>
      <c r="EN379" s="289">
        <v>22393.87</v>
      </c>
      <c r="EO379" s="289">
        <v>22477.95</v>
      </c>
      <c r="EP379" s="289">
        <v>84.08</v>
      </c>
      <c r="EQ379" s="289">
        <v>0</v>
      </c>
      <c r="ER379" s="289">
        <v>0</v>
      </c>
      <c r="ES379" s="289">
        <v>0</v>
      </c>
      <c r="ET379" s="289">
        <v>0</v>
      </c>
      <c r="EU379" s="289">
        <v>0</v>
      </c>
      <c r="EV379" s="289">
        <v>0</v>
      </c>
      <c r="EW379" s="289">
        <v>363810.53</v>
      </c>
      <c r="EX379" s="289">
        <v>363810.53</v>
      </c>
      <c r="EY379" s="289">
        <v>0</v>
      </c>
      <c r="EZ379" s="289">
        <v>0</v>
      </c>
      <c r="FA379" s="289">
        <v>0</v>
      </c>
      <c r="FB379" s="289">
        <v>0</v>
      </c>
      <c r="FC379" s="289">
        <v>0</v>
      </c>
      <c r="FD379" s="289">
        <v>0</v>
      </c>
      <c r="FE379" s="289">
        <v>0</v>
      </c>
      <c r="FF379" s="289">
        <v>0</v>
      </c>
      <c r="FG379" s="289">
        <v>0</v>
      </c>
      <c r="FH379" s="289">
        <v>0</v>
      </c>
      <c r="FI379" s="289">
        <v>0</v>
      </c>
      <c r="FJ379" s="289">
        <v>0</v>
      </c>
      <c r="FK379" s="289">
        <v>0</v>
      </c>
    </row>
    <row r="380" spans="1:167" x14ac:dyDescent="0.15">
      <c r="A380" s="287">
        <v>6022</v>
      </c>
      <c r="B380" s="287" t="s">
        <v>836</v>
      </c>
      <c r="C380" s="289">
        <v>0</v>
      </c>
      <c r="D380" s="289">
        <v>2073565</v>
      </c>
      <c r="E380" s="289">
        <v>0</v>
      </c>
      <c r="F380" s="289">
        <v>2924.08</v>
      </c>
      <c r="G380" s="289">
        <v>10846.44</v>
      </c>
      <c r="H380" s="289">
        <v>2712.64</v>
      </c>
      <c r="I380" s="289">
        <v>34344.050000000003</v>
      </c>
      <c r="J380" s="289">
        <v>2212.25</v>
      </c>
      <c r="K380" s="289">
        <v>391586.44</v>
      </c>
      <c r="L380" s="289">
        <v>0</v>
      </c>
      <c r="M380" s="289">
        <v>0</v>
      </c>
      <c r="N380" s="289">
        <v>0</v>
      </c>
      <c r="O380" s="289">
        <v>0</v>
      </c>
      <c r="P380" s="289">
        <v>0</v>
      </c>
      <c r="Q380" s="289">
        <v>0</v>
      </c>
      <c r="R380" s="289">
        <v>0</v>
      </c>
      <c r="S380" s="289">
        <v>0</v>
      </c>
      <c r="T380" s="289">
        <v>0</v>
      </c>
      <c r="U380" s="289">
        <v>111622.92</v>
      </c>
      <c r="V380" s="289">
        <v>3065272</v>
      </c>
      <c r="W380" s="289">
        <v>3840</v>
      </c>
      <c r="X380" s="289">
        <v>0</v>
      </c>
      <c r="Y380" s="289">
        <v>0</v>
      </c>
      <c r="Z380" s="289">
        <v>0</v>
      </c>
      <c r="AA380" s="289">
        <v>7669</v>
      </c>
      <c r="AB380" s="289">
        <v>0</v>
      </c>
      <c r="AC380" s="289">
        <v>0</v>
      </c>
      <c r="AD380" s="289">
        <v>12361</v>
      </c>
      <c r="AE380" s="289">
        <v>129505.27</v>
      </c>
      <c r="AF380" s="289">
        <v>0</v>
      </c>
      <c r="AG380" s="289">
        <v>0</v>
      </c>
      <c r="AH380" s="289">
        <v>24789.57</v>
      </c>
      <c r="AI380" s="289">
        <v>51213</v>
      </c>
      <c r="AJ380" s="289">
        <v>0</v>
      </c>
      <c r="AK380" s="289">
        <v>0</v>
      </c>
      <c r="AL380" s="289">
        <v>0</v>
      </c>
      <c r="AM380" s="289">
        <v>5426</v>
      </c>
      <c r="AN380" s="289">
        <v>61454.76</v>
      </c>
      <c r="AO380" s="289">
        <v>0</v>
      </c>
      <c r="AP380" s="289">
        <v>101.55</v>
      </c>
      <c r="AQ380" s="289">
        <v>2602787.69</v>
      </c>
      <c r="AR380" s="289">
        <v>493875.68</v>
      </c>
      <c r="AS380" s="289">
        <v>0</v>
      </c>
      <c r="AT380" s="289">
        <v>166919.47</v>
      </c>
      <c r="AU380" s="289">
        <v>20626.2</v>
      </c>
      <c r="AV380" s="289">
        <v>88291.31</v>
      </c>
      <c r="AW380" s="289">
        <v>199201.21</v>
      </c>
      <c r="AX380" s="289">
        <v>369711.8</v>
      </c>
      <c r="AY380" s="289">
        <v>192443.22</v>
      </c>
      <c r="AZ380" s="289">
        <v>120477.25</v>
      </c>
      <c r="BA380" s="289">
        <v>696721.3</v>
      </c>
      <c r="BB380" s="289">
        <v>151552.51</v>
      </c>
      <c r="BC380" s="289">
        <v>70101.48</v>
      </c>
      <c r="BD380" s="289">
        <v>6888</v>
      </c>
      <c r="BE380" s="289">
        <v>10244.75</v>
      </c>
      <c r="BF380" s="289">
        <v>312052.87</v>
      </c>
      <c r="BG380" s="289">
        <v>604812</v>
      </c>
      <c r="BH380" s="289">
        <v>13036.34</v>
      </c>
      <c r="BI380" s="289">
        <v>33797.660000000003</v>
      </c>
      <c r="BJ380" s="289">
        <v>25095.670000000002</v>
      </c>
      <c r="BK380" s="289">
        <v>0</v>
      </c>
      <c r="BL380" s="289">
        <v>0</v>
      </c>
      <c r="BM380" s="289">
        <v>0</v>
      </c>
      <c r="BN380" s="289">
        <v>0</v>
      </c>
      <c r="BO380" s="289">
        <v>0</v>
      </c>
      <c r="BP380" s="289">
        <v>0</v>
      </c>
      <c r="BQ380" s="289">
        <v>1289842.28</v>
      </c>
      <c r="BR380" s="289">
        <v>1170247.1599999999</v>
      </c>
      <c r="BS380" s="289">
        <v>1323639.94</v>
      </c>
      <c r="BT380" s="289">
        <v>1195342.83</v>
      </c>
      <c r="BU380" s="289">
        <v>0</v>
      </c>
      <c r="BV380" s="289">
        <v>0</v>
      </c>
      <c r="BW380" s="289">
        <v>312052.87</v>
      </c>
      <c r="BX380" s="289">
        <v>0</v>
      </c>
      <c r="BY380" s="289">
        <v>0</v>
      </c>
      <c r="BZ380" s="289">
        <v>0</v>
      </c>
      <c r="CA380" s="289">
        <v>0</v>
      </c>
      <c r="CB380" s="289">
        <v>15151.37</v>
      </c>
      <c r="CC380" s="289">
        <v>1868.42</v>
      </c>
      <c r="CD380" s="289">
        <v>0</v>
      </c>
      <c r="CE380" s="289">
        <v>0</v>
      </c>
      <c r="CF380" s="289">
        <v>0</v>
      </c>
      <c r="CG380" s="289">
        <v>0</v>
      </c>
      <c r="CH380" s="289">
        <v>6574.7</v>
      </c>
      <c r="CI380" s="289">
        <v>0</v>
      </c>
      <c r="CJ380" s="289">
        <v>18040.920000000002</v>
      </c>
      <c r="CK380" s="289">
        <v>0</v>
      </c>
      <c r="CL380" s="289">
        <v>0</v>
      </c>
      <c r="CM380" s="289">
        <v>50604</v>
      </c>
      <c r="CN380" s="289">
        <v>0</v>
      </c>
      <c r="CO380" s="289">
        <v>0</v>
      </c>
      <c r="CP380" s="289">
        <v>0</v>
      </c>
      <c r="CQ380" s="289">
        <v>0</v>
      </c>
      <c r="CR380" s="289">
        <v>0</v>
      </c>
      <c r="CS380" s="289">
        <v>0</v>
      </c>
      <c r="CT380" s="289">
        <v>94572.83</v>
      </c>
      <c r="CU380" s="289">
        <v>0</v>
      </c>
      <c r="CV380" s="289">
        <v>0</v>
      </c>
      <c r="CW380" s="289">
        <v>0</v>
      </c>
      <c r="CX380" s="289">
        <v>3194.01</v>
      </c>
      <c r="CY380" s="289">
        <v>0</v>
      </c>
      <c r="CZ380" s="289">
        <v>0</v>
      </c>
      <c r="DA380" s="289">
        <v>0</v>
      </c>
      <c r="DB380" s="289">
        <v>0</v>
      </c>
      <c r="DC380" s="289">
        <v>0</v>
      </c>
      <c r="DD380" s="289">
        <v>0</v>
      </c>
      <c r="DE380" s="289">
        <v>0</v>
      </c>
      <c r="DF380" s="289">
        <v>0</v>
      </c>
      <c r="DG380" s="289">
        <v>0</v>
      </c>
      <c r="DH380" s="289">
        <v>0</v>
      </c>
      <c r="DI380" s="289">
        <v>403967.02</v>
      </c>
      <c r="DJ380" s="289">
        <v>0</v>
      </c>
      <c r="DK380" s="289">
        <v>0</v>
      </c>
      <c r="DL380" s="289">
        <v>69338.81</v>
      </c>
      <c r="DM380" s="289">
        <v>0</v>
      </c>
      <c r="DN380" s="289">
        <v>0</v>
      </c>
      <c r="DO380" s="289">
        <v>0</v>
      </c>
      <c r="DP380" s="289">
        <v>14534.48</v>
      </c>
      <c r="DQ380" s="289">
        <v>4000</v>
      </c>
      <c r="DR380" s="289">
        <v>0</v>
      </c>
      <c r="DS380" s="289">
        <v>0</v>
      </c>
      <c r="DT380" s="289">
        <v>0</v>
      </c>
      <c r="DU380" s="289">
        <v>0</v>
      </c>
      <c r="DV380" s="289">
        <v>10218.81</v>
      </c>
      <c r="DW380" s="289">
        <v>0</v>
      </c>
      <c r="DX380" s="289">
        <v>3818.77</v>
      </c>
      <c r="DY380" s="289">
        <v>3468.84</v>
      </c>
      <c r="DZ380" s="289">
        <v>1258.7</v>
      </c>
      <c r="EA380" s="289">
        <v>1608.63</v>
      </c>
      <c r="EB380" s="289">
        <v>0</v>
      </c>
      <c r="EC380" s="289">
        <v>0</v>
      </c>
      <c r="ED380" s="289">
        <v>0</v>
      </c>
      <c r="EE380" s="289">
        <v>85869.53</v>
      </c>
      <c r="EF380" s="289">
        <v>568269</v>
      </c>
      <c r="EG380" s="289">
        <v>482399.47000000003</v>
      </c>
      <c r="EH380" s="289">
        <v>0</v>
      </c>
      <c r="EI380" s="289">
        <v>0</v>
      </c>
      <c r="EJ380" s="289">
        <v>0</v>
      </c>
      <c r="EK380" s="289">
        <v>0</v>
      </c>
      <c r="EL380" s="289">
        <v>0</v>
      </c>
      <c r="EM380" s="289">
        <v>6566251.9199999999</v>
      </c>
      <c r="EN380" s="289">
        <v>0</v>
      </c>
      <c r="EO380" s="289">
        <v>3473044</v>
      </c>
      <c r="EP380" s="289">
        <v>6805000</v>
      </c>
      <c r="EQ380" s="289">
        <v>0</v>
      </c>
      <c r="ER380" s="289">
        <v>3331956</v>
      </c>
      <c r="ES380" s="289">
        <v>0</v>
      </c>
      <c r="ET380" s="289">
        <v>0</v>
      </c>
      <c r="EU380" s="289">
        <v>5124.5200000000004</v>
      </c>
      <c r="EV380" s="289">
        <v>5863.42</v>
      </c>
      <c r="EW380" s="289">
        <v>244425.60000000001</v>
      </c>
      <c r="EX380" s="289">
        <v>243686.7</v>
      </c>
      <c r="EY380" s="289">
        <v>0</v>
      </c>
      <c r="EZ380" s="289">
        <v>0</v>
      </c>
      <c r="FA380" s="289">
        <v>0</v>
      </c>
      <c r="FB380" s="289">
        <v>0</v>
      </c>
      <c r="FC380" s="289">
        <v>0</v>
      </c>
      <c r="FD380" s="289">
        <v>0</v>
      </c>
      <c r="FE380" s="289">
        <v>0</v>
      </c>
      <c r="FF380" s="289">
        <v>0</v>
      </c>
      <c r="FG380" s="289">
        <v>0</v>
      </c>
      <c r="FH380" s="289">
        <v>0</v>
      </c>
      <c r="FI380" s="289">
        <v>0</v>
      </c>
      <c r="FJ380" s="289">
        <v>0</v>
      </c>
      <c r="FK380" s="289">
        <v>0</v>
      </c>
    </row>
    <row r="381" spans="1:167" x14ac:dyDescent="0.15">
      <c r="A381" s="287">
        <v>6027</v>
      </c>
      <c r="B381" s="287" t="s">
        <v>837</v>
      </c>
      <c r="C381" s="289">
        <v>0</v>
      </c>
      <c r="D381" s="289">
        <v>3362917</v>
      </c>
      <c r="E381" s="289">
        <v>11549.26</v>
      </c>
      <c r="F381" s="289">
        <v>3448.96</v>
      </c>
      <c r="G381" s="289">
        <v>20615.490000000002</v>
      </c>
      <c r="H381" s="289">
        <v>174.49</v>
      </c>
      <c r="I381" s="289">
        <v>29376.77</v>
      </c>
      <c r="J381" s="289">
        <v>2300</v>
      </c>
      <c r="K381" s="289">
        <v>494514.24</v>
      </c>
      <c r="L381" s="289">
        <v>0</v>
      </c>
      <c r="M381" s="289">
        <v>0</v>
      </c>
      <c r="N381" s="289">
        <v>0</v>
      </c>
      <c r="O381" s="289">
        <v>0</v>
      </c>
      <c r="P381" s="289">
        <v>13064.300000000001</v>
      </c>
      <c r="Q381" s="289">
        <v>0</v>
      </c>
      <c r="R381" s="289">
        <v>0</v>
      </c>
      <c r="S381" s="289">
        <v>0</v>
      </c>
      <c r="T381" s="289">
        <v>0</v>
      </c>
      <c r="U381" s="289">
        <v>121329.5</v>
      </c>
      <c r="V381" s="289">
        <v>2304344</v>
      </c>
      <c r="W381" s="289">
        <v>5040</v>
      </c>
      <c r="X381" s="289">
        <v>0</v>
      </c>
      <c r="Y381" s="289">
        <v>167219.01</v>
      </c>
      <c r="Z381" s="289">
        <v>22020.02</v>
      </c>
      <c r="AA381" s="289">
        <v>157545</v>
      </c>
      <c r="AB381" s="289">
        <v>0</v>
      </c>
      <c r="AC381" s="289">
        <v>0</v>
      </c>
      <c r="AD381" s="289">
        <v>53846.770000000004</v>
      </c>
      <c r="AE381" s="289">
        <v>71419.27</v>
      </c>
      <c r="AF381" s="289">
        <v>0</v>
      </c>
      <c r="AG381" s="289">
        <v>0</v>
      </c>
      <c r="AH381" s="289">
        <v>71500.42</v>
      </c>
      <c r="AI381" s="289">
        <v>25008.02</v>
      </c>
      <c r="AJ381" s="289">
        <v>0</v>
      </c>
      <c r="AK381" s="289">
        <v>0</v>
      </c>
      <c r="AL381" s="289">
        <v>0</v>
      </c>
      <c r="AM381" s="289">
        <v>104.84</v>
      </c>
      <c r="AN381" s="289">
        <v>21145.66</v>
      </c>
      <c r="AO381" s="289">
        <v>0</v>
      </c>
      <c r="AP381" s="289">
        <v>0</v>
      </c>
      <c r="AQ381" s="289">
        <v>1115132.71</v>
      </c>
      <c r="AR381" s="289">
        <v>1524505.03</v>
      </c>
      <c r="AS381" s="289">
        <v>198273.79</v>
      </c>
      <c r="AT381" s="289">
        <v>187247.88</v>
      </c>
      <c r="AU381" s="289">
        <v>144599.24</v>
      </c>
      <c r="AV381" s="289">
        <v>233.5</v>
      </c>
      <c r="AW381" s="289">
        <v>239861.29</v>
      </c>
      <c r="AX381" s="289">
        <v>199736.58000000002</v>
      </c>
      <c r="AY381" s="289">
        <v>253540.55000000002</v>
      </c>
      <c r="AZ381" s="289">
        <v>366192</v>
      </c>
      <c r="BA381" s="289">
        <v>1079893.6299999999</v>
      </c>
      <c r="BB381" s="289">
        <v>225003.58000000002</v>
      </c>
      <c r="BC381" s="289">
        <v>88892.900000000009</v>
      </c>
      <c r="BD381" s="289">
        <v>2041.65</v>
      </c>
      <c r="BE381" s="289">
        <v>0</v>
      </c>
      <c r="BF381" s="289">
        <v>1062418.6499999999</v>
      </c>
      <c r="BG381" s="289">
        <v>247399.69</v>
      </c>
      <c r="BH381" s="289">
        <v>23354.010000000002</v>
      </c>
      <c r="BI381" s="289">
        <v>0</v>
      </c>
      <c r="BJ381" s="289">
        <v>0</v>
      </c>
      <c r="BK381" s="289">
        <v>0</v>
      </c>
      <c r="BL381" s="289">
        <v>0</v>
      </c>
      <c r="BM381" s="289">
        <v>0</v>
      </c>
      <c r="BN381" s="289">
        <v>0</v>
      </c>
      <c r="BO381" s="289">
        <v>0</v>
      </c>
      <c r="BP381" s="289">
        <v>0</v>
      </c>
      <c r="BQ381" s="289">
        <v>1169877.22</v>
      </c>
      <c r="BR381" s="289">
        <v>1170033.56</v>
      </c>
      <c r="BS381" s="289">
        <v>1169877.22</v>
      </c>
      <c r="BT381" s="289">
        <v>1170033.56</v>
      </c>
      <c r="BU381" s="289">
        <v>0</v>
      </c>
      <c r="BV381" s="289">
        <v>0</v>
      </c>
      <c r="BW381" s="289">
        <v>971140.03</v>
      </c>
      <c r="BX381" s="289">
        <v>0</v>
      </c>
      <c r="BY381" s="289">
        <v>0</v>
      </c>
      <c r="BZ381" s="289">
        <v>0</v>
      </c>
      <c r="CA381" s="289">
        <v>0</v>
      </c>
      <c r="CB381" s="289">
        <v>0</v>
      </c>
      <c r="CC381" s="289">
        <v>41931.450000000004</v>
      </c>
      <c r="CD381" s="289">
        <v>0</v>
      </c>
      <c r="CE381" s="289">
        <v>0</v>
      </c>
      <c r="CF381" s="289">
        <v>0</v>
      </c>
      <c r="CG381" s="289">
        <v>0</v>
      </c>
      <c r="CH381" s="289">
        <v>40643</v>
      </c>
      <c r="CI381" s="289">
        <v>0</v>
      </c>
      <c r="CJ381" s="289">
        <v>0</v>
      </c>
      <c r="CK381" s="289">
        <v>0</v>
      </c>
      <c r="CL381" s="289">
        <v>0</v>
      </c>
      <c r="CM381" s="289">
        <v>296915</v>
      </c>
      <c r="CN381" s="289">
        <v>0</v>
      </c>
      <c r="CO381" s="289">
        <v>0</v>
      </c>
      <c r="CP381" s="289">
        <v>0</v>
      </c>
      <c r="CQ381" s="289">
        <v>0</v>
      </c>
      <c r="CR381" s="289">
        <v>0</v>
      </c>
      <c r="CS381" s="289">
        <v>0</v>
      </c>
      <c r="CT381" s="289">
        <v>115081.64</v>
      </c>
      <c r="CU381" s="289">
        <v>0</v>
      </c>
      <c r="CV381" s="289">
        <v>0</v>
      </c>
      <c r="CW381" s="289">
        <v>0</v>
      </c>
      <c r="CX381" s="289">
        <v>30787.64</v>
      </c>
      <c r="CY381" s="289">
        <v>0</v>
      </c>
      <c r="CZ381" s="289">
        <v>0</v>
      </c>
      <c r="DA381" s="289">
        <v>0</v>
      </c>
      <c r="DB381" s="289">
        <v>0</v>
      </c>
      <c r="DC381" s="289">
        <v>0</v>
      </c>
      <c r="DD381" s="289">
        <v>0</v>
      </c>
      <c r="DE381" s="289">
        <v>0</v>
      </c>
      <c r="DF381" s="289">
        <v>0</v>
      </c>
      <c r="DG381" s="289">
        <v>4640.29</v>
      </c>
      <c r="DH381" s="289">
        <v>0</v>
      </c>
      <c r="DI381" s="289">
        <v>1056743.48</v>
      </c>
      <c r="DJ381" s="289">
        <v>0</v>
      </c>
      <c r="DK381" s="289">
        <v>0</v>
      </c>
      <c r="DL381" s="289">
        <v>263635.61</v>
      </c>
      <c r="DM381" s="289">
        <v>93440.39</v>
      </c>
      <c r="DN381" s="289">
        <v>102.5</v>
      </c>
      <c r="DO381" s="289">
        <v>0</v>
      </c>
      <c r="DP381" s="289">
        <v>56115.200000000004</v>
      </c>
      <c r="DQ381" s="289">
        <v>0</v>
      </c>
      <c r="DR381" s="289">
        <v>0</v>
      </c>
      <c r="DS381" s="289">
        <v>0</v>
      </c>
      <c r="DT381" s="289">
        <v>0</v>
      </c>
      <c r="DU381" s="289">
        <v>0</v>
      </c>
      <c r="DV381" s="289">
        <v>10944.39</v>
      </c>
      <c r="DW381" s="289">
        <v>10876.9</v>
      </c>
      <c r="DX381" s="289">
        <v>0</v>
      </c>
      <c r="DY381" s="289">
        <v>0</v>
      </c>
      <c r="DZ381" s="289">
        <v>0</v>
      </c>
      <c r="EA381" s="289">
        <v>0</v>
      </c>
      <c r="EB381" s="289">
        <v>0</v>
      </c>
      <c r="EC381" s="289">
        <v>0</v>
      </c>
      <c r="ED381" s="289">
        <v>36.01</v>
      </c>
      <c r="EE381" s="289">
        <v>36.26</v>
      </c>
      <c r="EF381" s="289">
        <v>76349.119999999995</v>
      </c>
      <c r="EG381" s="289">
        <v>14999.57</v>
      </c>
      <c r="EH381" s="289">
        <v>0</v>
      </c>
      <c r="EI381" s="289">
        <v>0</v>
      </c>
      <c r="EJ381" s="289">
        <v>0</v>
      </c>
      <c r="EK381" s="289">
        <v>61349.3</v>
      </c>
      <c r="EL381" s="289">
        <v>0</v>
      </c>
      <c r="EM381" s="289">
        <v>359349.89</v>
      </c>
      <c r="EN381" s="289">
        <v>113424.79000000001</v>
      </c>
      <c r="EO381" s="289">
        <v>88911.790000000008</v>
      </c>
      <c r="EP381" s="289">
        <v>75006</v>
      </c>
      <c r="EQ381" s="289">
        <v>0</v>
      </c>
      <c r="ER381" s="289">
        <v>99519</v>
      </c>
      <c r="ES381" s="289">
        <v>0</v>
      </c>
      <c r="ET381" s="289">
        <v>0</v>
      </c>
      <c r="EU381" s="289">
        <v>0</v>
      </c>
      <c r="EV381" s="289">
        <v>0</v>
      </c>
      <c r="EW381" s="289">
        <v>332602.92</v>
      </c>
      <c r="EX381" s="289">
        <v>332602.92</v>
      </c>
      <c r="EY381" s="289">
        <v>0</v>
      </c>
      <c r="EZ381" s="289">
        <v>0</v>
      </c>
      <c r="FA381" s="289">
        <v>3244.61</v>
      </c>
      <c r="FB381" s="289">
        <v>183379.99</v>
      </c>
      <c r="FC381" s="289">
        <v>0</v>
      </c>
      <c r="FD381" s="289">
        <v>180135.38</v>
      </c>
      <c r="FE381" s="289">
        <v>0</v>
      </c>
      <c r="FF381" s="289">
        <v>0</v>
      </c>
      <c r="FG381" s="289">
        <v>0</v>
      </c>
      <c r="FH381" s="289">
        <v>0</v>
      </c>
      <c r="FI381" s="289">
        <v>0</v>
      </c>
      <c r="FJ381" s="289">
        <v>0</v>
      </c>
      <c r="FK381" s="289">
        <v>0</v>
      </c>
    </row>
    <row r="382" spans="1:167" x14ac:dyDescent="0.15">
      <c r="A382" s="287">
        <v>6069</v>
      </c>
      <c r="B382" s="287" t="s">
        <v>838</v>
      </c>
      <c r="C382" s="289">
        <v>0</v>
      </c>
      <c r="D382" s="289">
        <v>1220697</v>
      </c>
      <c r="E382" s="289">
        <v>0</v>
      </c>
      <c r="F382" s="289">
        <v>0</v>
      </c>
      <c r="G382" s="289">
        <v>0</v>
      </c>
      <c r="H382" s="289">
        <v>636.43000000000006</v>
      </c>
      <c r="I382" s="289">
        <v>2200</v>
      </c>
      <c r="J382" s="289">
        <v>0</v>
      </c>
      <c r="K382" s="289">
        <v>0</v>
      </c>
      <c r="L382" s="289">
        <v>0</v>
      </c>
      <c r="M382" s="289">
        <v>0</v>
      </c>
      <c r="N382" s="289">
        <v>0</v>
      </c>
      <c r="O382" s="289">
        <v>0</v>
      </c>
      <c r="P382" s="289">
        <v>0</v>
      </c>
      <c r="Q382" s="289">
        <v>0</v>
      </c>
      <c r="R382" s="289">
        <v>0</v>
      </c>
      <c r="S382" s="289">
        <v>0</v>
      </c>
      <c r="T382" s="289">
        <v>0</v>
      </c>
      <c r="U382" s="289">
        <v>17472.79</v>
      </c>
      <c r="V382" s="289">
        <v>2889</v>
      </c>
      <c r="W382" s="289">
        <v>1040</v>
      </c>
      <c r="X382" s="289">
        <v>0</v>
      </c>
      <c r="Y382" s="289">
        <v>0</v>
      </c>
      <c r="Z382" s="289">
        <v>12888.34</v>
      </c>
      <c r="AA382" s="289">
        <v>18833</v>
      </c>
      <c r="AB382" s="289">
        <v>0</v>
      </c>
      <c r="AC382" s="289">
        <v>0</v>
      </c>
      <c r="AD382" s="289">
        <v>6353</v>
      </c>
      <c r="AE382" s="289">
        <v>28445</v>
      </c>
      <c r="AF382" s="289">
        <v>0</v>
      </c>
      <c r="AG382" s="289">
        <v>0</v>
      </c>
      <c r="AH382" s="289">
        <v>0</v>
      </c>
      <c r="AI382" s="289">
        <v>6898.67</v>
      </c>
      <c r="AJ382" s="289">
        <v>0</v>
      </c>
      <c r="AK382" s="289">
        <v>0</v>
      </c>
      <c r="AL382" s="289">
        <v>0</v>
      </c>
      <c r="AM382" s="289">
        <v>0</v>
      </c>
      <c r="AN382" s="289">
        <v>0</v>
      </c>
      <c r="AO382" s="289">
        <v>0</v>
      </c>
      <c r="AP382" s="289">
        <v>2098.37</v>
      </c>
      <c r="AQ382" s="289">
        <v>366587.24</v>
      </c>
      <c r="AR382" s="289">
        <v>121939.65000000001</v>
      </c>
      <c r="AS382" s="289">
        <v>52529.090000000004</v>
      </c>
      <c r="AT382" s="289">
        <v>21875.200000000001</v>
      </c>
      <c r="AU382" s="289">
        <v>8352.35</v>
      </c>
      <c r="AV382" s="289">
        <v>0</v>
      </c>
      <c r="AW382" s="289">
        <v>37670.61</v>
      </c>
      <c r="AX382" s="289">
        <v>53826.130000000005</v>
      </c>
      <c r="AY382" s="289">
        <v>133612.81</v>
      </c>
      <c r="AZ382" s="289">
        <v>41836.68</v>
      </c>
      <c r="BA382" s="289">
        <v>118024.27</v>
      </c>
      <c r="BB382" s="289">
        <v>94976.69</v>
      </c>
      <c r="BC382" s="289">
        <v>0</v>
      </c>
      <c r="BD382" s="289">
        <v>4556</v>
      </c>
      <c r="BE382" s="289">
        <v>18368.52</v>
      </c>
      <c r="BF382" s="289">
        <v>111686.71</v>
      </c>
      <c r="BG382" s="289">
        <v>0</v>
      </c>
      <c r="BH382" s="289">
        <v>7468</v>
      </c>
      <c r="BI382" s="289">
        <v>0</v>
      </c>
      <c r="BJ382" s="289">
        <v>0</v>
      </c>
      <c r="BK382" s="289">
        <v>0</v>
      </c>
      <c r="BL382" s="289">
        <v>0</v>
      </c>
      <c r="BM382" s="289">
        <v>0</v>
      </c>
      <c r="BN382" s="289">
        <v>0</v>
      </c>
      <c r="BO382" s="289">
        <v>0</v>
      </c>
      <c r="BP382" s="289">
        <v>0</v>
      </c>
      <c r="BQ382" s="289">
        <v>177675</v>
      </c>
      <c r="BR382" s="289">
        <v>304816.65000000002</v>
      </c>
      <c r="BS382" s="289">
        <v>177675</v>
      </c>
      <c r="BT382" s="289">
        <v>304816.65000000002</v>
      </c>
      <c r="BU382" s="289">
        <v>0</v>
      </c>
      <c r="BV382" s="289">
        <v>0</v>
      </c>
      <c r="BW382" s="289">
        <v>106272.59</v>
      </c>
      <c r="BX382" s="289">
        <v>0</v>
      </c>
      <c r="BY382" s="289">
        <v>0</v>
      </c>
      <c r="BZ382" s="289">
        <v>0</v>
      </c>
      <c r="CA382" s="289">
        <v>0</v>
      </c>
      <c r="CB382" s="289">
        <v>0</v>
      </c>
      <c r="CC382" s="289">
        <v>0</v>
      </c>
      <c r="CD382" s="289">
        <v>0</v>
      </c>
      <c r="CE382" s="289">
        <v>0</v>
      </c>
      <c r="CF382" s="289">
        <v>0</v>
      </c>
      <c r="CG382" s="289">
        <v>0</v>
      </c>
      <c r="CH382" s="289">
        <v>0</v>
      </c>
      <c r="CI382" s="289">
        <v>0</v>
      </c>
      <c r="CJ382" s="289">
        <v>0</v>
      </c>
      <c r="CK382" s="289">
        <v>0</v>
      </c>
      <c r="CL382" s="289">
        <v>0</v>
      </c>
      <c r="CM382" s="289">
        <v>14152</v>
      </c>
      <c r="CN382" s="289">
        <v>0</v>
      </c>
      <c r="CO382" s="289">
        <v>0</v>
      </c>
      <c r="CP382" s="289">
        <v>0</v>
      </c>
      <c r="CQ382" s="289">
        <v>0</v>
      </c>
      <c r="CR382" s="289">
        <v>0</v>
      </c>
      <c r="CS382" s="289">
        <v>0</v>
      </c>
      <c r="CT382" s="289">
        <v>19107</v>
      </c>
      <c r="CU382" s="289">
        <v>0</v>
      </c>
      <c r="CV382" s="289">
        <v>0</v>
      </c>
      <c r="CW382" s="289">
        <v>0</v>
      </c>
      <c r="CX382" s="289">
        <v>0</v>
      </c>
      <c r="CY382" s="289">
        <v>0</v>
      </c>
      <c r="CZ382" s="289">
        <v>0</v>
      </c>
      <c r="DA382" s="289">
        <v>0</v>
      </c>
      <c r="DB382" s="289">
        <v>0</v>
      </c>
      <c r="DC382" s="289">
        <v>0</v>
      </c>
      <c r="DD382" s="289">
        <v>0</v>
      </c>
      <c r="DE382" s="289">
        <v>0</v>
      </c>
      <c r="DF382" s="289">
        <v>0</v>
      </c>
      <c r="DG382" s="289">
        <v>0</v>
      </c>
      <c r="DH382" s="289">
        <v>0</v>
      </c>
      <c r="DI382" s="289">
        <v>93274.77</v>
      </c>
      <c r="DJ382" s="289">
        <v>0</v>
      </c>
      <c r="DK382" s="289">
        <v>0</v>
      </c>
      <c r="DL382" s="289">
        <v>5962.92</v>
      </c>
      <c r="DM382" s="289">
        <v>40293.9</v>
      </c>
      <c r="DN382" s="289">
        <v>0</v>
      </c>
      <c r="DO382" s="289">
        <v>0</v>
      </c>
      <c r="DP382" s="289">
        <v>0</v>
      </c>
      <c r="DQ382" s="289">
        <v>0</v>
      </c>
      <c r="DR382" s="289">
        <v>0</v>
      </c>
      <c r="DS382" s="289">
        <v>0</v>
      </c>
      <c r="DT382" s="289">
        <v>0</v>
      </c>
      <c r="DU382" s="289">
        <v>0</v>
      </c>
      <c r="DV382" s="289">
        <v>0</v>
      </c>
      <c r="DW382" s="289">
        <v>0</v>
      </c>
      <c r="DX382" s="289">
        <v>0</v>
      </c>
      <c r="DY382" s="289">
        <v>0</v>
      </c>
      <c r="DZ382" s="289">
        <v>0</v>
      </c>
      <c r="EA382" s="289">
        <v>0</v>
      </c>
      <c r="EB382" s="289">
        <v>0</v>
      </c>
      <c r="EC382" s="289">
        <v>0</v>
      </c>
      <c r="ED382" s="289">
        <v>0.63</v>
      </c>
      <c r="EE382" s="289">
        <v>1.26</v>
      </c>
      <c r="EF382" s="289">
        <v>74369.119999999995</v>
      </c>
      <c r="EG382" s="289">
        <v>74368.490000000005</v>
      </c>
      <c r="EH382" s="289">
        <v>0</v>
      </c>
      <c r="EI382" s="289">
        <v>0</v>
      </c>
      <c r="EJ382" s="289">
        <v>0</v>
      </c>
      <c r="EK382" s="289">
        <v>0</v>
      </c>
      <c r="EL382" s="289">
        <v>0</v>
      </c>
      <c r="EM382" s="289">
        <v>485846.66000000003</v>
      </c>
      <c r="EN382" s="289">
        <v>75531.400000000009</v>
      </c>
      <c r="EO382" s="289">
        <v>75641.16</v>
      </c>
      <c r="EP382" s="289">
        <v>109.76</v>
      </c>
      <c r="EQ382" s="289">
        <v>0</v>
      </c>
      <c r="ER382" s="289">
        <v>0</v>
      </c>
      <c r="ES382" s="289">
        <v>0</v>
      </c>
      <c r="ET382" s="289">
        <v>0</v>
      </c>
      <c r="EU382" s="289">
        <v>0</v>
      </c>
      <c r="EV382" s="289">
        <v>0</v>
      </c>
      <c r="EW382" s="289">
        <v>0</v>
      </c>
      <c r="EX382" s="289">
        <v>0</v>
      </c>
      <c r="EY382" s="289">
        <v>0</v>
      </c>
      <c r="EZ382" s="289">
        <v>0</v>
      </c>
      <c r="FA382" s="289">
        <v>0</v>
      </c>
      <c r="FB382" s="289">
        <v>0</v>
      </c>
      <c r="FC382" s="289">
        <v>0</v>
      </c>
      <c r="FD382" s="289">
        <v>0</v>
      </c>
      <c r="FE382" s="289">
        <v>0</v>
      </c>
      <c r="FF382" s="289">
        <v>0</v>
      </c>
      <c r="FG382" s="289">
        <v>0</v>
      </c>
      <c r="FH382" s="289">
        <v>0</v>
      </c>
      <c r="FI382" s="289">
        <v>0</v>
      </c>
      <c r="FJ382" s="289">
        <v>0</v>
      </c>
      <c r="FK382" s="289">
        <v>0</v>
      </c>
    </row>
    <row r="383" spans="1:167" x14ac:dyDescent="0.15">
      <c r="A383" s="287">
        <v>6104</v>
      </c>
      <c r="B383" s="287" t="s">
        <v>840</v>
      </c>
      <c r="C383" s="289">
        <v>0</v>
      </c>
      <c r="D383" s="289">
        <v>1612295</v>
      </c>
      <c r="E383" s="289">
        <v>0</v>
      </c>
      <c r="F383" s="289">
        <v>0</v>
      </c>
      <c r="G383" s="289">
        <v>6179.79</v>
      </c>
      <c r="H383" s="289">
        <v>4853.0600000000004</v>
      </c>
      <c r="I383" s="289">
        <v>13587.130000000001</v>
      </c>
      <c r="J383" s="289">
        <v>0</v>
      </c>
      <c r="K383" s="289">
        <v>269655.93</v>
      </c>
      <c r="L383" s="289">
        <v>0</v>
      </c>
      <c r="M383" s="289">
        <v>0</v>
      </c>
      <c r="N383" s="289">
        <v>0</v>
      </c>
      <c r="O383" s="289">
        <v>0</v>
      </c>
      <c r="P383" s="289">
        <v>0</v>
      </c>
      <c r="Q383" s="289">
        <v>0</v>
      </c>
      <c r="R383" s="289">
        <v>0</v>
      </c>
      <c r="S383" s="289">
        <v>0</v>
      </c>
      <c r="T383" s="289">
        <v>0</v>
      </c>
      <c r="U383" s="289">
        <v>36788.54</v>
      </c>
      <c r="V383" s="289">
        <v>690162</v>
      </c>
      <c r="W383" s="289">
        <v>2000</v>
      </c>
      <c r="X383" s="289">
        <v>0</v>
      </c>
      <c r="Y383" s="289">
        <v>0</v>
      </c>
      <c r="Z383" s="289">
        <v>2782.25</v>
      </c>
      <c r="AA383" s="289">
        <v>548</v>
      </c>
      <c r="AB383" s="289">
        <v>0</v>
      </c>
      <c r="AC383" s="289">
        <v>0</v>
      </c>
      <c r="AD383" s="289">
        <v>3988</v>
      </c>
      <c r="AE383" s="289">
        <v>2452.9</v>
      </c>
      <c r="AF383" s="289">
        <v>0</v>
      </c>
      <c r="AG383" s="289">
        <v>0</v>
      </c>
      <c r="AH383" s="289">
        <v>14384.23</v>
      </c>
      <c r="AI383" s="289">
        <v>22746</v>
      </c>
      <c r="AJ383" s="289">
        <v>0</v>
      </c>
      <c r="AK383" s="289">
        <v>0</v>
      </c>
      <c r="AL383" s="289">
        <v>0</v>
      </c>
      <c r="AM383" s="289">
        <v>0</v>
      </c>
      <c r="AN383" s="289">
        <v>3411.9900000000002</v>
      </c>
      <c r="AO383" s="289">
        <v>0</v>
      </c>
      <c r="AP383" s="289">
        <v>0</v>
      </c>
      <c r="AQ383" s="289">
        <v>785267.81</v>
      </c>
      <c r="AR383" s="289">
        <v>318094.2</v>
      </c>
      <c r="AS383" s="289">
        <v>607.85</v>
      </c>
      <c r="AT383" s="289">
        <v>2484.81</v>
      </c>
      <c r="AU383" s="289">
        <v>7254.1</v>
      </c>
      <c r="AV383" s="289">
        <v>0</v>
      </c>
      <c r="AW383" s="289">
        <v>36202.89</v>
      </c>
      <c r="AX383" s="289">
        <v>145440.84</v>
      </c>
      <c r="AY383" s="289">
        <v>80196.37</v>
      </c>
      <c r="AZ383" s="289">
        <v>143177.15</v>
      </c>
      <c r="BA383" s="289">
        <v>376402.14</v>
      </c>
      <c r="BB383" s="289">
        <v>43696.78</v>
      </c>
      <c r="BC383" s="289">
        <v>23602.100000000002</v>
      </c>
      <c r="BD383" s="289">
        <v>0</v>
      </c>
      <c r="BE383" s="289">
        <v>4823.0600000000004</v>
      </c>
      <c r="BF383" s="289">
        <v>222139.35</v>
      </c>
      <c r="BG383" s="289">
        <v>305032.09000000003</v>
      </c>
      <c r="BH383" s="289">
        <v>0</v>
      </c>
      <c r="BI383" s="289">
        <v>0</v>
      </c>
      <c r="BJ383" s="289">
        <v>0</v>
      </c>
      <c r="BK383" s="289">
        <v>0</v>
      </c>
      <c r="BL383" s="289">
        <v>0</v>
      </c>
      <c r="BM383" s="289">
        <v>0</v>
      </c>
      <c r="BN383" s="289">
        <v>0</v>
      </c>
      <c r="BO383" s="289">
        <v>0</v>
      </c>
      <c r="BP383" s="289">
        <v>0</v>
      </c>
      <c r="BQ383" s="289">
        <v>1343598.21</v>
      </c>
      <c r="BR383" s="289">
        <v>1535011.49</v>
      </c>
      <c r="BS383" s="289">
        <v>1343598.21</v>
      </c>
      <c r="BT383" s="289">
        <v>1535011.49</v>
      </c>
      <c r="BU383" s="289">
        <v>0</v>
      </c>
      <c r="BV383" s="289">
        <v>0</v>
      </c>
      <c r="BW383" s="289">
        <v>222139.35</v>
      </c>
      <c r="BX383" s="289">
        <v>0</v>
      </c>
      <c r="BY383" s="289">
        <v>0</v>
      </c>
      <c r="BZ383" s="289">
        <v>0</v>
      </c>
      <c r="CA383" s="289">
        <v>0</v>
      </c>
      <c r="CB383" s="289">
        <v>33761.699999999997</v>
      </c>
      <c r="CC383" s="289">
        <v>14815.130000000001</v>
      </c>
      <c r="CD383" s="289">
        <v>0</v>
      </c>
      <c r="CE383" s="289">
        <v>0</v>
      </c>
      <c r="CF383" s="289">
        <v>0</v>
      </c>
      <c r="CG383" s="289">
        <v>0</v>
      </c>
      <c r="CH383" s="289">
        <v>212.59</v>
      </c>
      <c r="CI383" s="289">
        <v>0</v>
      </c>
      <c r="CJ383" s="289">
        <v>0</v>
      </c>
      <c r="CK383" s="289">
        <v>0</v>
      </c>
      <c r="CL383" s="289">
        <v>0</v>
      </c>
      <c r="CM383" s="289">
        <v>61070</v>
      </c>
      <c r="CN383" s="289">
        <v>0</v>
      </c>
      <c r="CO383" s="289">
        <v>0</v>
      </c>
      <c r="CP383" s="289">
        <v>0</v>
      </c>
      <c r="CQ383" s="289">
        <v>0</v>
      </c>
      <c r="CR383" s="289">
        <v>0</v>
      </c>
      <c r="CS383" s="289">
        <v>0</v>
      </c>
      <c r="CT383" s="289">
        <v>21267.760000000002</v>
      </c>
      <c r="CU383" s="289">
        <v>0</v>
      </c>
      <c r="CV383" s="289">
        <v>0</v>
      </c>
      <c r="CW383" s="289">
        <v>0</v>
      </c>
      <c r="CX383" s="289">
        <v>3626.2000000000003</v>
      </c>
      <c r="CY383" s="289">
        <v>0</v>
      </c>
      <c r="CZ383" s="289">
        <v>0</v>
      </c>
      <c r="DA383" s="289">
        <v>0</v>
      </c>
      <c r="DB383" s="289">
        <v>0</v>
      </c>
      <c r="DC383" s="289">
        <v>0</v>
      </c>
      <c r="DD383" s="289">
        <v>0</v>
      </c>
      <c r="DE383" s="289">
        <v>0</v>
      </c>
      <c r="DF383" s="289">
        <v>0</v>
      </c>
      <c r="DG383" s="289">
        <v>0</v>
      </c>
      <c r="DH383" s="289">
        <v>0</v>
      </c>
      <c r="DI383" s="289">
        <v>195435.54</v>
      </c>
      <c r="DJ383" s="289">
        <v>0</v>
      </c>
      <c r="DK383" s="289">
        <v>0</v>
      </c>
      <c r="DL383" s="289">
        <v>30892.959999999999</v>
      </c>
      <c r="DM383" s="289">
        <v>23557.100000000002</v>
      </c>
      <c r="DN383" s="289">
        <v>0</v>
      </c>
      <c r="DO383" s="289">
        <v>0</v>
      </c>
      <c r="DP383" s="289">
        <v>9475.16</v>
      </c>
      <c r="DQ383" s="289">
        <v>0</v>
      </c>
      <c r="DR383" s="289">
        <v>0</v>
      </c>
      <c r="DS383" s="289">
        <v>0</v>
      </c>
      <c r="DT383" s="289">
        <v>0</v>
      </c>
      <c r="DU383" s="289">
        <v>0</v>
      </c>
      <c r="DV383" s="289">
        <v>97531.97</v>
      </c>
      <c r="DW383" s="289">
        <v>0</v>
      </c>
      <c r="DX383" s="289">
        <v>9187.4500000000007</v>
      </c>
      <c r="DY383" s="289">
        <v>13729.18</v>
      </c>
      <c r="DZ383" s="289">
        <v>18934.760000000002</v>
      </c>
      <c r="EA383" s="289">
        <v>14393.03</v>
      </c>
      <c r="EB383" s="289">
        <v>0</v>
      </c>
      <c r="EC383" s="289">
        <v>0</v>
      </c>
      <c r="ED383" s="289">
        <v>0</v>
      </c>
      <c r="EE383" s="289">
        <v>0</v>
      </c>
      <c r="EF383" s="289">
        <v>0</v>
      </c>
      <c r="EG383" s="289">
        <v>0</v>
      </c>
      <c r="EH383" s="289">
        <v>0</v>
      </c>
      <c r="EI383" s="289">
        <v>0</v>
      </c>
      <c r="EJ383" s="289">
        <v>0</v>
      </c>
      <c r="EK383" s="289">
        <v>0</v>
      </c>
      <c r="EL383" s="289">
        <v>0</v>
      </c>
      <c r="EM383" s="289">
        <v>0</v>
      </c>
      <c r="EN383" s="289">
        <v>4706.7700000000004</v>
      </c>
      <c r="EO383" s="289">
        <v>29714.600000000002</v>
      </c>
      <c r="EP383" s="289">
        <v>25007.83</v>
      </c>
      <c r="EQ383" s="289">
        <v>0</v>
      </c>
      <c r="ER383" s="289">
        <v>0</v>
      </c>
      <c r="ES383" s="289">
        <v>0</v>
      </c>
      <c r="ET383" s="289">
        <v>0</v>
      </c>
      <c r="EU383" s="289">
        <v>18224.8</v>
      </c>
      <c r="EV383" s="289">
        <v>13894.69</v>
      </c>
      <c r="EW383" s="289">
        <v>46137.46</v>
      </c>
      <c r="EX383" s="289">
        <v>50467.57</v>
      </c>
      <c r="EY383" s="289">
        <v>0</v>
      </c>
      <c r="EZ383" s="289">
        <v>0</v>
      </c>
      <c r="FA383" s="289">
        <v>0</v>
      </c>
      <c r="FB383" s="289">
        <v>0</v>
      </c>
      <c r="FC383" s="289">
        <v>0</v>
      </c>
      <c r="FD383" s="289">
        <v>0</v>
      </c>
      <c r="FE383" s="289">
        <v>0</v>
      </c>
      <c r="FF383" s="289">
        <v>0</v>
      </c>
      <c r="FG383" s="289">
        <v>0</v>
      </c>
      <c r="FH383" s="289">
        <v>0</v>
      </c>
      <c r="FI383" s="289">
        <v>0</v>
      </c>
      <c r="FJ383" s="289">
        <v>0</v>
      </c>
      <c r="FK383" s="289">
        <v>0</v>
      </c>
    </row>
    <row r="384" spans="1:167" x14ac:dyDescent="0.15">
      <c r="A384" s="287">
        <v>6113</v>
      </c>
      <c r="B384" s="287" t="s">
        <v>841</v>
      </c>
      <c r="C384" s="289">
        <v>0</v>
      </c>
      <c r="D384" s="289">
        <v>8573265.3100000005</v>
      </c>
      <c r="E384" s="289">
        <v>7757.82</v>
      </c>
      <c r="F384" s="289">
        <v>12506.27</v>
      </c>
      <c r="G384" s="289">
        <v>11237.32</v>
      </c>
      <c r="H384" s="289">
        <v>9959.880000000001</v>
      </c>
      <c r="I384" s="289">
        <v>95616.85</v>
      </c>
      <c r="J384" s="289">
        <v>0</v>
      </c>
      <c r="K384" s="289">
        <v>929378.92</v>
      </c>
      <c r="L384" s="289">
        <v>0</v>
      </c>
      <c r="M384" s="289">
        <v>0</v>
      </c>
      <c r="N384" s="289">
        <v>0</v>
      </c>
      <c r="O384" s="289">
        <v>0</v>
      </c>
      <c r="P384" s="289">
        <v>1172</v>
      </c>
      <c r="Q384" s="289">
        <v>0</v>
      </c>
      <c r="R384" s="289">
        <v>0</v>
      </c>
      <c r="S384" s="289">
        <v>0</v>
      </c>
      <c r="T384" s="289">
        <v>0</v>
      </c>
      <c r="U384" s="289">
        <v>289040.81</v>
      </c>
      <c r="V384" s="289">
        <v>5888879</v>
      </c>
      <c r="W384" s="289">
        <v>128461</v>
      </c>
      <c r="X384" s="289">
        <v>0</v>
      </c>
      <c r="Y384" s="289">
        <v>0</v>
      </c>
      <c r="Z384" s="289">
        <v>16653.16</v>
      </c>
      <c r="AA384" s="289">
        <v>11243.5</v>
      </c>
      <c r="AB384" s="289">
        <v>0</v>
      </c>
      <c r="AC384" s="289">
        <v>0</v>
      </c>
      <c r="AD384" s="289">
        <v>30733.93</v>
      </c>
      <c r="AE384" s="289">
        <v>168299.96</v>
      </c>
      <c r="AF384" s="289">
        <v>0</v>
      </c>
      <c r="AG384" s="289">
        <v>0</v>
      </c>
      <c r="AH384" s="289">
        <v>83583.02</v>
      </c>
      <c r="AI384" s="289">
        <v>0</v>
      </c>
      <c r="AJ384" s="289">
        <v>0</v>
      </c>
      <c r="AK384" s="289">
        <v>0</v>
      </c>
      <c r="AL384" s="289">
        <v>0</v>
      </c>
      <c r="AM384" s="289">
        <v>6336</v>
      </c>
      <c r="AN384" s="289">
        <v>27106.06</v>
      </c>
      <c r="AO384" s="289">
        <v>0</v>
      </c>
      <c r="AP384" s="289">
        <v>32322.780000000002</v>
      </c>
      <c r="AQ384" s="289">
        <v>4634198.6900000004</v>
      </c>
      <c r="AR384" s="289">
        <v>2766501.86</v>
      </c>
      <c r="AS384" s="289">
        <v>69346.11</v>
      </c>
      <c r="AT384" s="289">
        <v>385146.88</v>
      </c>
      <c r="AU384" s="289">
        <v>95087.2</v>
      </c>
      <c r="AV384" s="289">
        <v>189115.59</v>
      </c>
      <c r="AW384" s="289">
        <v>374197.89</v>
      </c>
      <c r="AX384" s="289">
        <v>649535.89</v>
      </c>
      <c r="AY384" s="289">
        <v>608773.75</v>
      </c>
      <c r="AZ384" s="289">
        <v>868147.43</v>
      </c>
      <c r="BA384" s="289">
        <v>2193852.73</v>
      </c>
      <c r="BB384" s="289">
        <v>991211.15</v>
      </c>
      <c r="BC384" s="289">
        <v>166817.05000000002</v>
      </c>
      <c r="BD384" s="289">
        <v>0</v>
      </c>
      <c r="BE384" s="289">
        <v>175122.89</v>
      </c>
      <c r="BF384" s="289">
        <v>2109861.2200000002</v>
      </c>
      <c r="BG384" s="289">
        <v>443785.46</v>
      </c>
      <c r="BH384" s="289">
        <v>10340.620000000001</v>
      </c>
      <c r="BI384" s="289">
        <v>0</v>
      </c>
      <c r="BJ384" s="289">
        <v>0</v>
      </c>
      <c r="BK384" s="289">
        <v>0</v>
      </c>
      <c r="BL384" s="289">
        <v>0</v>
      </c>
      <c r="BM384" s="289">
        <v>0</v>
      </c>
      <c r="BN384" s="289">
        <v>0</v>
      </c>
      <c r="BO384" s="289">
        <v>889951</v>
      </c>
      <c r="BP384" s="289">
        <v>125000</v>
      </c>
      <c r="BQ384" s="289">
        <v>7601840.5899999999</v>
      </c>
      <c r="BR384" s="289">
        <v>7959302.7700000005</v>
      </c>
      <c r="BS384" s="289">
        <v>8491791.5899999999</v>
      </c>
      <c r="BT384" s="289">
        <v>8084302.7699999996</v>
      </c>
      <c r="BU384" s="289">
        <v>0</v>
      </c>
      <c r="BV384" s="289">
        <v>0</v>
      </c>
      <c r="BW384" s="289">
        <v>2107114.96</v>
      </c>
      <c r="BX384" s="289">
        <v>0</v>
      </c>
      <c r="BY384" s="289">
        <v>0</v>
      </c>
      <c r="BZ384" s="289">
        <v>0</v>
      </c>
      <c r="CA384" s="289">
        <v>0</v>
      </c>
      <c r="CB384" s="289">
        <v>240718.44</v>
      </c>
      <c r="CC384" s="289">
        <v>340764.37</v>
      </c>
      <c r="CD384" s="289">
        <v>0</v>
      </c>
      <c r="CE384" s="289">
        <v>0</v>
      </c>
      <c r="CF384" s="289">
        <v>0</v>
      </c>
      <c r="CG384" s="289">
        <v>0</v>
      </c>
      <c r="CH384" s="289">
        <v>0</v>
      </c>
      <c r="CI384" s="289">
        <v>0</v>
      </c>
      <c r="CJ384" s="289">
        <v>0</v>
      </c>
      <c r="CK384" s="289">
        <v>0</v>
      </c>
      <c r="CL384" s="289">
        <v>0</v>
      </c>
      <c r="CM384" s="289">
        <v>450020</v>
      </c>
      <c r="CN384" s="289">
        <v>0</v>
      </c>
      <c r="CO384" s="289">
        <v>0</v>
      </c>
      <c r="CP384" s="289">
        <v>0</v>
      </c>
      <c r="CQ384" s="289">
        <v>0</v>
      </c>
      <c r="CR384" s="289">
        <v>0</v>
      </c>
      <c r="CS384" s="289">
        <v>0</v>
      </c>
      <c r="CT384" s="289">
        <v>280834.68</v>
      </c>
      <c r="CU384" s="289">
        <v>0</v>
      </c>
      <c r="CV384" s="289">
        <v>0</v>
      </c>
      <c r="CW384" s="289">
        <v>0</v>
      </c>
      <c r="CX384" s="289">
        <v>76661.72</v>
      </c>
      <c r="CY384" s="289">
        <v>0</v>
      </c>
      <c r="CZ384" s="289">
        <v>0</v>
      </c>
      <c r="DA384" s="289">
        <v>0</v>
      </c>
      <c r="DB384" s="289">
        <v>0</v>
      </c>
      <c r="DC384" s="289">
        <v>0</v>
      </c>
      <c r="DD384" s="289">
        <v>0</v>
      </c>
      <c r="DE384" s="289">
        <v>0</v>
      </c>
      <c r="DF384" s="289">
        <v>0</v>
      </c>
      <c r="DG384" s="289">
        <v>0</v>
      </c>
      <c r="DH384" s="289">
        <v>0</v>
      </c>
      <c r="DI384" s="289">
        <v>1776677.43</v>
      </c>
      <c r="DJ384" s="289">
        <v>0</v>
      </c>
      <c r="DK384" s="289">
        <v>0</v>
      </c>
      <c r="DL384" s="289">
        <v>116342.79000000001</v>
      </c>
      <c r="DM384" s="289">
        <v>11718.58</v>
      </c>
      <c r="DN384" s="289">
        <v>0</v>
      </c>
      <c r="DO384" s="289">
        <v>0</v>
      </c>
      <c r="DP384" s="289">
        <v>129260.02</v>
      </c>
      <c r="DQ384" s="289">
        <v>0</v>
      </c>
      <c r="DR384" s="289">
        <v>1562.58</v>
      </c>
      <c r="DS384" s="289">
        <v>0</v>
      </c>
      <c r="DT384" s="289">
        <v>0</v>
      </c>
      <c r="DU384" s="289">
        <v>0</v>
      </c>
      <c r="DV384" s="289">
        <v>1431186.22</v>
      </c>
      <c r="DW384" s="289">
        <v>29366.55</v>
      </c>
      <c r="DX384" s="289">
        <v>14695.44</v>
      </c>
      <c r="DY384" s="289">
        <v>14986.08</v>
      </c>
      <c r="DZ384" s="289">
        <v>29690.82</v>
      </c>
      <c r="EA384" s="289">
        <v>25044.58</v>
      </c>
      <c r="EB384" s="289">
        <v>4355.6000000000004</v>
      </c>
      <c r="EC384" s="289">
        <v>0</v>
      </c>
      <c r="ED384" s="289">
        <v>360866.87</v>
      </c>
      <c r="EE384" s="289">
        <v>298099.87</v>
      </c>
      <c r="EF384" s="289">
        <v>2008558</v>
      </c>
      <c r="EG384" s="289">
        <v>2071325</v>
      </c>
      <c r="EH384" s="289">
        <v>0</v>
      </c>
      <c r="EI384" s="289">
        <v>0</v>
      </c>
      <c r="EJ384" s="289">
        <v>0</v>
      </c>
      <c r="EK384" s="289">
        <v>0</v>
      </c>
      <c r="EL384" s="289">
        <v>0</v>
      </c>
      <c r="EM384" s="289">
        <v>5995000</v>
      </c>
      <c r="EN384" s="289">
        <v>0</v>
      </c>
      <c r="EO384" s="289">
        <v>0</v>
      </c>
      <c r="EP384" s="289">
        <v>0</v>
      </c>
      <c r="EQ384" s="289">
        <v>0</v>
      </c>
      <c r="ER384" s="289">
        <v>0</v>
      </c>
      <c r="ES384" s="289">
        <v>0</v>
      </c>
      <c r="ET384" s="289">
        <v>0</v>
      </c>
      <c r="EU384" s="289">
        <v>0</v>
      </c>
      <c r="EV384" s="289">
        <v>0</v>
      </c>
      <c r="EW384" s="289">
        <v>352071.28</v>
      </c>
      <c r="EX384" s="289">
        <v>352071.28</v>
      </c>
      <c r="EY384" s="289">
        <v>0</v>
      </c>
      <c r="EZ384" s="289">
        <v>53814.400000000001</v>
      </c>
      <c r="FA384" s="289">
        <v>12543.84</v>
      </c>
      <c r="FB384" s="289">
        <v>149381.70000000001</v>
      </c>
      <c r="FC384" s="289">
        <v>0</v>
      </c>
      <c r="FD384" s="289">
        <v>190652.26</v>
      </c>
      <c r="FE384" s="289">
        <v>0</v>
      </c>
      <c r="FF384" s="289">
        <v>0</v>
      </c>
      <c r="FG384" s="289">
        <v>0</v>
      </c>
      <c r="FH384" s="289">
        <v>0</v>
      </c>
      <c r="FI384" s="289">
        <v>0</v>
      </c>
      <c r="FJ384" s="289">
        <v>0</v>
      </c>
      <c r="FK384" s="289">
        <v>0</v>
      </c>
    </row>
    <row r="385" spans="1:167" x14ac:dyDescent="0.15">
      <c r="A385" s="287">
        <v>6083</v>
      </c>
      <c r="B385" s="287" t="s">
        <v>839</v>
      </c>
      <c r="C385" s="289">
        <v>0</v>
      </c>
      <c r="D385" s="289">
        <v>6931391.9800000004</v>
      </c>
      <c r="E385" s="289">
        <v>0</v>
      </c>
      <c r="F385" s="289">
        <v>117885.38</v>
      </c>
      <c r="G385" s="289">
        <v>32786.090000000004</v>
      </c>
      <c r="H385" s="289">
        <v>7771.79</v>
      </c>
      <c r="I385" s="289">
        <v>158552.71</v>
      </c>
      <c r="J385" s="289">
        <v>43294.6</v>
      </c>
      <c r="K385" s="289">
        <v>414083.48</v>
      </c>
      <c r="L385" s="289">
        <v>0</v>
      </c>
      <c r="M385" s="289">
        <v>150</v>
      </c>
      <c r="N385" s="289">
        <v>0</v>
      </c>
      <c r="O385" s="289">
        <v>0</v>
      </c>
      <c r="P385" s="289">
        <v>0</v>
      </c>
      <c r="Q385" s="289">
        <v>0</v>
      </c>
      <c r="R385" s="289">
        <v>0</v>
      </c>
      <c r="S385" s="289">
        <v>0</v>
      </c>
      <c r="T385" s="289">
        <v>0</v>
      </c>
      <c r="U385" s="289">
        <v>241236.51</v>
      </c>
      <c r="V385" s="289">
        <v>5596380</v>
      </c>
      <c r="W385" s="289">
        <v>17998.740000000002</v>
      </c>
      <c r="X385" s="289">
        <v>0</v>
      </c>
      <c r="Y385" s="289">
        <v>0</v>
      </c>
      <c r="Z385" s="289">
        <v>8951.42</v>
      </c>
      <c r="AA385" s="289">
        <v>6399</v>
      </c>
      <c r="AB385" s="289">
        <v>0</v>
      </c>
      <c r="AC385" s="289">
        <v>0</v>
      </c>
      <c r="AD385" s="289">
        <v>35471</v>
      </c>
      <c r="AE385" s="289">
        <v>43169</v>
      </c>
      <c r="AF385" s="289">
        <v>0</v>
      </c>
      <c r="AG385" s="289">
        <v>0</v>
      </c>
      <c r="AH385" s="289">
        <v>52602.49</v>
      </c>
      <c r="AI385" s="289">
        <v>0</v>
      </c>
      <c r="AJ385" s="289">
        <v>0</v>
      </c>
      <c r="AK385" s="289">
        <v>404.39</v>
      </c>
      <c r="AL385" s="289">
        <v>0</v>
      </c>
      <c r="AM385" s="289">
        <v>0</v>
      </c>
      <c r="AN385" s="289">
        <v>6635</v>
      </c>
      <c r="AO385" s="289">
        <v>0</v>
      </c>
      <c r="AP385" s="289">
        <v>200</v>
      </c>
      <c r="AQ385" s="289">
        <v>0</v>
      </c>
      <c r="AR385" s="289">
        <v>4897595.72</v>
      </c>
      <c r="AS385" s="289">
        <v>857810.13</v>
      </c>
      <c r="AT385" s="289">
        <v>565313.59</v>
      </c>
      <c r="AU385" s="289">
        <v>546931.81000000006</v>
      </c>
      <c r="AV385" s="289">
        <v>0</v>
      </c>
      <c r="AW385" s="289">
        <v>764262.05</v>
      </c>
      <c r="AX385" s="289">
        <v>317925.96000000002</v>
      </c>
      <c r="AY385" s="289">
        <v>343103.97000000003</v>
      </c>
      <c r="AZ385" s="289">
        <v>652273.54</v>
      </c>
      <c r="BA385" s="289">
        <v>2243557.5299999998</v>
      </c>
      <c r="BB385" s="289">
        <v>63326.380000000005</v>
      </c>
      <c r="BC385" s="289">
        <v>104577.86</v>
      </c>
      <c r="BD385" s="289">
        <v>0</v>
      </c>
      <c r="BE385" s="289">
        <v>0</v>
      </c>
      <c r="BF385" s="289">
        <v>1853884.79</v>
      </c>
      <c r="BG385" s="289">
        <v>413977</v>
      </c>
      <c r="BH385" s="289">
        <v>143.52000000000001</v>
      </c>
      <c r="BI385" s="289">
        <v>42950.590000000004</v>
      </c>
      <c r="BJ385" s="289">
        <v>122282.74</v>
      </c>
      <c r="BK385" s="289">
        <v>0</v>
      </c>
      <c r="BL385" s="289">
        <v>0</v>
      </c>
      <c r="BM385" s="289">
        <v>438078</v>
      </c>
      <c r="BN385" s="289">
        <v>464728</v>
      </c>
      <c r="BO385" s="289">
        <v>1017574.62</v>
      </c>
      <c r="BP385" s="289">
        <v>828016.56</v>
      </c>
      <c r="BQ385" s="289">
        <v>5947229.1299999999</v>
      </c>
      <c r="BR385" s="289">
        <v>6121484.7699999996</v>
      </c>
      <c r="BS385" s="289">
        <v>7445832.3399999999</v>
      </c>
      <c r="BT385" s="289">
        <v>7536512.0700000003</v>
      </c>
      <c r="BU385" s="289">
        <v>0</v>
      </c>
      <c r="BV385" s="289">
        <v>0</v>
      </c>
      <c r="BW385" s="289">
        <v>1275482.29</v>
      </c>
      <c r="BX385" s="289">
        <v>0</v>
      </c>
      <c r="BY385" s="289">
        <v>0</v>
      </c>
      <c r="BZ385" s="289">
        <v>0</v>
      </c>
      <c r="CA385" s="289">
        <v>0</v>
      </c>
      <c r="CB385" s="289">
        <v>0</v>
      </c>
      <c r="CC385" s="289">
        <v>2403949.11</v>
      </c>
      <c r="CD385" s="289">
        <v>0</v>
      </c>
      <c r="CE385" s="289">
        <v>0</v>
      </c>
      <c r="CF385" s="289">
        <v>0</v>
      </c>
      <c r="CG385" s="289">
        <v>0</v>
      </c>
      <c r="CH385" s="289">
        <v>7750.41</v>
      </c>
      <c r="CI385" s="289">
        <v>0</v>
      </c>
      <c r="CJ385" s="289">
        <v>0</v>
      </c>
      <c r="CK385" s="289">
        <v>0</v>
      </c>
      <c r="CL385" s="289">
        <v>0</v>
      </c>
      <c r="CM385" s="289">
        <v>807064</v>
      </c>
      <c r="CN385" s="289">
        <v>0</v>
      </c>
      <c r="CO385" s="289">
        <v>0</v>
      </c>
      <c r="CP385" s="289">
        <v>0</v>
      </c>
      <c r="CQ385" s="289">
        <v>0</v>
      </c>
      <c r="CR385" s="289">
        <v>0</v>
      </c>
      <c r="CS385" s="289">
        <v>0</v>
      </c>
      <c r="CT385" s="289">
        <v>70511.03</v>
      </c>
      <c r="CU385" s="289">
        <v>0</v>
      </c>
      <c r="CV385" s="289">
        <v>0</v>
      </c>
      <c r="CW385" s="289">
        <v>0</v>
      </c>
      <c r="CX385" s="289">
        <v>11612.49</v>
      </c>
      <c r="CY385" s="289">
        <v>0</v>
      </c>
      <c r="CZ385" s="289">
        <v>0</v>
      </c>
      <c r="DA385" s="289">
        <v>0</v>
      </c>
      <c r="DB385" s="289">
        <v>0</v>
      </c>
      <c r="DC385" s="289">
        <v>0</v>
      </c>
      <c r="DD385" s="289">
        <v>0</v>
      </c>
      <c r="DE385" s="289">
        <v>0</v>
      </c>
      <c r="DF385" s="289">
        <v>0</v>
      </c>
      <c r="DG385" s="289">
        <v>875</v>
      </c>
      <c r="DH385" s="289">
        <v>0</v>
      </c>
      <c r="DI385" s="289">
        <v>1882789.09</v>
      </c>
      <c r="DJ385" s="289">
        <v>0</v>
      </c>
      <c r="DK385" s="289">
        <v>0</v>
      </c>
      <c r="DL385" s="289">
        <v>564778.18000000005</v>
      </c>
      <c r="DM385" s="289">
        <v>257092.5</v>
      </c>
      <c r="DN385" s="289">
        <v>0</v>
      </c>
      <c r="DO385" s="289">
        <v>0</v>
      </c>
      <c r="DP385" s="289">
        <v>960230.6</v>
      </c>
      <c r="DQ385" s="289">
        <v>9724.4</v>
      </c>
      <c r="DR385" s="289">
        <v>13022</v>
      </c>
      <c r="DS385" s="289">
        <v>0</v>
      </c>
      <c r="DT385" s="289">
        <v>0</v>
      </c>
      <c r="DU385" s="289">
        <v>0</v>
      </c>
      <c r="DV385" s="289">
        <v>383685.51</v>
      </c>
      <c r="DW385" s="289">
        <v>504172.05</v>
      </c>
      <c r="DX385" s="289">
        <v>0</v>
      </c>
      <c r="DY385" s="289">
        <v>0</v>
      </c>
      <c r="DZ385" s="289">
        <v>0</v>
      </c>
      <c r="EA385" s="289">
        <v>0</v>
      </c>
      <c r="EB385" s="289">
        <v>0</v>
      </c>
      <c r="EC385" s="289">
        <v>0</v>
      </c>
      <c r="ED385" s="289">
        <v>561911.51</v>
      </c>
      <c r="EE385" s="289">
        <v>752284.4</v>
      </c>
      <c r="EF385" s="289">
        <v>1467837.89</v>
      </c>
      <c r="EG385" s="289">
        <v>1199062.5</v>
      </c>
      <c r="EH385" s="289">
        <v>0</v>
      </c>
      <c r="EI385" s="289">
        <v>0</v>
      </c>
      <c r="EJ385" s="289">
        <v>0</v>
      </c>
      <c r="EK385" s="289">
        <v>78402.5</v>
      </c>
      <c r="EL385" s="289">
        <v>0</v>
      </c>
      <c r="EM385" s="289">
        <v>4765000</v>
      </c>
      <c r="EN385" s="289">
        <v>0</v>
      </c>
      <c r="EO385" s="289">
        <v>0</v>
      </c>
      <c r="EP385" s="289">
        <v>0</v>
      </c>
      <c r="EQ385" s="289">
        <v>0</v>
      </c>
      <c r="ER385" s="289">
        <v>0</v>
      </c>
      <c r="ES385" s="289">
        <v>0</v>
      </c>
      <c r="ET385" s="289">
        <v>0</v>
      </c>
      <c r="EU385" s="289">
        <v>74911.42</v>
      </c>
      <c r="EV385" s="289">
        <v>97850.86</v>
      </c>
      <c r="EW385" s="289">
        <v>559241.44999999995</v>
      </c>
      <c r="EX385" s="289">
        <v>536302.01</v>
      </c>
      <c r="EY385" s="289">
        <v>0</v>
      </c>
      <c r="EZ385" s="289">
        <v>0</v>
      </c>
      <c r="FA385" s="289">
        <v>0</v>
      </c>
      <c r="FB385" s="289">
        <v>0</v>
      </c>
      <c r="FC385" s="289">
        <v>0</v>
      </c>
      <c r="FD385" s="289">
        <v>0</v>
      </c>
      <c r="FE385" s="289">
        <v>0</v>
      </c>
      <c r="FF385" s="289">
        <v>0</v>
      </c>
      <c r="FG385" s="289">
        <v>0</v>
      </c>
      <c r="FH385" s="289">
        <v>0</v>
      </c>
      <c r="FI385" s="289">
        <v>0</v>
      </c>
      <c r="FJ385" s="289">
        <v>0</v>
      </c>
      <c r="FK385" s="289">
        <v>0</v>
      </c>
    </row>
    <row r="386" spans="1:167" x14ac:dyDescent="0.15">
      <c r="A386" s="287">
        <v>6118</v>
      </c>
      <c r="B386" s="287" t="s">
        <v>842</v>
      </c>
      <c r="C386" s="289">
        <v>0</v>
      </c>
      <c r="D386" s="289">
        <v>3609612.27</v>
      </c>
      <c r="E386" s="289">
        <v>0</v>
      </c>
      <c r="F386" s="289">
        <v>4437.25</v>
      </c>
      <c r="G386" s="289">
        <v>24759.45</v>
      </c>
      <c r="H386" s="289">
        <v>3235.9300000000003</v>
      </c>
      <c r="I386" s="289">
        <v>54031.87</v>
      </c>
      <c r="J386" s="289">
        <v>6641</v>
      </c>
      <c r="K386" s="289">
        <v>168149</v>
      </c>
      <c r="L386" s="289">
        <v>0</v>
      </c>
      <c r="M386" s="289">
        <v>0</v>
      </c>
      <c r="N386" s="289">
        <v>0</v>
      </c>
      <c r="O386" s="289">
        <v>0</v>
      </c>
      <c r="P386" s="289">
        <v>0</v>
      </c>
      <c r="Q386" s="289">
        <v>0</v>
      </c>
      <c r="R386" s="289">
        <v>0</v>
      </c>
      <c r="S386" s="289">
        <v>0</v>
      </c>
      <c r="T386" s="289">
        <v>0</v>
      </c>
      <c r="U386" s="289">
        <v>203819.98</v>
      </c>
      <c r="V386" s="289">
        <v>5324545</v>
      </c>
      <c r="W386" s="289">
        <v>11018.08</v>
      </c>
      <c r="X386" s="289">
        <v>0</v>
      </c>
      <c r="Y386" s="289">
        <v>0</v>
      </c>
      <c r="Z386" s="289">
        <v>27706.959999999999</v>
      </c>
      <c r="AA386" s="289">
        <v>4933</v>
      </c>
      <c r="AB386" s="289">
        <v>0</v>
      </c>
      <c r="AC386" s="289">
        <v>0</v>
      </c>
      <c r="AD386" s="289">
        <v>63512.66</v>
      </c>
      <c r="AE386" s="289">
        <v>94224.98</v>
      </c>
      <c r="AF386" s="289">
        <v>0</v>
      </c>
      <c r="AG386" s="289">
        <v>0</v>
      </c>
      <c r="AH386" s="289">
        <v>14014.58</v>
      </c>
      <c r="AI386" s="289">
        <v>0</v>
      </c>
      <c r="AJ386" s="289">
        <v>0</v>
      </c>
      <c r="AK386" s="289">
        <v>0</v>
      </c>
      <c r="AL386" s="289">
        <v>0</v>
      </c>
      <c r="AM386" s="289">
        <v>0</v>
      </c>
      <c r="AN386" s="289">
        <v>89196.800000000003</v>
      </c>
      <c r="AO386" s="289">
        <v>0</v>
      </c>
      <c r="AP386" s="289">
        <v>9361.7100000000009</v>
      </c>
      <c r="AQ386" s="289">
        <v>1541192.82</v>
      </c>
      <c r="AR386" s="289">
        <v>1774983.34</v>
      </c>
      <c r="AS386" s="289">
        <v>218488.72</v>
      </c>
      <c r="AT386" s="289">
        <v>269822.44</v>
      </c>
      <c r="AU386" s="289">
        <v>219361.67</v>
      </c>
      <c r="AV386" s="289">
        <v>5107.3500000000004</v>
      </c>
      <c r="AW386" s="289">
        <v>220338.26</v>
      </c>
      <c r="AX386" s="289">
        <v>333737.25</v>
      </c>
      <c r="AY386" s="289">
        <v>267050.48</v>
      </c>
      <c r="AZ386" s="289">
        <v>617774.27</v>
      </c>
      <c r="BA386" s="289">
        <v>2400662.0099999998</v>
      </c>
      <c r="BB386" s="289">
        <v>358589.07</v>
      </c>
      <c r="BC386" s="289">
        <v>97528.56</v>
      </c>
      <c r="BD386" s="289">
        <v>358.37</v>
      </c>
      <c r="BE386" s="289">
        <v>112732.72</v>
      </c>
      <c r="BF386" s="289">
        <v>804330.76</v>
      </c>
      <c r="BG386" s="289">
        <v>567073.81000000006</v>
      </c>
      <c r="BH386" s="289">
        <v>0</v>
      </c>
      <c r="BI386" s="289">
        <v>0</v>
      </c>
      <c r="BJ386" s="289">
        <v>0</v>
      </c>
      <c r="BK386" s="289">
        <v>35803.67</v>
      </c>
      <c r="BL386" s="289">
        <v>57975.72</v>
      </c>
      <c r="BM386" s="289">
        <v>0</v>
      </c>
      <c r="BN386" s="289">
        <v>0</v>
      </c>
      <c r="BO386" s="289">
        <v>300000</v>
      </c>
      <c r="BP386" s="289">
        <v>0</v>
      </c>
      <c r="BQ386" s="289">
        <v>1961065.42</v>
      </c>
      <c r="BR386" s="289">
        <v>2142961.9900000002</v>
      </c>
      <c r="BS386" s="289">
        <v>2296869.09</v>
      </c>
      <c r="BT386" s="289">
        <v>2200937.71</v>
      </c>
      <c r="BU386" s="289">
        <v>0</v>
      </c>
      <c r="BV386" s="289">
        <v>0</v>
      </c>
      <c r="BW386" s="289">
        <v>803738.01</v>
      </c>
      <c r="BX386" s="289">
        <v>0</v>
      </c>
      <c r="BY386" s="289">
        <v>0</v>
      </c>
      <c r="BZ386" s="289">
        <v>0</v>
      </c>
      <c r="CA386" s="289">
        <v>526.07000000000005</v>
      </c>
      <c r="CB386" s="289">
        <v>1534.95</v>
      </c>
      <c r="CC386" s="289">
        <v>0</v>
      </c>
      <c r="CD386" s="289">
        <v>0</v>
      </c>
      <c r="CE386" s="289">
        <v>0</v>
      </c>
      <c r="CF386" s="289">
        <v>0</v>
      </c>
      <c r="CG386" s="289">
        <v>0</v>
      </c>
      <c r="CH386" s="289">
        <v>0</v>
      </c>
      <c r="CI386" s="289">
        <v>0</v>
      </c>
      <c r="CJ386" s="289">
        <v>0</v>
      </c>
      <c r="CK386" s="289">
        <v>0</v>
      </c>
      <c r="CL386" s="289">
        <v>0</v>
      </c>
      <c r="CM386" s="289">
        <v>268400</v>
      </c>
      <c r="CN386" s="289">
        <v>135</v>
      </c>
      <c r="CO386" s="289">
        <v>0</v>
      </c>
      <c r="CP386" s="289">
        <v>0</v>
      </c>
      <c r="CQ386" s="289">
        <v>0</v>
      </c>
      <c r="CR386" s="289">
        <v>0</v>
      </c>
      <c r="CS386" s="289">
        <v>92</v>
      </c>
      <c r="CT386" s="289">
        <v>138804.49</v>
      </c>
      <c r="CU386" s="289">
        <v>0</v>
      </c>
      <c r="CV386" s="289">
        <v>0</v>
      </c>
      <c r="CW386" s="289">
        <v>0</v>
      </c>
      <c r="CX386" s="289">
        <v>12842.58</v>
      </c>
      <c r="CY386" s="289">
        <v>0</v>
      </c>
      <c r="CZ386" s="289">
        <v>0</v>
      </c>
      <c r="DA386" s="289">
        <v>0</v>
      </c>
      <c r="DB386" s="289">
        <v>0</v>
      </c>
      <c r="DC386" s="289">
        <v>3163.58</v>
      </c>
      <c r="DD386" s="289">
        <v>0</v>
      </c>
      <c r="DE386" s="289">
        <v>0</v>
      </c>
      <c r="DF386" s="289">
        <v>0</v>
      </c>
      <c r="DG386" s="289">
        <v>0</v>
      </c>
      <c r="DH386" s="289">
        <v>0</v>
      </c>
      <c r="DI386" s="289">
        <v>867454.95000000007</v>
      </c>
      <c r="DJ386" s="289">
        <v>0</v>
      </c>
      <c r="DK386" s="289">
        <v>0</v>
      </c>
      <c r="DL386" s="289">
        <v>44492.74</v>
      </c>
      <c r="DM386" s="289">
        <v>110399.59</v>
      </c>
      <c r="DN386" s="289">
        <v>0</v>
      </c>
      <c r="DO386" s="289">
        <v>0</v>
      </c>
      <c r="DP386" s="289">
        <v>114251.04000000001</v>
      </c>
      <c r="DQ386" s="289">
        <v>2546.9900000000002</v>
      </c>
      <c r="DR386" s="289">
        <v>0</v>
      </c>
      <c r="DS386" s="289">
        <v>0</v>
      </c>
      <c r="DT386" s="289">
        <v>0</v>
      </c>
      <c r="DU386" s="289">
        <v>0</v>
      </c>
      <c r="DV386" s="289">
        <v>83739.070000000007</v>
      </c>
      <c r="DW386" s="289">
        <v>6352.3</v>
      </c>
      <c r="DX386" s="289">
        <v>0</v>
      </c>
      <c r="DY386" s="289">
        <v>0</v>
      </c>
      <c r="DZ386" s="289">
        <v>0</v>
      </c>
      <c r="EA386" s="289">
        <v>0</v>
      </c>
      <c r="EB386" s="289">
        <v>0</v>
      </c>
      <c r="EC386" s="289">
        <v>0</v>
      </c>
      <c r="ED386" s="289">
        <v>74339.490000000005</v>
      </c>
      <c r="EE386" s="289">
        <v>73668.460000000006</v>
      </c>
      <c r="EF386" s="289">
        <v>362827.97000000003</v>
      </c>
      <c r="EG386" s="289">
        <v>363499</v>
      </c>
      <c r="EH386" s="289">
        <v>0</v>
      </c>
      <c r="EI386" s="289">
        <v>0</v>
      </c>
      <c r="EJ386" s="289">
        <v>0</v>
      </c>
      <c r="EK386" s="289">
        <v>0</v>
      </c>
      <c r="EL386" s="289">
        <v>0</v>
      </c>
      <c r="EM386" s="289">
        <v>360000</v>
      </c>
      <c r="EN386" s="289">
        <v>0</v>
      </c>
      <c r="EO386" s="289">
        <v>0</v>
      </c>
      <c r="EP386" s="289">
        <v>0</v>
      </c>
      <c r="EQ386" s="289">
        <v>0</v>
      </c>
      <c r="ER386" s="289">
        <v>0</v>
      </c>
      <c r="ES386" s="289">
        <v>0</v>
      </c>
      <c r="ET386" s="289">
        <v>0</v>
      </c>
      <c r="EU386" s="289">
        <v>72044.45</v>
      </c>
      <c r="EV386" s="289">
        <v>88032.77</v>
      </c>
      <c r="EW386" s="289">
        <v>398564.63</v>
      </c>
      <c r="EX386" s="289">
        <v>382576.31</v>
      </c>
      <c r="EY386" s="289">
        <v>0</v>
      </c>
      <c r="EZ386" s="289">
        <v>25719.420000000002</v>
      </c>
      <c r="FA386" s="289">
        <v>55385.82</v>
      </c>
      <c r="FB386" s="289">
        <v>101470.56</v>
      </c>
      <c r="FC386" s="289">
        <v>75.62</v>
      </c>
      <c r="FD386" s="289">
        <v>71728.540000000008</v>
      </c>
      <c r="FE386" s="289">
        <v>0</v>
      </c>
      <c r="FF386" s="289">
        <v>0</v>
      </c>
      <c r="FG386" s="289">
        <v>0</v>
      </c>
      <c r="FH386" s="289">
        <v>0</v>
      </c>
      <c r="FI386" s="289">
        <v>0</v>
      </c>
      <c r="FJ386" s="289">
        <v>0</v>
      </c>
      <c r="FK386" s="289">
        <v>0</v>
      </c>
    </row>
    <row r="387" spans="1:167" x14ac:dyDescent="0.15">
      <c r="A387" s="287">
        <v>6125</v>
      </c>
      <c r="B387" s="287" t="s">
        <v>843</v>
      </c>
      <c r="C387" s="289">
        <v>0</v>
      </c>
      <c r="D387" s="289">
        <v>13514404.869999999</v>
      </c>
      <c r="E387" s="289">
        <v>37433.040000000001</v>
      </c>
      <c r="F387" s="289">
        <v>79342.17</v>
      </c>
      <c r="G387" s="289">
        <v>121903</v>
      </c>
      <c r="H387" s="289">
        <v>19550.439999999999</v>
      </c>
      <c r="I387" s="289">
        <v>337752.04</v>
      </c>
      <c r="J387" s="289">
        <v>5584</v>
      </c>
      <c r="K387" s="289">
        <v>535588</v>
      </c>
      <c r="L387" s="289">
        <v>0</v>
      </c>
      <c r="M387" s="289">
        <v>0</v>
      </c>
      <c r="N387" s="289">
        <v>0</v>
      </c>
      <c r="O387" s="289">
        <v>0</v>
      </c>
      <c r="P387" s="289">
        <v>36818.03</v>
      </c>
      <c r="Q387" s="289">
        <v>0</v>
      </c>
      <c r="R387" s="289">
        <v>0</v>
      </c>
      <c r="S387" s="289">
        <v>0</v>
      </c>
      <c r="T387" s="289">
        <v>0</v>
      </c>
      <c r="U387" s="289">
        <v>869349.88</v>
      </c>
      <c r="V387" s="289">
        <v>23768430</v>
      </c>
      <c r="W387" s="289">
        <v>87454.3</v>
      </c>
      <c r="X387" s="289">
        <v>0</v>
      </c>
      <c r="Y387" s="289">
        <v>317064.62</v>
      </c>
      <c r="Z387" s="289">
        <v>879.84</v>
      </c>
      <c r="AA387" s="289">
        <v>40964</v>
      </c>
      <c r="AB387" s="289">
        <v>33856</v>
      </c>
      <c r="AC387" s="289">
        <v>0</v>
      </c>
      <c r="AD387" s="289">
        <v>126138.66</v>
      </c>
      <c r="AE387" s="289">
        <v>650482.19000000006</v>
      </c>
      <c r="AF387" s="289">
        <v>0</v>
      </c>
      <c r="AG387" s="289">
        <v>0</v>
      </c>
      <c r="AH387" s="289">
        <v>51332.12</v>
      </c>
      <c r="AI387" s="289">
        <v>0</v>
      </c>
      <c r="AJ387" s="289">
        <v>0</v>
      </c>
      <c r="AK387" s="289">
        <v>0</v>
      </c>
      <c r="AL387" s="289">
        <v>0</v>
      </c>
      <c r="AM387" s="289">
        <v>0</v>
      </c>
      <c r="AN387" s="289">
        <v>46940</v>
      </c>
      <c r="AO387" s="289">
        <v>0</v>
      </c>
      <c r="AP387" s="289">
        <v>19539.57</v>
      </c>
      <c r="AQ387" s="289">
        <v>7293454.5999999996</v>
      </c>
      <c r="AR387" s="289">
        <v>10039264.810000001</v>
      </c>
      <c r="AS387" s="289">
        <v>1216839.3899999999</v>
      </c>
      <c r="AT387" s="289">
        <v>1157933.71</v>
      </c>
      <c r="AU387" s="289">
        <v>635698.51</v>
      </c>
      <c r="AV387" s="289">
        <v>168524.72</v>
      </c>
      <c r="AW387" s="289">
        <v>1240849.6000000001</v>
      </c>
      <c r="AX387" s="289">
        <v>1534634.05</v>
      </c>
      <c r="AY387" s="289">
        <v>511829.22000000003</v>
      </c>
      <c r="AZ387" s="289">
        <v>1984997.36</v>
      </c>
      <c r="BA387" s="289">
        <v>5715900.8600000003</v>
      </c>
      <c r="BB387" s="289">
        <v>1123754.23</v>
      </c>
      <c r="BC387" s="289">
        <v>432752.2</v>
      </c>
      <c r="BD387" s="289">
        <v>0</v>
      </c>
      <c r="BE387" s="289">
        <v>652903.42000000004</v>
      </c>
      <c r="BF387" s="289">
        <v>4901418.42</v>
      </c>
      <c r="BG387" s="289">
        <v>1599921.8800000001</v>
      </c>
      <c r="BH387" s="289">
        <v>727.38</v>
      </c>
      <c r="BI387" s="289">
        <v>0</v>
      </c>
      <c r="BJ387" s="289">
        <v>0</v>
      </c>
      <c r="BK387" s="289">
        <v>348977.56</v>
      </c>
      <c r="BL387" s="289">
        <v>334776.19</v>
      </c>
      <c r="BM387" s="289">
        <v>0</v>
      </c>
      <c r="BN387" s="289">
        <v>0</v>
      </c>
      <c r="BO387" s="289">
        <v>5254026.28</v>
      </c>
      <c r="BP387" s="289">
        <v>5560544.3899999997</v>
      </c>
      <c r="BQ387" s="289">
        <v>4560991.54</v>
      </c>
      <c r="BR387" s="289">
        <v>4758077.21</v>
      </c>
      <c r="BS387" s="289">
        <v>10163995.380000001</v>
      </c>
      <c r="BT387" s="289">
        <v>10653397.789999999</v>
      </c>
      <c r="BU387" s="289">
        <v>0</v>
      </c>
      <c r="BV387" s="289">
        <v>0</v>
      </c>
      <c r="BW387" s="289">
        <v>4492451.34</v>
      </c>
      <c r="BX387" s="289">
        <v>0</v>
      </c>
      <c r="BY387" s="289">
        <v>0</v>
      </c>
      <c r="BZ387" s="289">
        <v>0</v>
      </c>
      <c r="CA387" s="289">
        <v>0</v>
      </c>
      <c r="CB387" s="289">
        <v>6352.3</v>
      </c>
      <c r="CC387" s="289">
        <v>3909.6</v>
      </c>
      <c r="CD387" s="289">
        <v>0</v>
      </c>
      <c r="CE387" s="289">
        <v>0</v>
      </c>
      <c r="CF387" s="289">
        <v>0</v>
      </c>
      <c r="CG387" s="289">
        <v>0</v>
      </c>
      <c r="CH387" s="289">
        <v>802.2</v>
      </c>
      <c r="CI387" s="289">
        <v>0</v>
      </c>
      <c r="CJ387" s="289">
        <v>0</v>
      </c>
      <c r="CK387" s="289">
        <v>0</v>
      </c>
      <c r="CL387" s="289">
        <v>0</v>
      </c>
      <c r="CM387" s="289">
        <v>1568194</v>
      </c>
      <c r="CN387" s="289">
        <v>0</v>
      </c>
      <c r="CO387" s="289">
        <v>0</v>
      </c>
      <c r="CP387" s="289">
        <v>0</v>
      </c>
      <c r="CQ387" s="289">
        <v>0</v>
      </c>
      <c r="CR387" s="289">
        <v>0</v>
      </c>
      <c r="CS387" s="289">
        <v>0</v>
      </c>
      <c r="CT387" s="289">
        <v>921169.93</v>
      </c>
      <c r="CU387" s="289">
        <v>0</v>
      </c>
      <c r="CV387" s="289">
        <v>0</v>
      </c>
      <c r="CW387" s="289">
        <v>0</v>
      </c>
      <c r="CX387" s="289">
        <v>318165.10000000003</v>
      </c>
      <c r="CY387" s="289">
        <v>0</v>
      </c>
      <c r="CZ387" s="289">
        <v>0</v>
      </c>
      <c r="DA387" s="289">
        <v>0</v>
      </c>
      <c r="DB387" s="289">
        <v>0</v>
      </c>
      <c r="DC387" s="289">
        <v>0</v>
      </c>
      <c r="DD387" s="289">
        <v>0</v>
      </c>
      <c r="DE387" s="289">
        <v>0</v>
      </c>
      <c r="DF387" s="289">
        <v>0</v>
      </c>
      <c r="DG387" s="289">
        <v>0</v>
      </c>
      <c r="DH387" s="289">
        <v>0</v>
      </c>
      <c r="DI387" s="289">
        <v>4968991.4800000004</v>
      </c>
      <c r="DJ387" s="289">
        <v>0</v>
      </c>
      <c r="DK387" s="289">
        <v>0</v>
      </c>
      <c r="DL387" s="289">
        <v>1094833.58</v>
      </c>
      <c r="DM387" s="289">
        <v>444884.62</v>
      </c>
      <c r="DN387" s="289">
        <v>0</v>
      </c>
      <c r="DO387" s="289">
        <v>0</v>
      </c>
      <c r="DP387" s="289">
        <v>460772.18</v>
      </c>
      <c r="DQ387" s="289">
        <v>0</v>
      </c>
      <c r="DR387" s="289">
        <v>0</v>
      </c>
      <c r="DS387" s="289">
        <v>0</v>
      </c>
      <c r="DT387" s="289">
        <v>246274.01</v>
      </c>
      <c r="DU387" s="289">
        <v>0</v>
      </c>
      <c r="DV387" s="289">
        <v>95288.6</v>
      </c>
      <c r="DW387" s="289">
        <v>0</v>
      </c>
      <c r="DX387" s="289">
        <v>29048.560000000001</v>
      </c>
      <c r="DY387" s="289">
        <v>29127.68</v>
      </c>
      <c r="DZ387" s="289">
        <v>79.12</v>
      </c>
      <c r="EA387" s="289">
        <v>0</v>
      </c>
      <c r="EB387" s="289">
        <v>0</v>
      </c>
      <c r="EC387" s="289">
        <v>0</v>
      </c>
      <c r="ED387" s="289">
        <v>756793.8</v>
      </c>
      <c r="EE387" s="289">
        <v>715667.03</v>
      </c>
      <c r="EF387" s="289">
        <v>2664405.13</v>
      </c>
      <c r="EG387" s="289">
        <v>2383053.98</v>
      </c>
      <c r="EH387" s="289">
        <v>19255.420000000002</v>
      </c>
      <c r="EI387" s="289">
        <v>0</v>
      </c>
      <c r="EJ387" s="289">
        <v>0</v>
      </c>
      <c r="EK387" s="289">
        <v>303222.5</v>
      </c>
      <c r="EL387" s="289">
        <v>0</v>
      </c>
      <c r="EM387" s="289">
        <v>26196000</v>
      </c>
      <c r="EN387" s="289">
        <v>0</v>
      </c>
      <c r="EO387" s="289">
        <v>75000</v>
      </c>
      <c r="EP387" s="289">
        <v>75000</v>
      </c>
      <c r="EQ387" s="289">
        <v>0</v>
      </c>
      <c r="ER387" s="289">
        <v>0</v>
      </c>
      <c r="ES387" s="289">
        <v>0</v>
      </c>
      <c r="ET387" s="289">
        <v>0</v>
      </c>
      <c r="EU387" s="289">
        <v>450174.47000000003</v>
      </c>
      <c r="EV387" s="289">
        <v>417220.12</v>
      </c>
      <c r="EW387" s="289">
        <v>1989121.3800000001</v>
      </c>
      <c r="EX387" s="289">
        <v>2022075.73</v>
      </c>
      <c r="EY387" s="289">
        <v>0</v>
      </c>
      <c r="EZ387" s="289">
        <v>188731.84</v>
      </c>
      <c r="FA387" s="289">
        <v>201084.31</v>
      </c>
      <c r="FB387" s="289">
        <v>360084.60000000003</v>
      </c>
      <c r="FC387" s="289">
        <v>209459.71</v>
      </c>
      <c r="FD387" s="289">
        <v>138272.42000000001</v>
      </c>
      <c r="FE387" s="289">
        <v>0</v>
      </c>
      <c r="FF387" s="289">
        <v>0</v>
      </c>
      <c r="FG387" s="289">
        <v>0</v>
      </c>
      <c r="FH387" s="289">
        <v>0</v>
      </c>
      <c r="FI387" s="289">
        <v>0</v>
      </c>
      <c r="FJ387" s="289">
        <v>0</v>
      </c>
      <c r="FK387" s="289">
        <v>0</v>
      </c>
    </row>
    <row r="388" spans="1:167" x14ac:dyDescent="0.15">
      <c r="A388" s="287">
        <v>6174</v>
      </c>
      <c r="B388" s="287" t="s">
        <v>844</v>
      </c>
      <c r="C388" s="289">
        <v>0</v>
      </c>
      <c r="D388" s="289">
        <v>78320498.840000004</v>
      </c>
      <c r="E388" s="289">
        <v>45415.11</v>
      </c>
      <c r="F388" s="289">
        <v>6768.6</v>
      </c>
      <c r="G388" s="289">
        <v>104147.32</v>
      </c>
      <c r="H388" s="289">
        <v>85157.48</v>
      </c>
      <c r="I388" s="289">
        <v>1840984.61</v>
      </c>
      <c r="J388" s="289">
        <v>0</v>
      </c>
      <c r="K388" s="289">
        <v>4940682.74</v>
      </c>
      <c r="L388" s="289">
        <v>0</v>
      </c>
      <c r="M388" s="289">
        <v>0</v>
      </c>
      <c r="N388" s="289">
        <v>0</v>
      </c>
      <c r="O388" s="289">
        <v>0</v>
      </c>
      <c r="P388" s="289">
        <v>66639</v>
      </c>
      <c r="Q388" s="289">
        <v>0</v>
      </c>
      <c r="R388" s="289">
        <v>0</v>
      </c>
      <c r="S388" s="289">
        <v>0</v>
      </c>
      <c r="T388" s="289">
        <v>0</v>
      </c>
      <c r="U388" s="289">
        <v>2940840.5100000002</v>
      </c>
      <c r="V388" s="289">
        <v>50557313</v>
      </c>
      <c r="W388" s="289">
        <v>128133.05</v>
      </c>
      <c r="X388" s="289">
        <v>438946</v>
      </c>
      <c r="Y388" s="289">
        <v>340953.05</v>
      </c>
      <c r="Z388" s="289">
        <v>10985.69</v>
      </c>
      <c r="AA388" s="289">
        <v>500539</v>
      </c>
      <c r="AB388" s="289">
        <v>0</v>
      </c>
      <c r="AC388" s="289">
        <v>0</v>
      </c>
      <c r="AD388" s="289">
        <v>686582.38</v>
      </c>
      <c r="AE388" s="289">
        <v>1552996.59</v>
      </c>
      <c r="AF388" s="289">
        <v>0</v>
      </c>
      <c r="AG388" s="289">
        <v>0</v>
      </c>
      <c r="AH388" s="289">
        <v>768734.04</v>
      </c>
      <c r="AI388" s="289">
        <v>0</v>
      </c>
      <c r="AJ388" s="289">
        <v>0</v>
      </c>
      <c r="AK388" s="289">
        <v>107841.75</v>
      </c>
      <c r="AL388" s="289">
        <v>0</v>
      </c>
      <c r="AM388" s="289">
        <v>0</v>
      </c>
      <c r="AN388" s="289">
        <v>0</v>
      </c>
      <c r="AO388" s="289">
        <v>0</v>
      </c>
      <c r="AP388" s="289">
        <v>62824.26</v>
      </c>
      <c r="AQ388" s="289">
        <v>20175338.940000001</v>
      </c>
      <c r="AR388" s="289">
        <v>35158707.82</v>
      </c>
      <c r="AS388" s="289">
        <v>3707480.25</v>
      </c>
      <c r="AT388" s="289">
        <v>3256731.75</v>
      </c>
      <c r="AU388" s="289">
        <v>2012311.12</v>
      </c>
      <c r="AV388" s="289">
        <v>232961.05000000002</v>
      </c>
      <c r="AW388" s="289">
        <v>4564085.7</v>
      </c>
      <c r="AX388" s="289">
        <v>7217034.8899999997</v>
      </c>
      <c r="AY388" s="289">
        <v>1516819.53</v>
      </c>
      <c r="AZ388" s="289">
        <v>8704535.0500000007</v>
      </c>
      <c r="BA388" s="289">
        <v>20782910.100000001</v>
      </c>
      <c r="BB388" s="289">
        <v>5084609.0999999996</v>
      </c>
      <c r="BC388" s="289">
        <v>901178.43</v>
      </c>
      <c r="BD388" s="289">
        <v>2713054.97</v>
      </c>
      <c r="BE388" s="289">
        <v>3476169.12</v>
      </c>
      <c r="BF388" s="289">
        <v>17929849.949999999</v>
      </c>
      <c r="BG388" s="289">
        <v>6059684.6100000003</v>
      </c>
      <c r="BH388" s="289">
        <v>36614.57</v>
      </c>
      <c r="BI388" s="289">
        <v>816454.95000000007</v>
      </c>
      <c r="BJ388" s="289">
        <v>615187.48</v>
      </c>
      <c r="BK388" s="289">
        <v>5000000</v>
      </c>
      <c r="BL388" s="289">
        <v>5772252</v>
      </c>
      <c r="BM388" s="289">
        <v>2258821.2599999998</v>
      </c>
      <c r="BN388" s="289">
        <v>1779024.08</v>
      </c>
      <c r="BO388" s="289">
        <v>0</v>
      </c>
      <c r="BP388" s="289">
        <v>0</v>
      </c>
      <c r="BQ388" s="289">
        <v>27600152.960000001</v>
      </c>
      <c r="BR388" s="289">
        <v>27485871.68</v>
      </c>
      <c r="BS388" s="289">
        <v>35675429.170000002</v>
      </c>
      <c r="BT388" s="289">
        <v>35652335.240000002</v>
      </c>
      <c r="BU388" s="289">
        <v>0</v>
      </c>
      <c r="BV388" s="289">
        <v>0</v>
      </c>
      <c r="BW388" s="289">
        <v>16739712.949999999</v>
      </c>
      <c r="BX388" s="289">
        <v>0</v>
      </c>
      <c r="BY388" s="289">
        <v>0</v>
      </c>
      <c r="BZ388" s="289">
        <v>0</v>
      </c>
      <c r="CA388" s="289">
        <v>0</v>
      </c>
      <c r="CB388" s="289">
        <v>8715.7800000000007</v>
      </c>
      <c r="CC388" s="289">
        <v>268236.77999999997</v>
      </c>
      <c r="CD388" s="289">
        <v>0</v>
      </c>
      <c r="CE388" s="289">
        <v>0</v>
      </c>
      <c r="CF388" s="289">
        <v>0</v>
      </c>
      <c r="CG388" s="289">
        <v>0</v>
      </c>
      <c r="CH388" s="289">
        <v>0</v>
      </c>
      <c r="CI388" s="289">
        <v>0</v>
      </c>
      <c r="CJ388" s="289">
        <v>0</v>
      </c>
      <c r="CK388" s="289">
        <v>0</v>
      </c>
      <c r="CL388" s="289">
        <v>0</v>
      </c>
      <c r="CM388" s="289">
        <v>6119033</v>
      </c>
      <c r="CN388" s="289">
        <v>34758</v>
      </c>
      <c r="CO388" s="289">
        <v>0</v>
      </c>
      <c r="CP388" s="289">
        <v>0</v>
      </c>
      <c r="CQ388" s="289">
        <v>0</v>
      </c>
      <c r="CR388" s="289">
        <v>0</v>
      </c>
      <c r="CS388" s="289">
        <v>23639</v>
      </c>
      <c r="CT388" s="289">
        <v>3046131.56</v>
      </c>
      <c r="CU388" s="289">
        <v>0</v>
      </c>
      <c r="CV388" s="289">
        <v>0</v>
      </c>
      <c r="CW388" s="289">
        <v>0</v>
      </c>
      <c r="CX388" s="289">
        <v>476508.73</v>
      </c>
      <c r="CY388" s="289">
        <v>0</v>
      </c>
      <c r="CZ388" s="289">
        <v>0</v>
      </c>
      <c r="DA388" s="289">
        <v>0</v>
      </c>
      <c r="DB388" s="289">
        <v>0</v>
      </c>
      <c r="DC388" s="289">
        <v>0</v>
      </c>
      <c r="DD388" s="289">
        <v>0</v>
      </c>
      <c r="DE388" s="289">
        <v>0</v>
      </c>
      <c r="DF388" s="289">
        <v>0</v>
      </c>
      <c r="DG388" s="289">
        <v>0</v>
      </c>
      <c r="DH388" s="289">
        <v>0</v>
      </c>
      <c r="DI388" s="289">
        <v>19098535.399999999</v>
      </c>
      <c r="DJ388" s="289">
        <v>0</v>
      </c>
      <c r="DK388" s="289">
        <v>51322.26</v>
      </c>
      <c r="DL388" s="289">
        <v>2492070.39</v>
      </c>
      <c r="DM388" s="289">
        <v>1036970.14</v>
      </c>
      <c r="DN388" s="289">
        <v>0</v>
      </c>
      <c r="DO388" s="289">
        <v>0</v>
      </c>
      <c r="DP388" s="289">
        <v>1839527.07</v>
      </c>
      <c r="DQ388" s="289">
        <v>59486.12</v>
      </c>
      <c r="DR388" s="289">
        <v>0</v>
      </c>
      <c r="DS388" s="289">
        <v>0</v>
      </c>
      <c r="DT388" s="289">
        <v>0</v>
      </c>
      <c r="DU388" s="289">
        <v>0</v>
      </c>
      <c r="DV388" s="289">
        <v>2090646.82</v>
      </c>
      <c r="DW388" s="289">
        <v>48177.599999999999</v>
      </c>
      <c r="DX388" s="289">
        <v>47697.23</v>
      </c>
      <c r="DY388" s="289">
        <v>70156.37</v>
      </c>
      <c r="DZ388" s="289">
        <v>107616.75</v>
      </c>
      <c r="EA388" s="289">
        <v>60228.69</v>
      </c>
      <c r="EB388" s="289">
        <v>24928.920000000002</v>
      </c>
      <c r="EC388" s="289">
        <v>0</v>
      </c>
      <c r="ED388" s="289">
        <v>63950.020000000004</v>
      </c>
      <c r="EE388" s="289">
        <v>51057.79</v>
      </c>
      <c r="EF388" s="289">
        <v>2068007.77</v>
      </c>
      <c r="EG388" s="289">
        <v>1080900</v>
      </c>
      <c r="EH388" s="289">
        <v>0</v>
      </c>
      <c r="EI388" s="289">
        <v>0</v>
      </c>
      <c r="EJ388" s="289">
        <v>1000000</v>
      </c>
      <c r="EK388" s="289">
        <v>0</v>
      </c>
      <c r="EL388" s="289">
        <v>0</v>
      </c>
      <c r="EM388" s="289">
        <v>9952082.5899999999</v>
      </c>
      <c r="EN388" s="289">
        <v>7230417.9199999999</v>
      </c>
      <c r="EO388" s="289">
        <v>474548.46</v>
      </c>
      <c r="EP388" s="289">
        <v>1626477.2100000002</v>
      </c>
      <c r="EQ388" s="289">
        <v>0</v>
      </c>
      <c r="ER388" s="289">
        <v>8382346.6699999999</v>
      </c>
      <c r="ES388" s="289">
        <v>0</v>
      </c>
      <c r="ET388" s="289">
        <v>0</v>
      </c>
      <c r="EU388" s="289">
        <v>1877883.69</v>
      </c>
      <c r="EV388" s="289">
        <v>2187993.4</v>
      </c>
      <c r="EW388" s="289">
        <v>3935610.48</v>
      </c>
      <c r="EX388" s="289">
        <v>3625500.77</v>
      </c>
      <c r="EY388" s="289">
        <v>0</v>
      </c>
      <c r="EZ388" s="289">
        <v>160220.80000000002</v>
      </c>
      <c r="FA388" s="289">
        <v>97593.57</v>
      </c>
      <c r="FB388" s="289">
        <v>0</v>
      </c>
      <c r="FC388" s="289">
        <v>0</v>
      </c>
      <c r="FD388" s="289">
        <v>62627.23</v>
      </c>
      <c r="FE388" s="289">
        <v>0</v>
      </c>
      <c r="FF388" s="289">
        <v>0</v>
      </c>
      <c r="FG388" s="289">
        <v>0</v>
      </c>
      <c r="FH388" s="289">
        <v>0</v>
      </c>
      <c r="FI388" s="289">
        <v>0</v>
      </c>
      <c r="FJ388" s="289">
        <v>0</v>
      </c>
      <c r="FK388" s="289">
        <v>0</v>
      </c>
    </row>
    <row r="389" spans="1:167" x14ac:dyDescent="0.15">
      <c r="A389" s="287">
        <v>6181</v>
      </c>
      <c r="B389" s="287" t="s">
        <v>845</v>
      </c>
      <c r="C389" s="289">
        <v>0</v>
      </c>
      <c r="D389" s="289">
        <v>20526360</v>
      </c>
      <c r="E389" s="289">
        <v>6640.6900000000005</v>
      </c>
      <c r="F389" s="289">
        <v>28637.23</v>
      </c>
      <c r="G389" s="289">
        <v>91770.01</v>
      </c>
      <c r="H389" s="289">
        <v>21598.78</v>
      </c>
      <c r="I389" s="289">
        <v>479506.93</v>
      </c>
      <c r="J389" s="289">
        <v>4919.21</v>
      </c>
      <c r="K389" s="289">
        <v>1056383.8700000001</v>
      </c>
      <c r="L389" s="289">
        <v>0</v>
      </c>
      <c r="M389" s="289">
        <v>0</v>
      </c>
      <c r="N389" s="289">
        <v>0</v>
      </c>
      <c r="O389" s="289">
        <v>0</v>
      </c>
      <c r="P389" s="289">
        <v>0</v>
      </c>
      <c r="Q389" s="289">
        <v>0</v>
      </c>
      <c r="R389" s="289">
        <v>0</v>
      </c>
      <c r="S389" s="289">
        <v>0</v>
      </c>
      <c r="T389" s="289">
        <v>0</v>
      </c>
      <c r="U389" s="289">
        <v>791075.29</v>
      </c>
      <c r="V389" s="289">
        <v>19119930</v>
      </c>
      <c r="W389" s="289">
        <v>53164.73</v>
      </c>
      <c r="X389" s="289">
        <v>0</v>
      </c>
      <c r="Y389" s="289">
        <v>0</v>
      </c>
      <c r="Z389" s="289">
        <v>27628.880000000001</v>
      </c>
      <c r="AA389" s="289">
        <v>72044</v>
      </c>
      <c r="AB389" s="289">
        <v>17020</v>
      </c>
      <c r="AC389" s="289">
        <v>0</v>
      </c>
      <c r="AD389" s="289">
        <v>140693.72</v>
      </c>
      <c r="AE389" s="289">
        <v>102329</v>
      </c>
      <c r="AF389" s="289">
        <v>0</v>
      </c>
      <c r="AG389" s="289">
        <v>0</v>
      </c>
      <c r="AH389" s="289">
        <v>31704.010000000002</v>
      </c>
      <c r="AI389" s="289">
        <v>0</v>
      </c>
      <c r="AJ389" s="289">
        <v>0</v>
      </c>
      <c r="AK389" s="289">
        <v>13436.42</v>
      </c>
      <c r="AL389" s="289">
        <v>231996</v>
      </c>
      <c r="AM389" s="289">
        <v>37354.86</v>
      </c>
      <c r="AN389" s="289">
        <v>172121.54</v>
      </c>
      <c r="AO389" s="289">
        <v>0</v>
      </c>
      <c r="AP389" s="289">
        <v>9678.86</v>
      </c>
      <c r="AQ389" s="289">
        <v>11692979.74</v>
      </c>
      <c r="AR389" s="289">
        <v>8440224.6899999995</v>
      </c>
      <c r="AS389" s="289">
        <v>1498574.39</v>
      </c>
      <c r="AT389" s="289">
        <v>625550.9</v>
      </c>
      <c r="AU389" s="289">
        <v>687894.89</v>
      </c>
      <c r="AV389" s="289">
        <v>13040.53</v>
      </c>
      <c r="AW389" s="289">
        <v>1012090.8</v>
      </c>
      <c r="AX389" s="289">
        <v>1434593</v>
      </c>
      <c r="AY389" s="289">
        <v>984127.51</v>
      </c>
      <c r="AZ389" s="289">
        <v>3106144.72</v>
      </c>
      <c r="BA389" s="289">
        <v>6208517.8700000001</v>
      </c>
      <c r="BB389" s="289">
        <v>231996</v>
      </c>
      <c r="BC389" s="289">
        <v>273056.58</v>
      </c>
      <c r="BD389" s="289">
        <v>125119.15000000001</v>
      </c>
      <c r="BE389" s="289">
        <v>1102973.4399999999</v>
      </c>
      <c r="BF389" s="289">
        <v>4392777.87</v>
      </c>
      <c r="BG389" s="289">
        <v>264634.21000000002</v>
      </c>
      <c r="BH389" s="289">
        <v>12996.77</v>
      </c>
      <c r="BI389" s="289">
        <v>0</v>
      </c>
      <c r="BJ389" s="289">
        <v>0</v>
      </c>
      <c r="BK389" s="289">
        <v>25291.66</v>
      </c>
      <c r="BL389" s="289">
        <v>0</v>
      </c>
      <c r="BM389" s="289">
        <v>51484.68</v>
      </c>
      <c r="BN389" s="289">
        <v>63359.68</v>
      </c>
      <c r="BO389" s="289">
        <v>838031.51</v>
      </c>
      <c r="BP389" s="289">
        <v>1695503.43</v>
      </c>
      <c r="BQ389" s="289">
        <v>7360736.1299999999</v>
      </c>
      <c r="BR389" s="289">
        <v>7445381.8399999999</v>
      </c>
      <c r="BS389" s="289">
        <v>8275543.9800000004</v>
      </c>
      <c r="BT389" s="289">
        <v>9204244.9499999993</v>
      </c>
      <c r="BU389" s="289">
        <v>0</v>
      </c>
      <c r="BV389" s="289">
        <v>0</v>
      </c>
      <c r="BW389" s="289">
        <v>4392777.87</v>
      </c>
      <c r="BX389" s="289">
        <v>0</v>
      </c>
      <c r="BY389" s="289">
        <v>0</v>
      </c>
      <c r="BZ389" s="289">
        <v>0</v>
      </c>
      <c r="CA389" s="289">
        <v>0</v>
      </c>
      <c r="CB389" s="289">
        <v>2017.3700000000001</v>
      </c>
      <c r="CC389" s="289">
        <v>30719</v>
      </c>
      <c r="CD389" s="289">
        <v>0</v>
      </c>
      <c r="CE389" s="289">
        <v>0</v>
      </c>
      <c r="CF389" s="289">
        <v>0</v>
      </c>
      <c r="CG389" s="289">
        <v>0</v>
      </c>
      <c r="CH389" s="289">
        <v>0</v>
      </c>
      <c r="CI389" s="289">
        <v>0</v>
      </c>
      <c r="CJ389" s="289">
        <v>0</v>
      </c>
      <c r="CK389" s="289">
        <v>0</v>
      </c>
      <c r="CL389" s="289">
        <v>0</v>
      </c>
      <c r="CM389" s="289">
        <v>1513480</v>
      </c>
      <c r="CN389" s="289">
        <v>0</v>
      </c>
      <c r="CO389" s="289">
        <v>0</v>
      </c>
      <c r="CP389" s="289">
        <v>0</v>
      </c>
      <c r="CQ389" s="289">
        <v>0</v>
      </c>
      <c r="CR389" s="289">
        <v>0</v>
      </c>
      <c r="CS389" s="289">
        <v>0</v>
      </c>
      <c r="CT389" s="289">
        <v>615509.99</v>
      </c>
      <c r="CU389" s="289">
        <v>0</v>
      </c>
      <c r="CV389" s="289">
        <v>0</v>
      </c>
      <c r="CW389" s="289">
        <v>0</v>
      </c>
      <c r="CX389" s="289">
        <v>82069.75</v>
      </c>
      <c r="CY389" s="289">
        <v>0</v>
      </c>
      <c r="CZ389" s="289">
        <v>0</v>
      </c>
      <c r="DA389" s="289">
        <v>0</v>
      </c>
      <c r="DB389" s="289">
        <v>0</v>
      </c>
      <c r="DC389" s="289">
        <v>0</v>
      </c>
      <c r="DD389" s="289">
        <v>0</v>
      </c>
      <c r="DE389" s="289">
        <v>0</v>
      </c>
      <c r="DF389" s="289">
        <v>0</v>
      </c>
      <c r="DG389" s="289">
        <v>0</v>
      </c>
      <c r="DH389" s="289">
        <v>0</v>
      </c>
      <c r="DI389" s="289">
        <v>4907683.62</v>
      </c>
      <c r="DJ389" s="289">
        <v>0</v>
      </c>
      <c r="DK389" s="289">
        <v>0</v>
      </c>
      <c r="DL389" s="289">
        <v>887563.53</v>
      </c>
      <c r="DM389" s="289">
        <v>525823.93000000005</v>
      </c>
      <c r="DN389" s="289">
        <v>0</v>
      </c>
      <c r="DO389" s="289">
        <v>0</v>
      </c>
      <c r="DP389" s="289">
        <v>156225.45000000001</v>
      </c>
      <c r="DQ389" s="289">
        <v>0</v>
      </c>
      <c r="DR389" s="289">
        <v>30533.79</v>
      </c>
      <c r="DS389" s="289">
        <v>0</v>
      </c>
      <c r="DT389" s="289">
        <v>0</v>
      </c>
      <c r="DU389" s="289">
        <v>0</v>
      </c>
      <c r="DV389" s="289">
        <v>128743.66</v>
      </c>
      <c r="DW389" s="289">
        <v>0</v>
      </c>
      <c r="DX389" s="289">
        <v>118628.15000000001</v>
      </c>
      <c r="DY389" s="289">
        <v>129609.15000000001</v>
      </c>
      <c r="DZ389" s="289">
        <v>443978.29000000004</v>
      </c>
      <c r="EA389" s="289">
        <v>375741.43</v>
      </c>
      <c r="EB389" s="289">
        <v>57255.86</v>
      </c>
      <c r="EC389" s="289">
        <v>0</v>
      </c>
      <c r="ED389" s="289">
        <v>3049443.9299999997</v>
      </c>
      <c r="EE389" s="289">
        <v>1994790.26</v>
      </c>
      <c r="EF389" s="289">
        <v>15957765.949999999</v>
      </c>
      <c r="EG389" s="289">
        <v>6812850.8300000001</v>
      </c>
      <c r="EH389" s="289">
        <v>10199568.789999999</v>
      </c>
      <c r="EI389" s="289">
        <v>0</v>
      </c>
      <c r="EJ389" s="289">
        <v>0</v>
      </c>
      <c r="EK389" s="289">
        <v>0</v>
      </c>
      <c r="EL389" s="289">
        <v>0</v>
      </c>
      <c r="EM389" s="289">
        <v>87222317.519999996</v>
      </c>
      <c r="EN389" s="289">
        <v>41128150.600000001</v>
      </c>
      <c r="EO389" s="289">
        <v>8287467.2999999998</v>
      </c>
      <c r="EP389" s="289">
        <v>301191.7</v>
      </c>
      <c r="EQ389" s="289">
        <v>0</v>
      </c>
      <c r="ER389" s="289">
        <v>33141875</v>
      </c>
      <c r="ES389" s="289">
        <v>0</v>
      </c>
      <c r="ET389" s="289">
        <v>0</v>
      </c>
      <c r="EU389" s="289">
        <v>245495.31</v>
      </c>
      <c r="EV389" s="289">
        <v>281030.02</v>
      </c>
      <c r="EW389" s="289">
        <v>1853508.82</v>
      </c>
      <c r="EX389" s="289">
        <v>1817974.11</v>
      </c>
      <c r="EY389" s="289">
        <v>0</v>
      </c>
      <c r="EZ389" s="289">
        <v>233441.45</v>
      </c>
      <c r="FA389" s="289">
        <v>280685.21000000002</v>
      </c>
      <c r="FB389" s="289">
        <v>459794.93</v>
      </c>
      <c r="FC389" s="289">
        <v>21778.44</v>
      </c>
      <c r="FD389" s="289">
        <v>390772.73</v>
      </c>
      <c r="FE389" s="289">
        <v>0</v>
      </c>
      <c r="FF389" s="289">
        <v>0</v>
      </c>
      <c r="FG389" s="289">
        <v>0</v>
      </c>
      <c r="FH389" s="289">
        <v>178010.07</v>
      </c>
      <c r="FI389" s="289">
        <v>0</v>
      </c>
      <c r="FJ389" s="289">
        <v>178010.07</v>
      </c>
      <c r="FK389" s="289">
        <v>0</v>
      </c>
    </row>
    <row r="390" spans="1:167" x14ac:dyDescent="0.15">
      <c r="A390" s="287">
        <v>6195</v>
      </c>
      <c r="B390" s="287" t="s">
        <v>846</v>
      </c>
      <c r="C390" s="289">
        <v>0</v>
      </c>
      <c r="D390" s="289">
        <v>12810552.460000001</v>
      </c>
      <c r="E390" s="289">
        <v>17703.78</v>
      </c>
      <c r="F390" s="289">
        <v>0</v>
      </c>
      <c r="G390" s="289">
        <v>22711.420000000002</v>
      </c>
      <c r="H390" s="289">
        <v>4218.84</v>
      </c>
      <c r="I390" s="289">
        <v>71022.3</v>
      </c>
      <c r="J390" s="289">
        <v>0</v>
      </c>
      <c r="K390" s="289">
        <v>655268.44000000006</v>
      </c>
      <c r="L390" s="289">
        <v>0</v>
      </c>
      <c r="M390" s="289">
        <v>0</v>
      </c>
      <c r="N390" s="289">
        <v>0</v>
      </c>
      <c r="O390" s="289">
        <v>0</v>
      </c>
      <c r="P390" s="289">
        <v>0</v>
      </c>
      <c r="Q390" s="289">
        <v>0</v>
      </c>
      <c r="R390" s="289">
        <v>0</v>
      </c>
      <c r="S390" s="289">
        <v>0</v>
      </c>
      <c r="T390" s="289">
        <v>4950</v>
      </c>
      <c r="U390" s="289">
        <v>497325.42</v>
      </c>
      <c r="V390" s="289">
        <v>8272398</v>
      </c>
      <c r="W390" s="289">
        <v>267591.25</v>
      </c>
      <c r="X390" s="289">
        <v>0</v>
      </c>
      <c r="Y390" s="289">
        <v>571150.65</v>
      </c>
      <c r="Z390" s="289">
        <v>9667.94</v>
      </c>
      <c r="AA390" s="289">
        <v>46987.33</v>
      </c>
      <c r="AB390" s="289">
        <v>18389</v>
      </c>
      <c r="AC390" s="289">
        <v>0</v>
      </c>
      <c r="AD390" s="289">
        <v>80059</v>
      </c>
      <c r="AE390" s="289">
        <v>434460.82</v>
      </c>
      <c r="AF390" s="289">
        <v>0</v>
      </c>
      <c r="AG390" s="289">
        <v>0</v>
      </c>
      <c r="AH390" s="289">
        <v>83421.77</v>
      </c>
      <c r="AI390" s="289">
        <v>0</v>
      </c>
      <c r="AJ390" s="289">
        <v>0</v>
      </c>
      <c r="AK390" s="289">
        <v>13450</v>
      </c>
      <c r="AL390" s="289">
        <v>0</v>
      </c>
      <c r="AM390" s="289">
        <v>32208</v>
      </c>
      <c r="AN390" s="289">
        <v>0</v>
      </c>
      <c r="AO390" s="289">
        <v>0</v>
      </c>
      <c r="AP390" s="289">
        <v>18634.28</v>
      </c>
      <c r="AQ390" s="289">
        <v>4734527.9400000004</v>
      </c>
      <c r="AR390" s="289">
        <v>4564120.42</v>
      </c>
      <c r="AS390" s="289">
        <v>1220045.94</v>
      </c>
      <c r="AT390" s="289">
        <v>669709.48</v>
      </c>
      <c r="AU390" s="289">
        <v>511806.85000000003</v>
      </c>
      <c r="AV390" s="289">
        <v>160287.75</v>
      </c>
      <c r="AW390" s="289">
        <v>655638.82000000007</v>
      </c>
      <c r="AX390" s="289">
        <v>886254.01</v>
      </c>
      <c r="AY390" s="289">
        <v>587564.48</v>
      </c>
      <c r="AZ390" s="289">
        <v>1287945.9099999999</v>
      </c>
      <c r="BA390" s="289">
        <v>3711991.56</v>
      </c>
      <c r="BB390" s="289">
        <v>1116106.22</v>
      </c>
      <c r="BC390" s="289">
        <v>262918.45</v>
      </c>
      <c r="BD390" s="289">
        <v>0</v>
      </c>
      <c r="BE390" s="289">
        <v>147967.19</v>
      </c>
      <c r="BF390" s="289">
        <v>2301019.21</v>
      </c>
      <c r="BG390" s="289">
        <v>682283.65</v>
      </c>
      <c r="BH390" s="289">
        <v>1604.04</v>
      </c>
      <c r="BI390" s="289">
        <v>0</v>
      </c>
      <c r="BJ390" s="289">
        <v>0</v>
      </c>
      <c r="BK390" s="289">
        <v>0</v>
      </c>
      <c r="BL390" s="289">
        <v>0</v>
      </c>
      <c r="BM390" s="289">
        <v>0</v>
      </c>
      <c r="BN390" s="289">
        <v>0</v>
      </c>
      <c r="BO390" s="289">
        <v>8504435.7699999996</v>
      </c>
      <c r="BP390" s="289">
        <v>8934814.5500000007</v>
      </c>
      <c r="BQ390" s="289">
        <v>0</v>
      </c>
      <c r="BR390" s="289">
        <v>0</v>
      </c>
      <c r="BS390" s="289">
        <v>8504435.7699999996</v>
      </c>
      <c r="BT390" s="289">
        <v>8934814.5500000007</v>
      </c>
      <c r="BU390" s="289">
        <v>0</v>
      </c>
      <c r="BV390" s="289">
        <v>0</v>
      </c>
      <c r="BW390" s="289">
        <v>2011656.21</v>
      </c>
      <c r="BX390" s="289">
        <v>0</v>
      </c>
      <c r="BY390" s="289">
        <v>0</v>
      </c>
      <c r="BZ390" s="289">
        <v>0</v>
      </c>
      <c r="CA390" s="289">
        <v>0</v>
      </c>
      <c r="CB390" s="289">
        <v>0</v>
      </c>
      <c r="CC390" s="289">
        <v>150866.48000000001</v>
      </c>
      <c r="CD390" s="289">
        <v>0</v>
      </c>
      <c r="CE390" s="289">
        <v>0</v>
      </c>
      <c r="CF390" s="289">
        <v>0</v>
      </c>
      <c r="CG390" s="289">
        <v>0</v>
      </c>
      <c r="CH390" s="289">
        <v>11857.12</v>
      </c>
      <c r="CI390" s="289">
        <v>0</v>
      </c>
      <c r="CJ390" s="289">
        <v>0</v>
      </c>
      <c r="CK390" s="289">
        <v>0</v>
      </c>
      <c r="CL390" s="289">
        <v>0</v>
      </c>
      <c r="CM390" s="289">
        <v>682525</v>
      </c>
      <c r="CN390" s="289">
        <v>0</v>
      </c>
      <c r="CO390" s="289">
        <v>0</v>
      </c>
      <c r="CP390" s="289">
        <v>0</v>
      </c>
      <c r="CQ390" s="289">
        <v>0</v>
      </c>
      <c r="CR390" s="289">
        <v>0</v>
      </c>
      <c r="CS390" s="289">
        <v>0</v>
      </c>
      <c r="CT390" s="289">
        <v>435908</v>
      </c>
      <c r="CU390" s="289">
        <v>0</v>
      </c>
      <c r="CV390" s="289">
        <v>0</v>
      </c>
      <c r="CW390" s="289">
        <v>0</v>
      </c>
      <c r="CX390" s="289">
        <v>44831.35</v>
      </c>
      <c r="CY390" s="289">
        <v>0</v>
      </c>
      <c r="CZ390" s="289">
        <v>0</v>
      </c>
      <c r="DA390" s="289">
        <v>0</v>
      </c>
      <c r="DB390" s="289">
        <v>0</v>
      </c>
      <c r="DC390" s="289">
        <v>0</v>
      </c>
      <c r="DD390" s="289">
        <v>0</v>
      </c>
      <c r="DE390" s="289">
        <v>0</v>
      </c>
      <c r="DF390" s="289">
        <v>0</v>
      </c>
      <c r="DG390" s="289">
        <v>0</v>
      </c>
      <c r="DH390" s="289">
        <v>0</v>
      </c>
      <c r="DI390" s="289">
        <v>2448352.33</v>
      </c>
      <c r="DJ390" s="289">
        <v>0</v>
      </c>
      <c r="DK390" s="289">
        <v>0</v>
      </c>
      <c r="DL390" s="289">
        <v>456880.73</v>
      </c>
      <c r="DM390" s="289">
        <v>217620.86000000002</v>
      </c>
      <c r="DN390" s="289">
        <v>0</v>
      </c>
      <c r="DO390" s="289">
        <v>0</v>
      </c>
      <c r="DP390" s="289">
        <v>81380.479999999996</v>
      </c>
      <c r="DQ390" s="289">
        <v>0</v>
      </c>
      <c r="DR390" s="289">
        <v>0</v>
      </c>
      <c r="DS390" s="289">
        <v>0</v>
      </c>
      <c r="DT390" s="289">
        <v>0</v>
      </c>
      <c r="DU390" s="289">
        <v>0</v>
      </c>
      <c r="DV390" s="289">
        <v>88575.94</v>
      </c>
      <c r="DW390" s="289">
        <v>44833.82</v>
      </c>
      <c r="DX390" s="289">
        <v>67554.27</v>
      </c>
      <c r="DY390" s="289">
        <v>94278.33</v>
      </c>
      <c r="DZ390" s="289">
        <v>126552.42</v>
      </c>
      <c r="EA390" s="289">
        <v>72645.180000000008</v>
      </c>
      <c r="EB390" s="289">
        <v>27183.18</v>
      </c>
      <c r="EC390" s="289">
        <v>0</v>
      </c>
      <c r="ED390" s="289">
        <v>235589.51</v>
      </c>
      <c r="EE390" s="289">
        <v>182965.36000000002</v>
      </c>
      <c r="EF390" s="289">
        <v>6880848.3499999996</v>
      </c>
      <c r="EG390" s="289">
        <v>3697482.15</v>
      </c>
      <c r="EH390" s="289">
        <v>3235990.35</v>
      </c>
      <c r="EI390" s="289">
        <v>0</v>
      </c>
      <c r="EJ390" s="289">
        <v>0</v>
      </c>
      <c r="EK390" s="289">
        <v>0</v>
      </c>
      <c r="EL390" s="289">
        <v>0</v>
      </c>
      <c r="EM390" s="289">
        <v>9075000</v>
      </c>
      <c r="EN390" s="289">
        <v>220401.46</v>
      </c>
      <c r="EO390" s="289">
        <v>186333.3</v>
      </c>
      <c r="EP390" s="289">
        <v>997.37</v>
      </c>
      <c r="EQ390" s="289">
        <v>30065.53</v>
      </c>
      <c r="ER390" s="289">
        <v>5000</v>
      </c>
      <c r="ES390" s="289">
        <v>0</v>
      </c>
      <c r="ET390" s="289">
        <v>0</v>
      </c>
      <c r="EU390" s="289">
        <v>82002.84</v>
      </c>
      <c r="EV390" s="289">
        <v>83954.76</v>
      </c>
      <c r="EW390" s="289">
        <v>1082368.2</v>
      </c>
      <c r="EX390" s="289">
        <v>1080416.28</v>
      </c>
      <c r="EY390" s="289">
        <v>0</v>
      </c>
      <c r="EZ390" s="289">
        <v>0</v>
      </c>
      <c r="FA390" s="289">
        <v>0</v>
      </c>
      <c r="FB390" s="289">
        <v>0</v>
      </c>
      <c r="FC390" s="289">
        <v>0</v>
      </c>
      <c r="FD390" s="289">
        <v>0</v>
      </c>
      <c r="FE390" s="289">
        <v>0</v>
      </c>
      <c r="FF390" s="289">
        <v>0</v>
      </c>
      <c r="FG390" s="289">
        <v>0</v>
      </c>
      <c r="FH390" s="289">
        <v>0</v>
      </c>
      <c r="FI390" s="289">
        <v>0</v>
      </c>
      <c r="FJ390" s="289">
        <v>0</v>
      </c>
      <c r="FK390" s="289">
        <v>0</v>
      </c>
    </row>
    <row r="391" spans="1:167" x14ac:dyDescent="0.15">
      <c r="A391" s="287">
        <v>6216</v>
      </c>
      <c r="B391" s="287" t="s">
        <v>847</v>
      </c>
      <c r="C391" s="289">
        <v>0</v>
      </c>
      <c r="D391" s="289">
        <v>7217581.25</v>
      </c>
      <c r="E391" s="289">
        <v>0</v>
      </c>
      <c r="F391" s="289">
        <v>19822.75</v>
      </c>
      <c r="G391" s="289">
        <v>35781.300000000003</v>
      </c>
      <c r="H391" s="289">
        <v>19580.79</v>
      </c>
      <c r="I391" s="289">
        <v>88100.180000000008</v>
      </c>
      <c r="J391" s="289">
        <v>0</v>
      </c>
      <c r="K391" s="289">
        <v>247972.08000000002</v>
      </c>
      <c r="L391" s="289">
        <v>0</v>
      </c>
      <c r="M391" s="289">
        <v>0</v>
      </c>
      <c r="N391" s="289">
        <v>0</v>
      </c>
      <c r="O391" s="289">
        <v>0</v>
      </c>
      <c r="P391" s="289">
        <v>8807.9500000000007</v>
      </c>
      <c r="Q391" s="289">
        <v>0</v>
      </c>
      <c r="R391" s="289">
        <v>0</v>
      </c>
      <c r="S391" s="289">
        <v>0</v>
      </c>
      <c r="T391" s="289">
        <v>0</v>
      </c>
      <c r="U391" s="289">
        <v>430623.02</v>
      </c>
      <c r="V391" s="289">
        <v>11239586</v>
      </c>
      <c r="W391" s="289">
        <v>16418.080000000002</v>
      </c>
      <c r="X391" s="289">
        <v>0</v>
      </c>
      <c r="Y391" s="289">
        <v>0</v>
      </c>
      <c r="Z391" s="289">
        <v>50398.28</v>
      </c>
      <c r="AA391" s="289">
        <v>16039</v>
      </c>
      <c r="AB391" s="289">
        <v>0</v>
      </c>
      <c r="AC391" s="289">
        <v>0</v>
      </c>
      <c r="AD391" s="289">
        <v>300565.51</v>
      </c>
      <c r="AE391" s="289">
        <v>196358.12</v>
      </c>
      <c r="AF391" s="289">
        <v>0</v>
      </c>
      <c r="AG391" s="289">
        <v>0</v>
      </c>
      <c r="AH391" s="289">
        <v>62776.270000000004</v>
      </c>
      <c r="AI391" s="289">
        <v>0</v>
      </c>
      <c r="AJ391" s="289">
        <v>0</v>
      </c>
      <c r="AK391" s="289">
        <v>3637</v>
      </c>
      <c r="AL391" s="289">
        <v>0</v>
      </c>
      <c r="AM391" s="289">
        <v>0.01</v>
      </c>
      <c r="AN391" s="289">
        <v>157303.4</v>
      </c>
      <c r="AO391" s="289">
        <v>0</v>
      </c>
      <c r="AP391" s="289">
        <v>5880.2</v>
      </c>
      <c r="AQ391" s="289">
        <v>4685820.78</v>
      </c>
      <c r="AR391" s="289">
        <v>3371769.03</v>
      </c>
      <c r="AS391" s="289">
        <v>843941.69000000006</v>
      </c>
      <c r="AT391" s="289">
        <v>474714.99</v>
      </c>
      <c r="AU391" s="289">
        <v>313892.89</v>
      </c>
      <c r="AV391" s="289">
        <v>175195.13</v>
      </c>
      <c r="AW391" s="289">
        <v>830438.14</v>
      </c>
      <c r="AX391" s="289">
        <v>733158.62</v>
      </c>
      <c r="AY391" s="289">
        <v>459642.62</v>
      </c>
      <c r="AZ391" s="289">
        <v>1126747.07</v>
      </c>
      <c r="BA391" s="289">
        <v>2861518.28</v>
      </c>
      <c r="BB391" s="289">
        <v>914705.74</v>
      </c>
      <c r="BC391" s="289">
        <v>160873</v>
      </c>
      <c r="BD391" s="289">
        <v>70937.19</v>
      </c>
      <c r="BE391" s="289">
        <v>13810.28</v>
      </c>
      <c r="BF391" s="289">
        <v>1754566.69</v>
      </c>
      <c r="BG391" s="289">
        <v>1516144.55</v>
      </c>
      <c r="BH391" s="289">
        <v>34.700000000000003</v>
      </c>
      <c r="BI391" s="289">
        <v>0</v>
      </c>
      <c r="BJ391" s="289">
        <v>0</v>
      </c>
      <c r="BK391" s="289">
        <v>0</v>
      </c>
      <c r="BL391" s="289">
        <v>0</v>
      </c>
      <c r="BM391" s="289">
        <v>0</v>
      </c>
      <c r="BN391" s="289">
        <v>0</v>
      </c>
      <c r="BO391" s="289">
        <v>63718.76</v>
      </c>
      <c r="BP391" s="289">
        <v>0</v>
      </c>
      <c r="BQ391" s="289">
        <v>3884309.25</v>
      </c>
      <c r="BR391" s="289">
        <v>3757347.81</v>
      </c>
      <c r="BS391" s="289">
        <v>3948028.0100000002</v>
      </c>
      <c r="BT391" s="289">
        <v>3757347.81</v>
      </c>
      <c r="BU391" s="289">
        <v>0</v>
      </c>
      <c r="BV391" s="289">
        <v>0</v>
      </c>
      <c r="BW391" s="289">
        <v>1754566.69</v>
      </c>
      <c r="BX391" s="289">
        <v>0</v>
      </c>
      <c r="BY391" s="289">
        <v>0</v>
      </c>
      <c r="BZ391" s="289">
        <v>0</v>
      </c>
      <c r="CA391" s="289">
        <v>0</v>
      </c>
      <c r="CB391" s="289">
        <v>0</v>
      </c>
      <c r="CC391" s="289">
        <v>30635.279999999999</v>
      </c>
      <c r="CD391" s="289">
        <v>0</v>
      </c>
      <c r="CE391" s="289">
        <v>0</v>
      </c>
      <c r="CF391" s="289">
        <v>0</v>
      </c>
      <c r="CG391" s="289">
        <v>0</v>
      </c>
      <c r="CH391" s="289">
        <v>45869.86</v>
      </c>
      <c r="CI391" s="289">
        <v>0</v>
      </c>
      <c r="CJ391" s="289">
        <v>0</v>
      </c>
      <c r="CK391" s="289">
        <v>0</v>
      </c>
      <c r="CL391" s="289">
        <v>1938.96</v>
      </c>
      <c r="CM391" s="289">
        <v>501618</v>
      </c>
      <c r="CN391" s="289">
        <v>0</v>
      </c>
      <c r="CO391" s="289">
        <v>0</v>
      </c>
      <c r="CP391" s="289">
        <v>0</v>
      </c>
      <c r="CQ391" s="289">
        <v>0</v>
      </c>
      <c r="CR391" s="289">
        <v>0</v>
      </c>
      <c r="CS391" s="289">
        <v>0</v>
      </c>
      <c r="CT391" s="289">
        <v>375918.67</v>
      </c>
      <c r="CU391" s="289">
        <v>0</v>
      </c>
      <c r="CV391" s="289">
        <v>0</v>
      </c>
      <c r="CW391" s="289">
        <v>0</v>
      </c>
      <c r="CX391" s="289">
        <v>94687.01</v>
      </c>
      <c r="CY391" s="289">
        <v>0</v>
      </c>
      <c r="CZ391" s="289">
        <v>0</v>
      </c>
      <c r="DA391" s="289">
        <v>0</v>
      </c>
      <c r="DB391" s="289">
        <v>0</v>
      </c>
      <c r="DC391" s="289">
        <v>0</v>
      </c>
      <c r="DD391" s="289">
        <v>0</v>
      </c>
      <c r="DE391" s="289">
        <v>0</v>
      </c>
      <c r="DF391" s="289">
        <v>0</v>
      </c>
      <c r="DG391" s="289">
        <v>0</v>
      </c>
      <c r="DH391" s="289">
        <v>0</v>
      </c>
      <c r="DI391" s="289">
        <v>2003981.26</v>
      </c>
      <c r="DJ391" s="289">
        <v>1938.96</v>
      </c>
      <c r="DK391" s="289">
        <v>0</v>
      </c>
      <c r="DL391" s="289">
        <v>302406.45</v>
      </c>
      <c r="DM391" s="289">
        <v>222412.27000000002</v>
      </c>
      <c r="DN391" s="289">
        <v>0</v>
      </c>
      <c r="DO391" s="289">
        <v>0</v>
      </c>
      <c r="DP391" s="289">
        <v>145632.35</v>
      </c>
      <c r="DQ391" s="289">
        <v>0</v>
      </c>
      <c r="DR391" s="289">
        <v>0</v>
      </c>
      <c r="DS391" s="289">
        <v>0</v>
      </c>
      <c r="DT391" s="289">
        <v>0</v>
      </c>
      <c r="DU391" s="289">
        <v>0</v>
      </c>
      <c r="DV391" s="289">
        <v>128863.18000000001</v>
      </c>
      <c r="DW391" s="289">
        <v>0</v>
      </c>
      <c r="DX391" s="289">
        <v>5735.62</v>
      </c>
      <c r="DY391" s="289">
        <v>14777.33</v>
      </c>
      <c r="DZ391" s="289">
        <v>23354.55</v>
      </c>
      <c r="EA391" s="289">
        <v>11161.130000000001</v>
      </c>
      <c r="EB391" s="289">
        <v>3151.71</v>
      </c>
      <c r="EC391" s="289">
        <v>0</v>
      </c>
      <c r="ED391" s="289">
        <v>868547.25</v>
      </c>
      <c r="EE391" s="289">
        <v>108120.45000000001</v>
      </c>
      <c r="EF391" s="289">
        <v>8673546.9600000009</v>
      </c>
      <c r="EG391" s="289">
        <v>4019003.06</v>
      </c>
      <c r="EH391" s="289">
        <v>5414970.7000000002</v>
      </c>
      <c r="EI391" s="289">
        <v>0</v>
      </c>
      <c r="EJ391" s="289">
        <v>0</v>
      </c>
      <c r="EK391" s="289">
        <v>0</v>
      </c>
      <c r="EL391" s="289">
        <v>0</v>
      </c>
      <c r="EM391" s="289">
        <v>9002137.9499999993</v>
      </c>
      <c r="EN391" s="289">
        <v>27215.98</v>
      </c>
      <c r="EO391" s="289">
        <v>500</v>
      </c>
      <c r="EP391" s="289">
        <v>0</v>
      </c>
      <c r="EQ391" s="289">
        <v>0</v>
      </c>
      <c r="ER391" s="289">
        <v>26715.98</v>
      </c>
      <c r="ES391" s="289">
        <v>0</v>
      </c>
      <c r="ET391" s="289">
        <v>0</v>
      </c>
      <c r="EU391" s="289">
        <v>0</v>
      </c>
      <c r="EV391" s="289">
        <v>31181.360000000001</v>
      </c>
      <c r="EW391" s="289">
        <v>808179.39</v>
      </c>
      <c r="EX391" s="289">
        <v>776998.03</v>
      </c>
      <c r="EY391" s="289">
        <v>0</v>
      </c>
      <c r="EZ391" s="289">
        <v>75390.13</v>
      </c>
      <c r="FA391" s="289">
        <v>111765.08</v>
      </c>
      <c r="FB391" s="289">
        <v>185230</v>
      </c>
      <c r="FC391" s="289">
        <v>1567.43</v>
      </c>
      <c r="FD391" s="289">
        <v>147287.62</v>
      </c>
      <c r="FE391" s="289">
        <v>0</v>
      </c>
      <c r="FF391" s="289">
        <v>0</v>
      </c>
      <c r="FG391" s="289">
        <v>0</v>
      </c>
      <c r="FH391" s="289">
        <v>8182</v>
      </c>
      <c r="FI391" s="289">
        <v>0</v>
      </c>
      <c r="FJ391" s="289">
        <v>3984.17</v>
      </c>
      <c r="FK391" s="289">
        <v>4197.83</v>
      </c>
    </row>
    <row r="392" spans="1:167" x14ac:dyDescent="0.15">
      <c r="A392" s="287">
        <v>6223</v>
      </c>
      <c r="B392" s="287" t="s">
        <v>848</v>
      </c>
      <c r="C392" s="289">
        <v>33852.559999999998</v>
      </c>
      <c r="D392" s="289">
        <v>34828303.609999999</v>
      </c>
      <c r="E392" s="289">
        <v>38033.43</v>
      </c>
      <c r="F392" s="289">
        <v>17.46</v>
      </c>
      <c r="G392" s="289">
        <v>201406.99</v>
      </c>
      <c r="H392" s="289">
        <v>93022.91</v>
      </c>
      <c r="I392" s="289">
        <v>73057.440000000002</v>
      </c>
      <c r="J392" s="289">
        <v>0</v>
      </c>
      <c r="K392" s="289">
        <v>1883474.3</v>
      </c>
      <c r="L392" s="289">
        <v>0</v>
      </c>
      <c r="M392" s="289">
        <v>0</v>
      </c>
      <c r="N392" s="289">
        <v>0</v>
      </c>
      <c r="O392" s="289">
        <v>0</v>
      </c>
      <c r="P392" s="289">
        <v>0</v>
      </c>
      <c r="Q392" s="289">
        <v>0</v>
      </c>
      <c r="R392" s="289">
        <v>0</v>
      </c>
      <c r="S392" s="289">
        <v>0</v>
      </c>
      <c r="T392" s="289">
        <v>0</v>
      </c>
      <c r="U392" s="289">
        <v>2499375.2400000002</v>
      </c>
      <c r="V392" s="289">
        <v>52211282</v>
      </c>
      <c r="W392" s="289">
        <v>126077.54000000001</v>
      </c>
      <c r="X392" s="289">
        <v>214970</v>
      </c>
      <c r="Y392" s="289">
        <v>1856782.54</v>
      </c>
      <c r="Z392" s="289">
        <v>34574.44</v>
      </c>
      <c r="AA392" s="289">
        <v>572313</v>
      </c>
      <c r="AB392" s="289">
        <v>75887</v>
      </c>
      <c r="AC392" s="289">
        <v>0</v>
      </c>
      <c r="AD392" s="289">
        <v>622030.99</v>
      </c>
      <c r="AE392" s="289">
        <v>1778521.85</v>
      </c>
      <c r="AF392" s="289">
        <v>0</v>
      </c>
      <c r="AG392" s="289">
        <v>0</v>
      </c>
      <c r="AH392" s="289">
        <v>125886.54000000001</v>
      </c>
      <c r="AI392" s="289">
        <v>6000</v>
      </c>
      <c r="AJ392" s="289">
        <v>0</v>
      </c>
      <c r="AK392" s="289">
        <v>129668.98</v>
      </c>
      <c r="AL392" s="289">
        <v>0</v>
      </c>
      <c r="AM392" s="289">
        <v>700.95</v>
      </c>
      <c r="AN392" s="289">
        <v>387178.83</v>
      </c>
      <c r="AO392" s="289">
        <v>0</v>
      </c>
      <c r="AP392" s="289">
        <v>59689.51</v>
      </c>
      <c r="AQ392" s="289">
        <v>16736152.189999999</v>
      </c>
      <c r="AR392" s="289">
        <v>27543474.859999999</v>
      </c>
      <c r="AS392" s="289">
        <v>2194486.1800000002</v>
      </c>
      <c r="AT392" s="289">
        <v>2595385.04</v>
      </c>
      <c r="AU392" s="289">
        <v>1662229.92</v>
      </c>
      <c r="AV392" s="289">
        <v>342832.06</v>
      </c>
      <c r="AW392" s="289">
        <v>3143033.8</v>
      </c>
      <c r="AX392" s="289">
        <v>3105422.81</v>
      </c>
      <c r="AY392" s="289">
        <v>597631.44000000006</v>
      </c>
      <c r="AZ392" s="289">
        <v>5330462.1500000004</v>
      </c>
      <c r="BA392" s="289">
        <v>16469812.02</v>
      </c>
      <c r="BB392" s="289">
        <v>3890975.24</v>
      </c>
      <c r="BC392" s="289">
        <v>908872.4</v>
      </c>
      <c r="BD392" s="289">
        <v>205523.88</v>
      </c>
      <c r="BE392" s="289">
        <v>15000</v>
      </c>
      <c r="BF392" s="289">
        <v>8834498.8300000001</v>
      </c>
      <c r="BG392" s="289">
        <v>2764322.42</v>
      </c>
      <c r="BH392" s="289">
        <v>49757.49</v>
      </c>
      <c r="BI392" s="289">
        <v>0</v>
      </c>
      <c r="BJ392" s="289">
        <v>0</v>
      </c>
      <c r="BK392" s="289">
        <v>6029743.6399999997</v>
      </c>
      <c r="BL392" s="289">
        <v>7980735</v>
      </c>
      <c r="BM392" s="289">
        <v>0</v>
      </c>
      <c r="BN392" s="289">
        <v>0</v>
      </c>
      <c r="BO392" s="289">
        <v>21379608.18</v>
      </c>
      <c r="BP392" s="289">
        <v>21802339.5</v>
      </c>
      <c r="BQ392" s="289">
        <v>0</v>
      </c>
      <c r="BR392" s="289">
        <v>-911487.3</v>
      </c>
      <c r="BS392" s="289">
        <v>27409351.82</v>
      </c>
      <c r="BT392" s="289">
        <v>28871587.199999999</v>
      </c>
      <c r="BU392" s="289">
        <v>0</v>
      </c>
      <c r="BV392" s="289">
        <v>0</v>
      </c>
      <c r="BW392" s="289">
        <v>8634498.8300000001</v>
      </c>
      <c r="BX392" s="289">
        <v>0</v>
      </c>
      <c r="BY392" s="289">
        <v>0</v>
      </c>
      <c r="BZ392" s="289">
        <v>0</v>
      </c>
      <c r="CA392" s="289">
        <v>0</v>
      </c>
      <c r="CB392" s="289">
        <v>0</v>
      </c>
      <c r="CC392" s="289">
        <v>328779.23</v>
      </c>
      <c r="CD392" s="289">
        <v>0</v>
      </c>
      <c r="CE392" s="289">
        <v>0</v>
      </c>
      <c r="CF392" s="289">
        <v>0</v>
      </c>
      <c r="CG392" s="289">
        <v>0</v>
      </c>
      <c r="CH392" s="289">
        <v>1500</v>
      </c>
      <c r="CI392" s="289">
        <v>0</v>
      </c>
      <c r="CJ392" s="289">
        <v>0</v>
      </c>
      <c r="CK392" s="289">
        <v>0</v>
      </c>
      <c r="CL392" s="289">
        <v>0</v>
      </c>
      <c r="CM392" s="289">
        <v>3340019</v>
      </c>
      <c r="CN392" s="289">
        <v>12263</v>
      </c>
      <c r="CO392" s="289">
        <v>0</v>
      </c>
      <c r="CP392" s="289">
        <v>0</v>
      </c>
      <c r="CQ392" s="289">
        <v>0</v>
      </c>
      <c r="CR392" s="289">
        <v>0</v>
      </c>
      <c r="CS392" s="289">
        <v>8340</v>
      </c>
      <c r="CT392" s="289">
        <v>1228299.8</v>
      </c>
      <c r="CU392" s="289">
        <v>0</v>
      </c>
      <c r="CV392" s="289">
        <v>0</v>
      </c>
      <c r="CW392" s="289">
        <v>0</v>
      </c>
      <c r="CX392" s="289">
        <v>792664.89</v>
      </c>
      <c r="CY392" s="289">
        <v>0</v>
      </c>
      <c r="CZ392" s="289">
        <v>0</v>
      </c>
      <c r="DA392" s="289">
        <v>0</v>
      </c>
      <c r="DB392" s="289">
        <v>0</v>
      </c>
      <c r="DC392" s="289">
        <v>0</v>
      </c>
      <c r="DD392" s="289">
        <v>0</v>
      </c>
      <c r="DE392" s="289">
        <v>0</v>
      </c>
      <c r="DF392" s="289">
        <v>0</v>
      </c>
      <c r="DG392" s="289">
        <v>0</v>
      </c>
      <c r="DH392" s="289">
        <v>0</v>
      </c>
      <c r="DI392" s="289">
        <v>10786167.289999999</v>
      </c>
      <c r="DJ392" s="289">
        <v>0</v>
      </c>
      <c r="DK392" s="289">
        <v>0</v>
      </c>
      <c r="DL392" s="289">
        <v>1626301.87</v>
      </c>
      <c r="DM392" s="289">
        <v>816878.48</v>
      </c>
      <c r="DN392" s="289">
        <v>0</v>
      </c>
      <c r="DO392" s="289">
        <v>0</v>
      </c>
      <c r="DP392" s="289">
        <v>901689.84</v>
      </c>
      <c r="DQ392" s="289">
        <v>0</v>
      </c>
      <c r="DR392" s="289">
        <v>0</v>
      </c>
      <c r="DS392" s="289">
        <v>0</v>
      </c>
      <c r="DT392" s="289">
        <v>0</v>
      </c>
      <c r="DU392" s="289">
        <v>0</v>
      </c>
      <c r="DV392" s="289">
        <v>133188.03</v>
      </c>
      <c r="DW392" s="289">
        <v>82139.240000000005</v>
      </c>
      <c r="DX392" s="289">
        <v>157543.93</v>
      </c>
      <c r="DY392" s="289">
        <v>381914.34</v>
      </c>
      <c r="DZ392" s="289">
        <v>1346812.06</v>
      </c>
      <c r="EA392" s="289">
        <v>352403.12</v>
      </c>
      <c r="EB392" s="289">
        <v>736185.97</v>
      </c>
      <c r="EC392" s="289">
        <v>33852.559999999998</v>
      </c>
      <c r="ED392" s="289">
        <v>1566365.7</v>
      </c>
      <c r="EE392" s="289">
        <v>2192270.8199999998</v>
      </c>
      <c r="EF392" s="289">
        <v>9498874.629999999</v>
      </c>
      <c r="EG392" s="289">
        <v>8870032.6300000008</v>
      </c>
      <c r="EH392" s="289">
        <v>2936.88</v>
      </c>
      <c r="EI392" s="289">
        <v>0</v>
      </c>
      <c r="EJ392" s="289">
        <v>0</v>
      </c>
      <c r="EK392" s="289">
        <v>0</v>
      </c>
      <c r="EL392" s="289">
        <v>0</v>
      </c>
      <c r="EM392" s="289">
        <v>71987411.140000001</v>
      </c>
      <c r="EN392" s="289">
        <v>0</v>
      </c>
      <c r="EO392" s="289">
        <v>18537125.93</v>
      </c>
      <c r="EP392" s="289">
        <v>39823368.630000003</v>
      </c>
      <c r="EQ392" s="289">
        <v>46096.36</v>
      </c>
      <c r="ER392" s="289">
        <v>21240146.34</v>
      </c>
      <c r="ES392" s="289">
        <v>0</v>
      </c>
      <c r="ET392" s="289">
        <v>0</v>
      </c>
      <c r="EU392" s="289">
        <v>1883025.66</v>
      </c>
      <c r="EV392" s="289">
        <v>2017792.15</v>
      </c>
      <c r="EW392" s="289">
        <v>4748065.1500000004</v>
      </c>
      <c r="EX392" s="289">
        <v>4613298.66</v>
      </c>
      <c r="EY392" s="289">
        <v>0</v>
      </c>
      <c r="EZ392" s="289">
        <v>325007.64</v>
      </c>
      <c r="FA392" s="289">
        <v>335269.32</v>
      </c>
      <c r="FB392" s="289">
        <v>437200</v>
      </c>
      <c r="FC392" s="289">
        <v>426938.32</v>
      </c>
      <c r="FD392" s="289">
        <v>0</v>
      </c>
      <c r="FE392" s="289">
        <v>0</v>
      </c>
      <c r="FF392" s="289">
        <v>0</v>
      </c>
      <c r="FG392" s="289">
        <v>0</v>
      </c>
      <c r="FH392" s="289">
        <v>0</v>
      </c>
      <c r="FI392" s="289">
        <v>0</v>
      </c>
      <c r="FJ392" s="289">
        <v>0</v>
      </c>
      <c r="FK392" s="289">
        <v>0</v>
      </c>
    </row>
    <row r="393" spans="1:167" x14ac:dyDescent="0.15">
      <c r="A393" s="287">
        <v>6230</v>
      </c>
      <c r="B393" s="287" t="s">
        <v>849</v>
      </c>
      <c r="C393" s="289">
        <v>0</v>
      </c>
      <c r="D393" s="289">
        <v>5386317</v>
      </c>
      <c r="E393" s="289">
        <v>0</v>
      </c>
      <c r="F393" s="289">
        <v>0</v>
      </c>
      <c r="G393" s="289">
        <v>12403.93</v>
      </c>
      <c r="H393" s="289">
        <v>9584.31</v>
      </c>
      <c r="I393" s="289">
        <v>17833.27</v>
      </c>
      <c r="J393" s="289">
        <v>271.22000000000003</v>
      </c>
      <c r="K393" s="289">
        <v>134471.08000000002</v>
      </c>
      <c r="L393" s="289">
        <v>0</v>
      </c>
      <c r="M393" s="289">
        <v>0</v>
      </c>
      <c r="N393" s="289">
        <v>0</v>
      </c>
      <c r="O393" s="289">
        <v>0</v>
      </c>
      <c r="P393" s="289">
        <v>2454.67</v>
      </c>
      <c r="Q393" s="289">
        <v>0</v>
      </c>
      <c r="R393" s="289">
        <v>0</v>
      </c>
      <c r="S393" s="289">
        <v>0</v>
      </c>
      <c r="T393" s="289">
        <v>0</v>
      </c>
      <c r="U393" s="289">
        <v>208601.71</v>
      </c>
      <c r="V393" s="289">
        <v>278673</v>
      </c>
      <c r="W393" s="289">
        <v>8568.17</v>
      </c>
      <c r="X393" s="289">
        <v>0</v>
      </c>
      <c r="Y393" s="289">
        <v>141158.91</v>
      </c>
      <c r="Z393" s="289">
        <v>50271.73</v>
      </c>
      <c r="AA393" s="289">
        <v>154738</v>
      </c>
      <c r="AB393" s="289">
        <v>0</v>
      </c>
      <c r="AC393" s="289">
        <v>0</v>
      </c>
      <c r="AD393" s="289">
        <v>34164.090000000004</v>
      </c>
      <c r="AE393" s="289">
        <v>126580.6</v>
      </c>
      <c r="AF393" s="289">
        <v>0</v>
      </c>
      <c r="AG393" s="289">
        <v>0</v>
      </c>
      <c r="AH393" s="289">
        <v>0</v>
      </c>
      <c r="AI393" s="289">
        <v>26062.09</v>
      </c>
      <c r="AJ393" s="289">
        <v>0</v>
      </c>
      <c r="AK393" s="289">
        <v>0</v>
      </c>
      <c r="AL393" s="289">
        <v>0</v>
      </c>
      <c r="AM393" s="289">
        <v>0</v>
      </c>
      <c r="AN393" s="289">
        <v>28800.57</v>
      </c>
      <c r="AO393" s="289">
        <v>0</v>
      </c>
      <c r="AP393" s="289">
        <v>11120.49</v>
      </c>
      <c r="AQ393" s="289">
        <v>1159332.6599999999</v>
      </c>
      <c r="AR393" s="289">
        <v>1039199.13</v>
      </c>
      <c r="AS393" s="289">
        <v>0</v>
      </c>
      <c r="AT393" s="289">
        <v>136745.26</v>
      </c>
      <c r="AU393" s="289">
        <v>145549.62</v>
      </c>
      <c r="AV393" s="289">
        <v>0</v>
      </c>
      <c r="AW393" s="289">
        <v>121020.39</v>
      </c>
      <c r="AX393" s="289">
        <v>234697.76</v>
      </c>
      <c r="AY393" s="289">
        <v>279922.64</v>
      </c>
      <c r="AZ393" s="289">
        <v>277682.78999999998</v>
      </c>
      <c r="BA393" s="289">
        <v>1487906.3800000001</v>
      </c>
      <c r="BB393" s="289">
        <v>258296.48</v>
      </c>
      <c r="BC393" s="289">
        <v>63520.24</v>
      </c>
      <c r="BD393" s="289">
        <v>84117.95</v>
      </c>
      <c r="BE393" s="289">
        <v>95530.82</v>
      </c>
      <c r="BF393" s="289">
        <v>593397.72</v>
      </c>
      <c r="BG393" s="289">
        <v>409532.5</v>
      </c>
      <c r="BH393" s="289">
        <v>0</v>
      </c>
      <c r="BI393" s="289">
        <v>0</v>
      </c>
      <c r="BJ393" s="289">
        <v>0</v>
      </c>
      <c r="BK393" s="289">
        <v>0</v>
      </c>
      <c r="BL393" s="289">
        <v>0</v>
      </c>
      <c r="BM393" s="289">
        <v>346028.35000000003</v>
      </c>
      <c r="BN393" s="289">
        <v>346028.35000000003</v>
      </c>
      <c r="BO393" s="289">
        <v>0</v>
      </c>
      <c r="BP393" s="289">
        <v>25921051.82</v>
      </c>
      <c r="BQ393" s="289">
        <v>4705203.09</v>
      </c>
      <c r="BR393" s="289">
        <v>-20970226.23</v>
      </c>
      <c r="BS393" s="289">
        <v>5051231.4400000004</v>
      </c>
      <c r="BT393" s="289">
        <v>5296853.9400000004</v>
      </c>
      <c r="BU393" s="289">
        <v>0</v>
      </c>
      <c r="BV393" s="289">
        <v>0</v>
      </c>
      <c r="BW393" s="289">
        <v>584172.6</v>
      </c>
      <c r="BX393" s="289">
        <v>0</v>
      </c>
      <c r="BY393" s="289">
        <v>3479.5</v>
      </c>
      <c r="BZ393" s="289">
        <v>0</v>
      </c>
      <c r="CA393" s="289">
        <v>0</v>
      </c>
      <c r="CB393" s="289">
        <v>0</v>
      </c>
      <c r="CC393" s="289">
        <v>0</v>
      </c>
      <c r="CD393" s="289">
        <v>0</v>
      </c>
      <c r="CE393" s="289">
        <v>0</v>
      </c>
      <c r="CF393" s="289">
        <v>0</v>
      </c>
      <c r="CG393" s="289">
        <v>0</v>
      </c>
      <c r="CH393" s="289">
        <v>246048.91</v>
      </c>
      <c r="CI393" s="289">
        <v>0</v>
      </c>
      <c r="CJ393" s="289">
        <v>0</v>
      </c>
      <c r="CK393" s="289">
        <v>0</v>
      </c>
      <c r="CL393" s="289">
        <v>0</v>
      </c>
      <c r="CM393" s="289">
        <v>0</v>
      </c>
      <c r="CN393" s="289">
        <v>0</v>
      </c>
      <c r="CO393" s="289">
        <v>0</v>
      </c>
      <c r="CP393" s="289">
        <v>0</v>
      </c>
      <c r="CQ393" s="289">
        <v>0</v>
      </c>
      <c r="CR393" s="289">
        <v>0</v>
      </c>
      <c r="CS393" s="289">
        <v>0</v>
      </c>
      <c r="CT393" s="289">
        <v>94624.77</v>
      </c>
      <c r="CU393" s="289">
        <v>0</v>
      </c>
      <c r="CV393" s="289">
        <v>0</v>
      </c>
      <c r="CW393" s="289">
        <v>0</v>
      </c>
      <c r="CX393" s="289">
        <v>37568.51</v>
      </c>
      <c r="CY393" s="289">
        <v>0</v>
      </c>
      <c r="CZ393" s="289">
        <v>0</v>
      </c>
      <c r="DA393" s="289">
        <v>0</v>
      </c>
      <c r="DB393" s="289">
        <v>0</v>
      </c>
      <c r="DC393" s="289">
        <v>0</v>
      </c>
      <c r="DD393" s="289">
        <v>0</v>
      </c>
      <c r="DE393" s="289">
        <v>0</v>
      </c>
      <c r="DF393" s="289">
        <v>0</v>
      </c>
      <c r="DG393" s="289">
        <v>0</v>
      </c>
      <c r="DH393" s="289">
        <v>0</v>
      </c>
      <c r="DI393" s="289">
        <v>694889.52</v>
      </c>
      <c r="DJ393" s="289">
        <v>0</v>
      </c>
      <c r="DK393" s="289">
        <v>0</v>
      </c>
      <c r="DL393" s="289">
        <v>116446.77</v>
      </c>
      <c r="DM393" s="289">
        <v>122392.86</v>
      </c>
      <c r="DN393" s="289">
        <v>0</v>
      </c>
      <c r="DO393" s="289">
        <v>0</v>
      </c>
      <c r="DP393" s="289">
        <v>1909.53</v>
      </c>
      <c r="DQ393" s="289">
        <v>0</v>
      </c>
      <c r="DR393" s="289">
        <v>0</v>
      </c>
      <c r="DS393" s="289">
        <v>0</v>
      </c>
      <c r="DT393" s="289">
        <v>0</v>
      </c>
      <c r="DU393" s="289">
        <v>0</v>
      </c>
      <c r="DV393" s="289">
        <v>30255.61</v>
      </c>
      <c r="DW393" s="289">
        <v>0</v>
      </c>
      <c r="DX393" s="289">
        <v>0</v>
      </c>
      <c r="DY393" s="289">
        <v>0</v>
      </c>
      <c r="DZ393" s="289">
        <v>0</v>
      </c>
      <c r="EA393" s="289">
        <v>0</v>
      </c>
      <c r="EB393" s="289">
        <v>0</v>
      </c>
      <c r="EC393" s="289">
        <v>0</v>
      </c>
      <c r="ED393" s="289">
        <v>0</v>
      </c>
      <c r="EE393" s="289">
        <v>0</v>
      </c>
      <c r="EF393" s="289">
        <v>0</v>
      </c>
      <c r="EG393" s="289">
        <v>0</v>
      </c>
      <c r="EH393" s="289">
        <v>0</v>
      </c>
      <c r="EI393" s="289">
        <v>0</v>
      </c>
      <c r="EJ393" s="289">
        <v>0</v>
      </c>
      <c r="EK393" s="289">
        <v>0</v>
      </c>
      <c r="EL393" s="289">
        <v>0</v>
      </c>
      <c r="EM393" s="289">
        <v>0</v>
      </c>
      <c r="EN393" s="289">
        <v>0</v>
      </c>
      <c r="EO393" s="289">
        <v>0</v>
      </c>
      <c r="EP393" s="289">
        <v>0</v>
      </c>
      <c r="EQ393" s="289">
        <v>0</v>
      </c>
      <c r="ER393" s="289">
        <v>0</v>
      </c>
      <c r="ES393" s="289">
        <v>0</v>
      </c>
      <c r="ET393" s="289">
        <v>0</v>
      </c>
      <c r="EU393" s="289">
        <v>0</v>
      </c>
      <c r="EV393" s="289">
        <v>0</v>
      </c>
      <c r="EW393" s="289">
        <v>286975.43</v>
      </c>
      <c r="EX393" s="289">
        <v>286975.43</v>
      </c>
      <c r="EY393" s="289">
        <v>0</v>
      </c>
      <c r="EZ393" s="289">
        <v>17272.28</v>
      </c>
      <c r="FA393" s="289">
        <v>22690.46</v>
      </c>
      <c r="FB393" s="289">
        <v>9520</v>
      </c>
      <c r="FC393" s="289">
        <v>0</v>
      </c>
      <c r="FD393" s="289">
        <v>4101.82</v>
      </c>
      <c r="FE393" s="289">
        <v>0</v>
      </c>
      <c r="FF393" s="289">
        <v>0</v>
      </c>
      <c r="FG393" s="289">
        <v>0</v>
      </c>
      <c r="FH393" s="289">
        <v>0</v>
      </c>
      <c r="FI393" s="289">
        <v>0</v>
      </c>
      <c r="FJ393" s="289">
        <v>0</v>
      </c>
      <c r="FK393" s="289">
        <v>0</v>
      </c>
    </row>
    <row r="394" spans="1:167" x14ac:dyDescent="0.15">
      <c r="A394" s="287">
        <v>6237</v>
      </c>
      <c r="B394" s="287" t="s">
        <v>850</v>
      </c>
      <c r="C394" s="289">
        <v>18664.73</v>
      </c>
      <c r="D394" s="289">
        <v>7972041.1699999999</v>
      </c>
      <c r="E394" s="289">
        <v>0</v>
      </c>
      <c r="F394" s="289">
        <v>12005.300000000001</v>
      </c>
      <c r="G394" s="289">
        <v>26195.15</v>
      </c>
      <c r="H394" s="289">
        <v>2642.01</v>
      </c>
      <c r="I394" s="289">
        <v>37796.020000000004</v>
      </c>
      <c r="J394" s="289">
        <v>0</v>
      </c>
      <c r="K394" s="289">
        <v>570179.38</v>
      </c>
      <c r="L394" s="289">
        <v>0</v>
      </c>
      <c r="M394" s="289">
        <v>14048.65</v>
      </c>
      <c r="N394" s="289">
        <v>0</v>
      </c>
      <c r="O394" s="289">
        <v>0</v>
      </c>
      <c r="P394" s="289">
        <v>10515.75</v>
      </c>
      <c r="Q394" s="289">
        <v>0</v>
      </c>
      <c r="R394" s="289">
        <v>0</v>
      </c>
      <c r="S394" s="289">
        <v>16643.760000000002</v>
      </c>
      <c r="T394" s="289">
        <v>4500</v>
      </c>
      <c r="U394" s="289">
        <v>340429.83</v>
      </c>
      <c r="V394" s="289">
        <v>5490667</v>
      </c>
      <c r="W394" s="289">
        <v>13727.75</v>
      </c>
      <c r="X394" s="289">
        <v>0</v>
      </c>
      <c r="Y394" s="289">
        <v>508172.06</v>
      </c>
      <c r="Z394" s="289">
        <v>32350.959999999999</v>
      </c>
      <c r="AA394" s="289">
        <v>9986</v>
      </c>
      <c r="AB394" s="289">
        <v>0</v>
      </c>
      <c r="AC394" s="289">
        <v>0</v>
      </c>
      <c r="AD394" s="289">
        <v>276729.59999999998</v>
      </c>
      <c r="AE394" s="289">
        <v>391896.49</v>
      </c>
      <c r="AF394" s="289">
        <v>0</v>
      </c>
      <c r="AG394" s="289">
        <v>0</v>
      </c>
      <c r="AH394" s="289">
        <v>0</v>
      </c>
      <c r="AI394" s="289">
        <v>109472.86</v>
      </c>
      <c r="AJ394" s="289">
        <v>0</v>
      </c>
      <c r="AK394" s="289">
        <v>0</v>
      </c>
      <c r="AL394" s="289">
        <v>0</v>
      </c>
      <c r="AM394" s="289">
        <v>24768</v>
      </c>
      <c r="AN394" s="289">
        <v>81572</v>
      </c>
      <c r="AO394" s="289">
        <v>0</v>
      </c>
      <c r="AP394" s="289">
        <v>32023.41</v>
      </c>
      <c r="AQ394" s="289">
        <v>3950739.58</v>
      </c>
      <c r="AR394" s="289">
        <v>2427467.31</v>
      </c>
      <c r="AS394" s="289">
        <v>357861.91000000003</v>
      </c>
      <c r="AT394" s="289">
        <v>467208.51</v>
      </c>
      <c r="AU394" s="289">
        <v>276987.69</v>
      </c>
      <c r="AV394" s="289">
        <v>1972.07</v>
      </c>
      <c r="AW394" s="289">
        <v>408740.62</v>
      </c>
      <c r="AX394" s="289">
        <v>917161.78</v>
      </c>
      <c r="AY394" s="289">
        <v>312393.17</v>
      </c>
      <c r="AZ394" s="289">
        <v>1079756.3600000001</v>
      </c>
      <c r="BA394" s="289">
        <v>2281169.69</v>
      </c>
      <c r="BB394" s="289">
        <v>459777.66000000003</v>
      </c>
      <c r="BC394" s="289">
        <v>175048</v>
      </c>
      <c r="BD394" s="289">
        <v>0</v>
      </c>
      <c r="BE394" s="289">
        <v>98982.94</v>
      </c>
      <c r="BF394" s="289">
        <v>1386400.19</v>
      </c>
      <c r="BG394" s="289">
        <v>1000001.48</v>
      </c>
      <c r="BH394" s="289">
        <v>979.72</v>
      </c>
      <c r="BI394" s="289">
        <v>0</v>
      </c>
      <c r="BJ394" s="289">
        <v>0</v>
      </c>
      <c r="BK394" s="289">
        <v>0</v>
      </c>
      <c r="BL394" s="289">
        <v>0</v>
      </c>
      <c r="BM394" s="289">
        <v>0</v>
      </c>
      <c r="BN394" s="289">
        <v>0</v>
      </c>
      <c r="BO394" s="289">
        <v>0</v>
      </c>
      <c r="BP394" s="289">
        <v>0</v>
      </c>
      <c r="BQ394" s="289">
        <v>5926981.3499999996</v>
      </c>
      <c r="BR394" s="289">
        <v>6321360.5499999998</v>
      </c>
      <c r="BS394" s="289">
        <v>5926981.3499999996</v>
      </c>
      <c r="BT394" s="289">
        <v>6321360.5499999998</v>
      </c>
      <c r="BU394" s="289">
        <v>0</v>
      </c>
      <c r="BV394" s="289">
        <v>0</v>
      </c>
      <c r="BW394" s="289">
        <v>1386400.19</v>
      </c>
      <c r="BX394" s="289">
        <v>0</v>
      </c>
      <c r="BY394" s="289">
        <v>0</v>
      </c>
      <c r="BZ394" s="289">
        <v>0</v>
      </c>
      <c r="CA394" s="289">
        <v>224.39000000000001</v>
      </c>
      <c r="CB394" s="289">
        <v>0</v>
      </c>
      <c r="CC394" s="289">
        <v>0</v>
      </c>
      <c r="CD394" s="289">
        <v>0</v>
      </c>
      <c r="CE394" s="289">
        <v>0</v>
      </c>
      <c r="CF394" s="289">
        <v>0</v>
      </c>
      <c r="CG394" s="289">
        <v>0</v>
      </c>
      <c r="CH394" s="289">
        <v>159469.45000000001</v>
      </c>
      <c r="CI394" s="289">
        <v>0</v>
      </c>
      <c r="CJ394" s="289">
        <v>1432.39</v>
      </c>
      <c r="CK394" s="289">
        <v>0</v>
      </c>
      <c r="CL394" s="289">
        <v>0</v>
      </c>
      <c r="CM394" s="289">
        <v>367564</v>
      </c>
      <c r="CN394" s="289">
        <v>0</v>
      </c>
      <c r="CO394" s="289">
        <v>0</v>
      </c>
      <c r="CP394" s="289">
        <v>0</v>
      </c>
      <c r="CQ394" s="289">
        <v>0</v>
      </c>
      <c r="CR394" s="289">
        <v>0</v>
      </c>
      <c r="CS394" s="289">
        <v>0</v>
      </c>
      <c r="CT394" s="289">
        <v>286908.56</v>
      </c>
      <c r="CU394" s="289">
        <v>0</v>
      </c>
      <c r="CV394" s="289">
        <v>0</v>
      </c>
      <c r="CW394" s="289">
        <v>0</v>
      </c>
      <c r="CX394" s="289">
        <v>84114.8</v>
      </c>
      <c r="CY394" s="289">
        <v>0</v>
      </c>
      <c r="CZ394" s="289">
        <v>0</v>
      </c>
      <c r="DA394" s="289">
        <v>0</v>
      </c>
      <c r="DB394" s="289">
        <v>0</v>
      </c>
      <c r="DC394" s="289">
        <v>0</v>
      </c>
      <c r="DD394" s="289">
        <v>0</v>
      </c>
      <c r="DE394" s="289">
        <v>0</v>
      </c>
      <c r="DF394" s="289">
        <v>0</v>
      </c>
      <c r="DG394" s="289">
        <v>0</v>
      </c>
      <c r="DH394" s="289">
        <v>0</v>
      </c>
      <c r="DI394" s="289">
        <v>1433335.11</v>
      </c>
      <c r="DJ394" s="289">
        <v>0</v>
      </c>
      <c r="DK394" s="289">
        <v>0</v>
      </c>
      <c r="DL394" s="289">
        <v>207041.69</v>
      </c>
      <c r="DM394" s="289">
        <v>137741.22</v>
      </c>
      <c r="DN394" s="289">
        <v>0</v>
      </c>
      <c r="DO394" s="289">
        <v>0</v>
      </c>
      <c r="DP394" s="289">
        <v>56848.6</v>
      </c>
      <c r="DQ394" s="289">
        <v>0</v>
      </c>
      <c r="DR394" s="289">
        <v>0</v>
      </c>
      <c r="DS394" s="289">
        <v>0</v>
      </c>
      <c r="DT394" s="289">
        <v>0</v>
      </c>
      <c r="DU394" s="289">
        <v>0</v>
      </c>
      <c r="DV394" s="289">
        <v>442615.11</v>
      </c>
      <c r="DW394" s="289">
        <v>0</v>
      </c>
      <c r="DX394" s="289">
        <v>0</v>
      </c>
      <c r="DY394" s="289">
        <v>0</v>
      </c>
      <c r="DZ394" s="289">
        <v>0</v>
      </c>
      <c r="EA394" s="289">
        <v>0</v>
      </c>
      <c r="EB394" s="289">
        <v>0</v>
      </c>
      <c r="EC394" s="289">
        <v>0</v>
      </c>
      <c r="ED394" s="289">
        <v>10129.84</v>
      </c>
      <c r="EE394" s="289">
        <v>0</v>
      </c>
      <c r="EF394" s="289">
        <v>2.84</v>
      </c>
      <c r="EG394" s="289">
        <v>0</v>
      </c>
      <c r="EH394" s="289">
        <v>0</v>
      </c>
      <c r="EI394" s="289">
        <v>0</v>
      </c>
      <c r="EJ394" s="289">
        <v>0</v>
      </c>
      <c r="EK394" s="289">
        <v>0</v>
      </c>
      <c r="EL394" s="289">
        <v>10132.68</v>
      </c>
      <c r="EM394" s="289">
        <v>0</v>
      </c>
      <c r="EN394" s="289">
        <v>0</v>
      </c>
      <c r="EO394" s="289">
        <v>0</v>
      </c>
      <c r="EP394" s="289">
        <v>0</v>
      </c>
      <c r="EQ394" s="289">
        <v>0</v>
      </c>
      <c r="ER394" s="289">
        <v>0</v>
      </c>
      <c r="ES394" s="289">
        <v>0</v>
      </c>
      <c r="ET394" s="289">
        <v>0</v>
      </c>
      <c r="EU394" s="289">
        <v>150083.08000000002</v>
      </c>
      <c r="EV394" s="289">
        <v>102632.25</v>
      </c>
      <c r="EW394" s="289">
        <v>825506.17</v>
      </c>
      <c r="EX394" s="289">
        <v>872957</v>
      </c>
      <c r="EY394" s="289">
        <v>0</v>
      </c>
      <c r="EZ394" s="289">
        <v>1081.0999999999999</v>
      </c>
      <c r="FA394" s="289">
        <v>1053.9000000000001</v>
      </c>
      <c r="FB394" s="289">
        <v>55000</v>
      </c>
      <c r="FC394" s="289">
        <v>55027.200000000004</v>
      </c>
      <c r="FD394" s="289">
        <v>0</v>
      </c>
      <c r="FE394" s="289">
        <v>0</v>
      </c>
      <c r="FF394" s="289">
        <v>0</v>
      </c>
      <c r="FG394" s="289">
        <v>0</v>
      </c>
      <c r="FH394" s="289">
        <v>0</v>
      </c>
      <c r="FI394" s="289">
        <v>0</v>
      </c>
      <c r="FJ394" s="289">
        <v>0</v>
      </c>
      <c r="FK394" s="289">
        <v>0</v>
      </c>
    </row>
    <row r="395" spans="1:167" x14ac:dyDescent="0.15">
      <c r="A395" s="287">
        <v>6244</v>
      </c>
      <c r="B395" s="287" t="s">
        <v>851</v>
      </c>
      <c r="C395" s="289">
        <v>0</v>
      </c>
      <c r="D395" s="289">
        <v>39504460</v>
      </c>
      <c r="E395" s="289">
        <v>0</v>
      </c>
      <c r="F395" s="289">
        <v>0</v>
      </c>
      <c r="G395" s="289">
        <v>68229.52</v>
      </c>
      <c r="H395" s="289">
        <v>175162.91</v>
      </c>
      <c r="I395" s="289">
        <v>919919.18</v>
      </c>
      <c r="J395" s="289">
        <v>0</v>
      </c>
      <c r="K395" s="289">
        <v>8792568.4399999995</v>
      </c>
      <c r="L395" s="289">
        <v>0</v>
      </c>
      <c r="M395" s="289">
        <v>3596.37</v>
      </c>
      <c r="N395" s="289">
        <v>0</v>
      </c>
      <c r="O395" s="289">
        <v>0</v>
      </c>
      <c r="P395" s="289">
        <v>0</v>
      </c>
      <c r="Q395" s="289">
        <v>0</v>
      </c>
      <c r="R395" s="289">
        <v>0</v>
      </c>
      <c r="S395" s="289">
        <v>0</v>
      </c>
      <c r="T395" s="289">
        <v>0</v>
      </c>
      <c r="U395" s="289">
        <v>2209254</v>
      </c>
      <c r="V395" s="289">
        <v>15935184</v>
      </c>
      <c r="W395" s="289">
        <v>47520</v>
      </c>
      <c r="X395" s="289">
        <v>2790235</v>
      </c>
      <c r="Y395" s="289">
        <v>0</v>
      </c>
      <c r="Z395" s="289">
        <v>8546</v>
      </c>
      <c r="AA395" s="289">
        <v>1321218</v>
      </c>
      <c r="AB395" s="289">
        <v>36619.18</v>
      </c>
      <c r="AC395" s="289">
        <v>0</v>
      </c>
      <c r="AD395" s="289">
        <v>146286.16</v>
      </c>
      <c r="AE395" s="289">
        <v>673578.74</v>
      </c>
      <c r="AF395" s="289">
        <v>0</v>
      </c>
      <c r="AG395" s="289">
        <v>0</v>
      </c>
      <c r="AH395" s="289">
        <v>104157.21</v>
      </c>
      <c r="AI395" s="289">
        <v>71195.41</v>
      </c>
      <c r="AJ395" s="289">
        <v>0</v>
      </c>
      <c r="AK395" s="289">
        <v>0</v>
      </c>
      <c r="AL395" s="289">
        <v>0</v>
      </c>
      <c r="AM395" s="289">
        <v>67245.649999999994</v>
      </c>
      <c r="AN395" s="289">
        <v>155676.68</v>
      </c>
      <c r="AO395" s="289">
        <v>0</v>
      </c>
      <c r="AP395" s="289">
        <v>10821.15</v>
      </c>
      <c r="AQ395" s="289">
        <v>12984872.460000001</v>
      </c>
      <c r="AR395" s="289">
        <v>22686878.850000001</v>
      </c>
      <c r="AS395" s="289">
        <v>1054326.6100000001</v>
      </c>
      <c r="AT395" s="289">
        <v>1896465.72</v>
      </c>
      <c r="AU395" s="289">
        <v>1245667.1100000001</v>
      </c>
      <c r="AV395" s="289">
        <v>29534.36</v>
      </c>
      <c r="AW395" s="289">
        <v>2293183.7599999998</v>
      </c>
      <c r="AX395" s="289">
        <v>3467796.09</v>
      </c>
      <c r="AY395" s="289">
        <v>550869.29</v>
      </c>
      <c r="AZ395" s="289">
        <v>4799161.09</v>
      </c>
      <c r="BA395" s="289">
        <v>8500100.6099999994</v>
      </c>
      <c r="BB395" s="289">
        <v>2608848.04</v>
      </c>
      <c r="BC395" s="289">
        <v>443570.14</v>
      </c>
      <c r="BD395" s="289">
        <v>0</v>
      </c>
      <c r="BE395" s="289">
        <v>1286451.8999999999</v>
      </c>
      <c r="BF395" s="289">
        <v>6507094.79</v>
      </c>
      <c r="BG395" s="289">
        <v>1604357.43</v>
      </c>
      <c r="BH395" s="289">
        <v>63513.450000000004</v>
      </c>
      <c r="BI395" s="289">
        <v>249580.2</v>
      </c>
      <c r="BJ395" s="289">
        <v>246342.31</v>
      </c>
      <c r="BK395" s="289">
        <v>1500000</v>
      </c>
      <c r="BL395" s="289">
        <v>1500000</v>
      </c>
      <c r="BM395" s="289">
        <v>0</v>
      </c>
      <c r="BN395" s="289">
        <v>0</v>
      </c>
      <c r="BO395" s="289">
        <v>0</v>
      </c>
      <c r="BP395" s="289">
        <v>0</v>
      </c>
      <c r="BQ395" s="289">
        <v>35455041.630000003</v>
      </c>
      <c r="BR395" s="289">
        <v>36477061.420000002</v>
      </c>
      <c r="BS395" s="289">
        <v>37204621.829999998</v>
      </c>
      <c r="BT395" s="289">
        <v>38223403.729999997</v>
      </c>
      <c r="BU395" s="289">
        <v>0</v>
      </c>
      <c r="BV395" s="289">
        <v>0</v>
      </c>
      <c r="BW395" s="289">
        <v>6507094.79</v>
      </c>
      <c r="BX395" s="289">
        <v>0</v>
      </c>
      <c r="BY395" s="289">
        <v>0</v>
      </c>
      <c r="BZ395" s="289">
        <v>0</v>
      </c>
      <c r="CA395" s="289">
        <v>0</v>
      </c>
      <c r="CB395" s="289">
        <v>85424.73</v>
      </c>
      <c r="CC395" s="289">
        <v>54744.160000000003</v>
      </c>
      <c r="CD395" s="289">
        <v>0</v>
      </c>
      <c r="CE395" s="289">
        <v>0</v>
      </c>
      <c r="CF395" s="289">
        <v>0</v>
      </c>
      <c r="CG395" s="289">
        <v>0</v>
      </c>
      <c r="CH395" s="289">
        <v>49871.05</v>
      </c>
      <c r="CI395" s="289">
        <v>0</v>
      </c>
      <c r="CJ395" s="289">
        <v>0</v>
      </c>
      <c r="CK395" s="289">
        <v>0</v>
      </c>
      <c r="CL395" s="289">
        <v>0</v>
      </c>
      <c r="CM395" s="289">
        <v>2421864</v>
      </c>
      <c r="CN395" s="289">
        <v>41560</v>
      </c>
      <c r="CO395" s="289">
        <v>0</v>
      </c>
      <c r="CP395" s="289">
        <v>615900</v>
      </c>
      <c r="CQ395" s="289">
        <v>0</v>
      </c>
      <c r="CR395" s="289">
        <v>0</v>
      </c>
      <c r="CS395" s="289">
        <v>11593</v>
      </c>
      <c r="CT395" s="289">
        <v>1332730.22</v>
      </c>
      <c r="CU395" s="289">
        <v>0</v>
      </c>
      <c r="CV395" s="289">
        <v>0</v>
      </c>
      <c r="CW395" s="289">
        <v>0</v>
      </c>
      <c r="CX395" s="289">
        <v>97886.42</v>
      </c>
      <c r="CY395" s="289">
        <v>0</v>
      </c>
      <c r="CZ395" s="289">
        <v>0</v>
      </c>
      <c r="DA395" s="289">
        <v>0</v>
      </c>
      <c r="DB395" s="289">
        <v>0</v>
      </c>
      <c r="DC395" s="289">
        <v>0</v>
      </c>
      <c r="DD395" s="289">
        <v>0</v>
      </c>
      <c r="DE395" s="289">
        <v>0</v>
      </c>
      <c r="DF395" s="289">
        <v>0</v>
      </c>
      <c r="DG395" s="289">
        <v>0</v>
      </c>
      <c r="DH395" s="289">
        <v>0</v>
      </c>
      <c r="DI395" s="289">
        <v>7777382.75</v>
      </c>
      <c r="DJ395" s="289">
        <v>0</v>
      </c>
      <c r="DK395" s="289">
        <v>0</v>
      </c>
      <c r="DL395" s="289">
        <v>1225427.94</v>
      </c>
      <c r="DM395" s="289">
        <v>594065.04</v>
      </c>
      <c r="DN395" s="289">
        <v>0</v>
      </c>
      <c r="DO395" s="289">
        <v>106950.05</v>
      </c>
      <c r="DP395" s="289">
        <v>593219.03</v>
      </c>
      <c r="DQ395" s="289">
        <v>0</v>
      </c>
      <c r="DR395" s="289">
        <v>0</v>
      </c>
      <c r="DS395" s="289">
        <v>0</v>
      </c>
      <c r="DT395" s="289">
        <v>146066.33000000002</v>
      </c>
      <c r="DU395" s="289">
        <v>0</v>
      </c>
      <c r="DV395" s="289">
        <v>765732.23</v>
      </c>
      <c r="DW395" s="289">
        <v>9825</v>
      </c>
      <c r="DX395" s="289">
        <v>193006.07</v>
      </c>
      <c r="DY395" s="289">
        <v>170181.59</v>
      </c>
      <c r="DZ395" s="289">
        <v>95725.55</v>
      </c>
      <c r="EA395" s="289">
        <v>118550.03</v>
      </c>
      <c r="EB395" s="289">
        <v>0</v>
      </c>
      <c r="EC395" s="289">
        <v>0</v>
      </c>
      <c r="ED395" s="289">
        <v>0</v>
      </c>
      <c r="EE395" s="289">
        <v>0</v>
      </c>
      <c r="EF395" s="289">
        <v>0</v>
      </c>
      <c r="EG395" s="289">
        <v>0</v>
      </c>
      <c r="EH395" s="289">
        <v>0</v>
      </c>
      <c r="EI395" s="289">
        <v>0</v>
      </c>
      <c r="EJ395" s="289">
        <v>0</v>
      </c>
      <c r="EK395" s="289">
        <v>0</v>
      </c>
      <c r="EL395" s="289">
        <v>0</v>
      </c>
      <c r="EM395" s="289">
        <v>0</v>
      </c>
      <c r="EN395" s="289">
        <v>2487115.62</v>
      </c>
      <c r="EO395" s="289">
        <v>4339389.8499999996</v>
      </c>
      <c r="EP395" s="289">
        <v>9248128.9900000002</v>
      </c>
      <c r="EQ395" s="289">
        <v>0</v>
      </c>
      <c r="ER395" s="289">
        <v>7395854.7599999998</v>
      </c>
      <c r="ES395" s="289">
        <v>0</v>
      </c>
      <c r="ET395" s="289">
        <v>0</v>
      </c>
      <c r="EU395" s="289">
        <v>392538.41000000003</v>
      </c>
      <c r="EV395" s="289">
        <v>309146.75</v>
      </c>
      <c r="EW395" s="289">
        <v>2051342.48</v>
      </c>
      <c r="EX395" s="289">
        <v>2134734.14</v>
      </c>
      <c r="EY395" s="289">
        <v>0</v>
      </c>
      <c r="EZ395" s="289">
        <v>763911.92</v>
      </c>
      <c r="FA395" s="289">
        <v>936221.26</v>
      </c>
      <c r="FB395" s="289">
        <v>2099245.67</v>
      </c>
      <c r="FC395" s="289">
        <v>455451.61</v>
      </c>
      <c r="FD395" s="289">
        <v>1471484.72</v>
      </c>
      <c r="FE395" s="289">
        <v>0</v>
      </c>
      <c r="FF395" s="289">
        <v>0</v>
      </c>
      <c r="FG395" s="289">
        <v>0</v>
      </c>
      <c r="FH395" s="289">
        <v>0</v>
      </c>
      <c r="FI395" s="289">
        <v>0</v>
      </c>
      <c r="FJ395" s="289">
        <v>0</v>
      </c>
      <c r="FK395" s="289">
        <v>0</v>
      </c>
    </row>
    <row r="396" spans="1:167" x14ac:dyDescent="0.15">
      <c r="A396" s="287">
        <v>6251</v>
      </c>
      <c r="B396" s="287" t="s">
        <v>852</v>
      </c>
      <c r="C396" s="289">
        <v>0</v>
      </c>
      <c r="D396" s="289">
        <v>573675.57999999996</v>
      </c>
      <c r="E396" s="289">
        <v>0</v>
      </c>
      <c r="F396" s="289">
        <v>12</v>
      </c>
      <c r="G396" s="289">
        <v>16916.16</v>
      </c>
      <c r="H396" s="289">
        <v>290.22000000000003</v>
      </c>
      <c r="I396" s="289">
        <v>21784.46</v>
      </c>
      <c r="J396" s="289">
        <v>0</v>
      </c>
      <c r="K396" s="289">
        <v>212448</v>
      </c>
      <c r="L396" s="289">
        <v>0</v>
      </c>
      <c r="M396" s="289">
        <v>0</v>
      </c>
      <c r="N396" s="289">
        <v>0</v>
      </c>
      <c r="O396" s="289">
        <v>0</v>
      </c>
      <c r="P396" s="289">
        <v>9775.81</v>
      </c>
      <c r="Q396" s="289">
        <v>0</v>
      </c>
      <c r="R396" s="289">
        <v>0</v>
      </c>
      <c r="S396" s="289">
        <v>0</v>
      </c>
      <c r="T396" s="289">
        <v>0</v>
      </c>
      <c r="U396" s="289">
        <v>74823.990000000005</v>
      </c>
      <c r="V396" s="289">
        <v>2730401</v>
      </c>
      <c r="W396" s="289">
        <v>11098.08</v>
      </c>
      <c r="X396" s="289">
        <v>0</v>
      </c>
      <c r="Y396" s="289">
        <v>102068.75</v>
      </c>
      <c r="Z396" s="289">
        <v>27876.05</v>
      </c>
      <c r="AA396" s="289">
        <v>92311</v>
      </c>
      <c r="AB396" s="289">
        <v>0</v>
      </c>
      <c r="AC396" s="289">
        <v>0</v>
      </c>
      <c r="AD396" s="289">
        <v>14099</v>
      </c>
      <c r="AE396" s="289">
        <v>104346.36</v>
      </c>
      <c r="AF396" s="289">
        <v>0</v>
      </c>
      <c r="AG396" s="289">
        <v>0</v>
      </c>
      <c r="AH396" s="289">
        <v>23636.52</v>
      </c>
      <c r="AI396" s="289">
        <v>17709</v>
      </c>
      <c r="AJ396" s="289">
        <v>0</v>
      </c>
      <c r="AK396" s="289">
        <v>1000</v>
      </c>
      <c r="AL396" s="289">
        <v>106685</v>
      </c>
      <c r="AM396" s="289">
        <v>200</v>
      </c>
      <c r="AN396" s="289">
        <v>66215.680000000008</v>
      </c>
      <c r="AO396" s="289">
        <v>0</v>
      </c>
      <c r="AP396" s="289">
        <v>4257.84</v>
      </c>
      <c r="AQ396" s="289">
        <v>781378.99</v>
      </c>
      <c r="AR396" s="289">
        <v>873279.29</v>
      </c>
      <c r="AS396" s="289">
        <v>229167.08000000002</v>
      </c>
      <c r="AT396" s="289">
        <v>118883.72</v>
      </c>
      <c r="AU396" s="289">
        <v>161719.31</v>
      </c>
      <c r="AV396" s="289">
        <v>3542.4900000000002</v>
      </c>
      <c r="AW396" s="289">
        <v>88663.23</v>
      </c>
      <c r="AX396" s="289">
        <v>112391.43000000001</v>
      </c>
      <c r="AY396" s="289">
        <v>219485.80000000002</v>
      </c>
      <c r="AZ396" s="289">
        <v>245911.18</v>
      </c>
      <c r="BA396" s="289">
        <v>870376.98</v>
      </c>
      <c r="BB396" s="289">
        <v>219047.55000000002</v>
      </c>
      <c r="BC396" s="289">
        <v>55243.9</v>
      </c>
      <c r="BD396" s="289">
        <v>36778.03</v>
      </c>
      <c r="BE396" s="289">
        <v>0</v>
      </c>
      <c r="BF396" s="289">
        <v>349124.66000000003</v>
      </c>
      <c r="BG396" s="289">
        <v>110207</v>
      </c>
      <c r="BH396" s="289">
        <v>0</v>
      </c>
      <c r="BI396" s="289">
        <v>0</v>
      </c>
      <c r="BJ396" s="289">
        <v>0</v>
      </c>
      <c r="BK396" s="289">
        <v>0</v>
      </c>
      <c r="BL396" s="289">
        <v>0</v>
      </c>
      <c r="BM396" s="289">
        <v>0</v>
      </c>
      <c r="BN396" s="289">
        <v>0</v>
      </c>
      <c r="BO396" s="289">
        <v>0</v>
      </c>
      <c r="BP396" s="289">
        <v>0</v>
      </c>
      <c r="BQ396" s="289">
        <v>865158.03</v>
      </c>
      <c r="BR396" s="289">
        <v>601587.89</v>
      </c>
      <c r="BS396" s="289">
        <v>865158.03</v>
      </c>
      <c r="BT396" s="289">
        <v>601587.89</v>
      </c>
      <c r="BU396" s="289">
        <v>0</v>
      </c>
      <c r="BV396" s="289">
        <v>0</v>
      </c>
      <c r="BW396" s="289">
        <v>345437.78</v>
      </c>
      <c r="BX396" s="289">
        <v>0</v>
      </c>
      <c r="BY396" s="289">
        <v>0</v>
      </c>
      <c r="BZ396" s="289">
        <v>0</v>
      </c>
      <c r="CA396" s="289">
        <v>0</v>
      </c>
      <c r="CB396" s="289">
        <v>0</v>
      </c>
      <c r="CC396" s="289">
        <v>0</v>
      </c>
      <c r="CD396" s="289">
        <v>0</v>
      </c>
      <c r="CE396" s="289">
        <v>0</v>
      </c>
      <c r="CF396" s="289">
        <v>0</v>
      </c>
      <c r="CG396" s="289">
        <v>0</v>
      </c>
      <c r="CH396" s="289">
        <v>2567.8000000000002</v>
      </c>
      <c r="CI396" s="289">
        <v>0</v>
      </c>
      <c r="CJ396" s="289">
        <v>0</v>
      </c>
      <c r="CK396" s="289">
        <v>0</v>
      </c>
      <c r="CL396" s="289">
        <v>0</v>
      </c>
      <c r="CM396" s="289">
        <v>78474</v>
      </c>
      <c r="CN396" s="289">
        <v>0</v>
      </c>
      <c r="CO396" s="289">
        <v>0</v>
      </c>
      <c r="CP396" s="289">
        <v>0</v>
      </c>
      <c r="CQ396" s="289">
        <v>0</v>
      </c>
      <c r="CR396" s="289">
        <v>0</v>
      </c>
      <c r="CS396" s="289">
        <v>0</v>
      </c>
      <c r="CT396" s="289">
        <v>81926</v>
      </c>
      <c r="CU396" s="289">
        <v>0</v>
      </c>
      <c r="CV396" s="289">
        <v>0</v>
      </c>
      <c r="CW396" s="289">
        <v>0</v>
      </c>
      <c r="CX396" s="289">
        <v>37567.160000000003</v>
      </c>
      <c r="CY396" s="289">
        <v>0</v>
      </c>
      <c r="CZ396" s="289">
        <v>0</v>
      </c>
      <c r="DA396" s="289">
        <v>0</v>
      </c>
      <c r="DB396" s="289">
        <v>0</v>
      </c>
      <c r="DC396" s="289">
        <v>0</v>
      </c>
      <c r="DD396" s="289">
        <v>253.70000000000002</v>
      </c>
      <c r="DE396" s="289">
        <v>0</v>
      </c>
      <c r="DF396" s="289">
        <v>0</v>
      </c>
      <c r="DG396" s="289">
        <v>0</v>
      </c>
      <c r="DH396" s="289">
        <v>0</v>
      </c>
      <c r="DI396" s="289">
        <v>337550.24</v>
      </c>
      <c r="DJ396" s="289">
        <v>0</v>
      </c>
      <c r="DK396" s="289">
        <v>0</v>
      </c>
      <c r="DL396" s="289">
        <v>40290.800000000003</v>
      </c>
      <c r="DM396" s="289">
        <v>106744.90000000001</v>
      </c>
      <c r="DN396" s="289">
        <v>0</v>
      </c>
      <c r="DO396" s="289">
        <v>0</v>
      </c>
      <c r="DP396" s="289">
        <v>6165.2</v>
      </c>
      <c r="DQ396" s="289">
        <v>0</v>
      </c>
      <c r="DR396" s="289">
        <v>0</v>
      </c>
      <c r="DS396" s="289">
        <v>0</v>
      </c>
      <c r="DT396" s="289">
        <v>0</v>
      </c>
      <c r="DU396" s="289">
        <v>0</v>
      </c>
      <c r="DV396" s="289">
        <v>55475.3</v>
      </c>
      <c r="DW396" s="289">
        <v>0</v>
      </c>
      <c r="DX396" s="289">
        <v>25012.78</v>
      </c>
      <c r="DY396" s="289">
        <v>35726.910000000003</v>
      </c>
      <c r="DZ396" s="289">
        <v>27793.670000000002</v>
      </c>
      <c r="EA396" s="289">
        <v>12146.04</v>
      </c>
      <c r="EB396" s="289">
        <v>4933.5</v>
      </c>
      <c r="EC396" s="289">
        <v>0</v>
      </c>
      <c r="ED396" s="289">
        <v>62789.75</v>
      </c>
      <c r="EE396" s="289">
        <v>87899.900000000009</v>
      </c>
      <c r="EF396" s="289">
        <v>109952.23</v>
      </c>
      <c r="EG396" s="289">
        <v>31600</v>
      </c>
      <c r="EH396" s="289">
        <v>0</v>
      </c>
      <c r="EI396" s="289">
        <v>53242.080000000002</v>
      </c>
      <c r="EJ396" s="289">
        <v>0</v>
      </c>
      <c r="EK396" s="289">
        <v>0</v>
      </c>
      <c r="EL396" s="289">
        <v>0</v>
      </c>
      <c r="EM396" s="289">
        <v>451859.84</v>
      </c>
      <c r="EN396" s="289">
        <v>0</v>
      </c>
      <c r="EO396" s="289">
        <v>0</v>
      </c>
      <c r="EP396" s="289">
        <v>0</v>
      </c>
      <c r="EQ396" s="289">
        <v>0</v>
      </c>
      <c r="ER396" s="289">
        <v>0</v>
      </c>
      <c r="ES396" s="289">
        <v>0</v>
      </c>
      <c r="ET396" s="289">
        <v>0</v>
      </c>
      <c r="EU396" s="289">
        <v>0</v>
      </c>
      <c r="EV396" s="289">
        <v>0</v>
      </c>
      <c r="EW396" s="289">
        <v>195548.57</v>
      </c>
      <c r="EX396" s="289">
        <v>195548.57</v>
      </c>
      <c r="EY396" s="289">
        <v>0</v>
      </c>
      <c r="EZ396" s="289">
        <v>794.91</v>
      </c>
      <c r="FA396" s="289">
        <v>869.64</v>
      </c>
      <c r="FB396" s="289">
        <v>1124</v>
      </c>
      <c r="FC396" s="289">
        <v>0</v>
      </c>
      <c r="FD396" s="289">
        <v>1049.27</v>
      </c>
      <c r="FE396" s="289">
        <v>0</v>
      </c>
      <c r="FF396" s="289">
        <v>0</v>
      </c>
      <c r="FG396" s="289">
        <v>0</v>
      </c>
      <c r="FH396" s="289">
        <v>0</v>
      </c>
      <c r="FI396" s="289">
        <v>0</v>
      </c>
      <c r="FJ396" s="289">
        <v>0</v>
      </c>
      <c r="FK396" s="289">
        <v>0</v>
      </c>
    </row>
    <row r="397" spans="1:167" x14ac:dyDescent="0.15">
      <c r="A397" s="287">
        <v>6293</v>
      </c>
      <c r="B397" s="287" t="s">
        <v>853</v>
      </c>
      <c r="C397" s="289">
        <v>0</v>
      </c>
      <c r="D397" s="289">
        <v>6655524</v>
      </c>
      <c r="E397" s="289">
        <v>0</v>
      </c>
      <c r="F397" s="289">
        <v>0</v>
      </c>
      <c r="G397" s="289">
        <v>10226.35</v>
      </c>
      <c r="H397" s="289">
        <v>1604.05</v>
      </c>
      <c r="I397" s="289">
        <v>8089.1500000000005</v>
      </c>
      <c r="J397" s="289">
        <v>0</v>
      </c>
      <c r="K397" s="289">
        <v>338335.34</v>
      </c>
      <c r="L397" s="289">
        <v>0</v>
      </c>
      <c r="M397" s="289">
        <v>0</v>
      </c>
      <c r="N397" s="289">
        <v>0</v>
      </c>
      <c r="O397" s="289">
        <v>0</v>
      </c>
      <c r="P397" s="289">
        <v>2744.02</v>
      </c>
      <c r="Q397" s="289">
        <v>0</v>
      </c>
      <c r="R397" s="289">
        <v>0</v>
      </c>
      <c r="S397" s="289">
        <v>0</v>
      </c>
      <c r="T397" s="289">
        <v>7500</v>
      </c>
      <c r="U397" s="289">
        <v>241570.55000000002</v>
      </c>
      <c r="V397" s="289">
        <v>118861</v>
      </c>
      <c r="W397" s="289">
        <v>7647.75</v>
      </c>
      <c r="X397" s="289">
        <v>0</v>
      </c>
      <c r="Y397" s="289">
        <v>297519.53999999998</v>
      </c>
      <c r="Z397" s="289">
        <v>8515.4500000000007</v>
      </c>
      <c r="AA397" s="289">
        <v>203621</v>
      </c>
      <c r="AB397" s="289">
        <v>0</v>
      </c>
      <c r="AC397" s="289">
        <v>24286.45</v>
      </c>
      <c r="AD397" s="289">
        <v>80035.67</v>
      </c>
      <c r="AE397" s="289">
        <v>154564.54</v>
      </c>
      <c r="AF397" s="289">
        <v>0</v>
      </c>
      <c r="AG397" s="289">
        <v>0</v>
      </c>
      <c r="AH397" s="289">
        <v>28071.850000000002</v>
      </c>
      <c r="AI397" s="289">
        <v>0</v>
      </c>
      <c r="AJ397" s="289">
        <v>0</v>
      </c>
      <c r="AK397" s="289">
        <v>0</v>
      </c>
      <c r="AL397" s="289">
        <v>49954.17</v>
      </c>
      <c r="AM397" s="289">
        <v>0</v>
      </c>
      <c r="AN397" s="289">
        <v>68563.92</v>
      </c>
      <c r="AO397" s="289">
        <v>0</v>
      </c>
      <c r="AP397" s="289">
        <v>0</v>
      </c>
      <c r="AQ397" s="289">
        <v>1273055.75</v>
      </c>
      <c r="AR397" s="289">
        <v>1612759.65</v>
      </c>
      <c r="AS397" s="289">
        <v>361679.25</v>
      </c>
      <c r="AT397" s="289">
        <v>180202.31</v>
      </c>
      <c r="AU397" s="289">
        <v>208227.44</v>
      </c>
      <c r="AV397" s="289">
        <v>4569.96</v>
      </c>
      <c r="AW397" s="289">
        <v>250670.24</v>
      </c>
      <c r="AX397" s="289">
        <v>294347.56</v>
      </c>
      <c r="AY397" s="289">
        <v>384003.2</v>
      </c>
      <c r="AZ397" s="289">
        <v>914324.64</v>
      </c>
      <c r="BA397" s="289">
        <v>1274982.3800000001</v>
      </c>
      <c r="BB397" s="289">
        <v>50313.49</v>
      </c>
      <c r="BC397" s="289">
        <v>75701.259999999995</v>
      </c>
      <c r="BD397" s="289">
        <v>15507.54</v>
      </c>
      <c r="BE397" s="289">
        <v>85074.650000000009</v>
      </c>
      <c r="BF397" s="289">
        <v>740589.08</v>
      </c>
      <c r="BG397" s="289">
        <v>460705.58</v>
      </c>
      <c r="BH397" s="289">
        <v>351.2</v>
      </c>
      <c r="BI397" s="289">
        <v>0</v>
      </c>
      <c r="BJ397" s="289">
        <v>0</v>
      </c>
      <c r="BK397" s="289">
        <v>0</v>
      </c>
      <c r="BL397" s="289">
        <v>0</v>
      </c>
      <c r="BM397" s="289">
        <v>0</v>
      </c>
      <c r="BN397" s="289">
        <v>0</v>
      </c>
      <c r="BO397" s="289">
        <v>150000</v>
      </c>
      <c r="BP397" s="289">
        <v>150000</v>
      </c>
      <c r="BQ397" s="289">
        <v>3985339.67</v>
      </c>
      <c r="BR397" s="289">
        <v>4105509.29</v>
      </c>
      <c r="BS397" s="289">
        <v>4135339.67</v>
      </c>
      <c r="BT397" s="289">
        <v>4255509.29</v>
      </c>
      <c r="BU397" s="289">
        <v>0</v>
      </c>
      <c r="BV397" s="289">
        <v>0</v>
      </c>
      <c r="BW397" s="289">
        <v>740589.08</v>
      </c>
      <c r="BX397" s="289">
        <v>0</v>
      </c>
      <c r="BY397" s="289">
        <v>0</v>
      </c>
      <c r="BZ397" s="289">
        <v>0</v>
      </c>
      <c r="CA397" s="289">
        <v>0</v>
      </c>
      <c r="CB397" s="289">
        <v>0</v>
      </c>
      <c r="CC397" s="289">
        <v>0</v>
      </c>
      <c r="CD397" s="289">
        <v>0</v>
      </c>
      <c r="CE397" s="289">
        <v>0</v>
      </c>
      <c r="CF397" s="289">
        <v>0</v>
      </c>
      <c r="CG397" s="289">
        <v>0</v>
      </c>
      <c r="CH397" s="289">
        <v>26789</v>
      </c>
      <c r="CI397" s="289">
        <v>0</v>
      </c>
      <c r="CJ397" s="289">
        <v>0</v>
      </c>
      <c r="CK397" s="289">
        <v>0</v>
      </c>
      <c r="CL397" s="289">
        <v>0</v>
      </c>
      <c r="CM397" s="289">
        <v>225722</v>
      </c>
      <c r="CN397" s="289">
        <v>0</v>
      </c>
      <c r="CO397" s="289">
        <v>0</v>
      </c>
      <c r="CP397" s="289">
        <v>0</v>
      </c>
      <c r="CQ397" s="289">
        <v>0</v>
      </c>
      <c r="CR397" s="289">
        <v>0</v>
      </c>
      <c r="CS397" s="289">
        <v>0</v>
      </c>
      <c r="CT397" s="289">
        <v>156281.86000000002</v>
      </c>
      <c r="CU397" s="289">
        <v>0</v>
      </c>
      <c r="CV397" s="289">
        <v>0</v>
      </c>
      <c r="CW397" s="289">
        <v>0</v>
      </c>
      <c r="CX397" s="289">
        <v>23296.670000000002</v>
      </c>
      <c r="CY397" s="289">
        <v>0</v>
      </c>
      <c r="CZ397" s="289">
        <v>0</v>
      </c>
      <c r="DA397" s="289">
        <v>0</v>
      </c>
      <c r="DB397" s="289">
        <v>0</v>
      </c>
      <c r="DC397" s="289">
        <v>0</v>
      </c>
      <c r="DD397" s="289">
        <v>0</v>
      </c>
      <c r="DE397" s="289">
        <v>0</v>
      </c>
      <c r="DF397" s="289">
        <v>0</v>
      </c>
      <c r="DG397" s="289">
        <v>0</v>
      </c>
      <c r="DH397" s="289">
        <v>0</v>
      </c>
      <c r="DI397" s="289">
        <v>837924.97</v>
      </c>
      <c r="DJ397" s="289">
        <v>0</v>
      </c>
      <c r="DK397" s="289">
        <v>0</v>
      </c>
      <c r="DL397" s="289">
        <v>220972.64</v>
      </c>
      <c r="DM397" s="289">
        <v>78903.06</v>
      </c>
      <c r="DN397" s="289">
        <v>0</v>
      </c>
      <c r="DO397" s="289">
        <v>0</v>
      </c>
      <c r="DP397" s="289">
        <v>1401.4</v>
      </c>
      <c r="DQ397" s="289">
        <v>0</v>
      </c>
      <c r="DR397" s="289">
        <v>0</v>
      </c>
      <c r="DS397" s="289">
        <v>0</v>
      </c>
      <c r="DT397" s="289">
        <v>0</v>
      </c>
      <c r="DU397" s="289">
        <v>0</v>
      </c>
      <c r="DV397" s="289">
        <v>33476.54</v>
      </c>
      <c r="DW397" s="289">
        <v>0</v>
      </c>
      <c r="DX397" s="289">
        <v>62266.39</v>
      </c>
      <c r="DY397" s="289">
        <v>14067.87</v>
      </c>
      <c r="DZ397" s="289">
        <v>48847.840000000004</v>
      </c>
      <c r="EA397" s="289">
        <v>79898.38</v>
      </c>
      <c r="EB397" s="289">
        <v>17147.98</v>
      </c>
      <c r="EC397" s="289">
        <v>0</v>
      </c>
      <c r="ED397" s="289">
        <v>517484.89</v>
      </c>
      <c r="EE397" s="289">
        <v>510437.87</v>
      </c>
      <c r="EF397" s="289">
        <v>809502.98</v>
      </c>
      <c r="EG397" s="289">
        <v>816550</v>
      </c>
      <c r="EH397" s="289">
        <v>0</v>
      </c>
      <c r="EI397" s="289">
        <v>0</v>
      </c>
      <c r="EJ397" s="289">
        <v>0</v>
      </c>
      <c r="EK397" s="289">
        <v>0</v>
      </c>
      <c r="EL397" s="289">
        <v>0</v>
      </c>
      <c r="EM397" s="289">
        <v>3857321.66</v>
      </c>
      <c r="EN397" s="289">
        <v>0</v>
      </c>
      <c r="EO397" s="289">
        <v>0</v>
      </c>
      <c r="EP397" s="289">
        <v>0</v>
      </c>
      <c r="EQ397" s="289">
        <v>0</v>
      </c>
      <c r="ER397" s="289">
        <v>0</v>
      </c>
      <c r="ES397" s="289">
        <v>0</v>
      </c>
      <c r="ET397" s="289">
        <v>0</v>
      </c>
      <c r="EU397" s="289">
        <v>69898.55</v>
      </c>
      <c r="EV397" s="289">
        <v>34489.040000000001</v>
      </c>
      <c r="EW397" s="289">
        <v>448547.13</v>
      </c>
      <c r="EX397" s="289">
        <v>483956.64</v>
      </c>
      <c r="EY397" s="289">
        <v>0</v>
      </c>
      <c r="EZ397" s="289">
        <v>68039.850000000006</v>
      </c>
      <c r="FA397" s="289">
        <v>75081.88</v>
      </c>
      <c r="FB397" s="289">
        <v>93835.13</v>
      </c>
      <c r="FC397" s="289">
        <v>2856.25</v>
      </c>
      <c r="FD397" s="289">
        <v>83936.85</v>
      </c>
      <c r="FE397" s="289">
        <v>0</v>
      </c>
      <c r="FF397" s="289">
        <v>0</v>
      </c>
      <c r="FG397" s="289">
        <v>0</v>
      </c>
      <c r="FH397" s="289">
        <v>0</v>
      </c>
      <c r="FI397" s="289">
        <v>0</v>
      </c>
      <c r="FJ397" s="289">
        <v>0</v>
      </c>
      <c r="FK397" s="289">
        <v>0</v>
      </c>
    </row>
    <row r="398" spans="1:167" x14ac:dyDescent="0.15">
      <c r="A398" s="287">
        <v>6300</v>
      </c>
      <c r="B398" s="287" t="s">
        <v>854</v>
      </c>
      <c r="C398" s="289">
        <v>0</v>
      </c>
      <c r="D398" s="289">
        <v>35040474.43</v>
      </c>
      <c r="E398" s="289">
        <v>177</v>
      </c>
      <c r="F398" s="289">
        <v>1085.8399999999999</v>
      </c>
      <c r="G398" s="289">
        <v>97328.92</v>
      </c>
      <c r="H398" s="289">
        <v>10687.45</v>
      </c>
      <c r="I398" s="289">
        <v>842262.54</v>
      </c>
      <c r="J398" s="289">
        <v>0</v>
      </c>
      <c r="K398" s="289">
        <v>8698793.0800000001</v>
      </c>
      <c r="L398" s="289">
        <v>0</v>
      </c>
      <c r="M398" s="289">
        <v>0</v>
      </c>
      <c r="N398" s="289">
        <v>0</v>
      </c>
      <c r="O398" s="289">
        <v>0</v>
      </c>
      <c r="P398" s="289">
        <v>0</v>
      </c>
      <c r="Q398" s="289">
        <v>0</v>
      </c>
      <c r="R398" s="289">
        <v>0</v>
      </c>
      <c r="S398" s="289">
        <v>0</v>
      </c>
      <c r="T398" s="289">
        <v>0</v>
      </c>
      <c r="U398" s="289">
        <v>2111057.4300000002</v>
      </c>
      <c r="V398" s="289">
        <v>49262034</v>
      </c>
      <c r="W398" s="289">
        <v>112467.90000000001</v>
      </c>
      <c r="X398" s="289">
        <v>0</v>
      </c>
      <c r="Y398" s="289">
        <v>3385642.09</v>
      </c>
      <c r="Z398" s="289">
        <v>0</v>
      </c>
      <c r="AA398" s="289">
        <v>231696</v>
      </c>
      <c r="AB398" s="289">
        <v>91165.13</v>
      </c>
      <c r="AC398" s="289">
        <v>0</v>
      </c>
      <c r="AD398" s="289">
        <v>740046.12</v>
      </c>
      <c r="AE398" s="289">
        <v>2070621</v>
      </c>
      <c r="AF398" s="289">
        <v>0</v>
      </c>
      <c r="AG398" s="289">
        <v>0</v>
      </c>
      <c r="AH398" s="289">
        <v>245810.15</v>
      </c>
      <c r="AI398" s="289">
        <v>1201163.5900000001</v>
      </c>
      <c r="AJ398" s="289">
        <v>0</v>
      </c>
      <c r="AK398" s="289">
        <v>0</v>
      </c>
      <c r="AL398" s="289">
        <v>0</v>
      </c>
      <c r="AM398" s="289">
        <v>223998</v>
      </c>
      <c r="AN398" s="289">
        <v>63673.99</v>
      </c>
      <c r="AO398" s="289">
        <v>0</v>
      </c>
      <c r="AP398" s="289">
        <v>279281.83</v>
      </c>
      <c r="AQ398" s="289">
        <v>20154062.02</v>
      </c>
      <c r="AR398" s="289">
        <v>22774034.940000001</v>
      </c>
      <c r="AS398" s="289">
        <v>2275826.98</v>
      </c>
      <c r="AT398" s="289">
        <v>2614280.52</v>
      </c>
      <c r="AU398" s="289">
        <v>1171450.67</v>
      </c>
      <c r="AV398" s="289">
        <v>1609064.97</v>
      </c>
      <c r="AW398" s="289">
        <v>2467567.33</v>
      </c>
      <c r="AX398" s="289">
        <v>5901094.6900000004</v>
      </c>
      <c r="AY398" s="289">
        <v>847558.39</v>
      </c>
      <c r="AZ398" s="289">
        <v>5936831.8799999999</v>
      </c>
      <c r="BA398" s="289">
        <v>12866352.41</v>
      </c>
      <c r="BB398" s="289">
        <v>2688901.0100000002</v>
      </c>
      <c r="BC398" s="289">
        <v>1019841.36</v>
      </c>
      <c r="BD398" s="289">
        <v>529452.28</v>
      </c>
      <c r="BE398" s="289">
        <v>5345682.26</v>
      </c>
      <c r="BF398" s="289">
        <v>12193211.529999999</v>
      </c>
      <c r="BG398" s="289">
        <v>4591075.1399999997</v>
      </c>
      <c r="BH398" s="289">
        <v>96059.14</v>
      </c>
      <c r="BI398" s="289">
        <v>395854.3</v>
      </c>
      <c r="BJ398" s="289">
        <v>221754.30000000002</v>
      </c>
      <c r="BK398" s="289">
        <v>0</v>
      </c>
      <c r="BL398" s="289">
        <v>0</v>
      </c>
      <c r="BM398" s="289">
        <v>0</v>
      </c>
      <c r="BN398" s="289">
        <v>0</v>
      </c>
      <c r="BO398" s="289">
        <v>0</v>
      </c>
      <c r="BP398" s="289">
        <v>0</v>
      </c>
      <c r="BQ398" s="289">
        <v>-2136598.23</v>
      </c>
      <c r="BR398" s="289">
        <v>-2335379.2599999998</v>
      </c>
      <c r="BS398" s="289">
        <v>-1740743.93</v>
      </c>
      <c r="BT398" s="289">
        <v>-2113624.96</v>
      </c>
      <c r="BU398" s="289">
        <v>0</v>
      </c>
      <c r="BV398" s="289">
        <v>0</v>
      </c>
      <c r="BW398" s="289">
        <v>9396806.2100000009</v>
      </c>
      <c r="BX398" s="289">
        <v>0</v>
      </c>
      <c r="BY398" s="289">
        <v>0</v>
      </c>
      <c r="BZ398" s="289">
        <v>0</v>
      </c>
      <c r="CA398" s="289">
        <v>0</v>
      </c>
      <c r="CB398" s="289">
        <v>0</v>
      </c>
      <c r="CC398" s="289">
        <v>109810.34</v>
      </c>
      <c r="CD398" s="289">
        <v>0</v>
      </c>
      <c r="CE398" s="289">
        <v>0</v>
      </c>
      <c r="CF398" s="289">
        <v>0</v>
      </c>
      <c r="CG398" s="289">
        <v>0</v>
      </c>
      <c r="CH398" s="289">
        <v>34406.04</v>
      </c>
      <c r="CI398" s="289">
        <v>0</v>
      </c>
      <c r="CJ398" s="289">
        <v>0</v>
      </c>
      <c r="CK398" s="289">
        <v>0</v>
      </c>
      <c r="CL398" s="289">
        <v>0</v>
      </c>
      <c r="CM398" s="289">
        <v>3273276</v>
      </c>
      <c r="CN398" s="289">
        <v>17095</v>
      </c>
      <c r="CO398" s="289">
        <v>0</v>
      </c>
      <c r="CP398" s="289">
        <v>0</v>
      </c>
      <c r="CQ398" s="289">
        <v>0</v>
      </c>
      <c r="CR398" s="289">
        <v>0</v>
      </c>
      <c r="CS398" s="289">
        <v>11627</v>
      </c>
      <c r="CT398" s="289">
        <v>2041135.24</v>
      </c>
      <c r="CU398" s="289">
        <v>0</v>
      </c>
      <c r="CV398" s="289">
        <v>0</v>
      </c>
      <c r="CW398" s="289">
        <v>0</v>
      </c>
      <c r="CX398" s="289">
        <v>401369.34</v>
      </c>
      <c r="CY398" s="289">
        <v>0</v>
      </c>
      <c r="CZ398" s="289">
        <v>0</v>
      </c>
      <c r="DA398" s="289">
        <v>0</v>
      </c>
      <c r="DB398" s="289">
        <v>5602.01</v>
      </c>
      <c r="DC398" s="289">
        <v>0</v>
      </c>
      <c r="DD398" s="289">
        <v>0</v>
      </c>
      <c r="DE398" s="289">
        <v>0</v>
      </c>
      <c r="DF398" s="289">
        <v>0</v>
      </c>
      <c r="DG398" s="289">
        <v>0</v>
      </c>
      <c r="DH398" s="289">
        <v>0</v>
      </c>
      <c r="DI398" s="289">
        <v>10728376.83</v>
      </c>
      <c r="DJ398" s="289">
        <v>0</v>
      </c>
      <c r="DK398" s="289">
        <v>0</v>
      </c>
      <c r="DL398" s="289">
        <v>1299982.94</v>
      </c>
      <c r="DM398" s="289">
        <v>1294518.73</v>
      </c>
      <c r="DN398" s="289">
        <v>640.5</v>
      </c>
      <c r="DO398" s="289">
        <v>0</v>
      </c>
      <c r="DP398" s="289">
        <v>1008820.37</v>
      </c>
      <c r="DQ398" s="289">
        <v>0</v>
      </c>
      <c r="DR398" s="289">
        <v>0</v>
      </c>
      <c r="DS398" s="289">
        <v>0</v>
      </c>
      <c r="DT398" s="289">
        <v>507467.36</v>
      </c>
      <c r="DU398" s="289">
        <v>0</v>
      </c>
      <c r="DV398" s="289">
        <v>325966.33</v>
      </c>
      <c r="DW398" s="289">
        <v>125354.12</v>
      </c>
      <c r="DX398" s="289">
        <v>362264.36</v>
      </c>
      <c r="DY398" s="289">
        <v>411852.64</v>
      </c>
      <c r="DZ398" s="289">
        <v>54195.57</v>
      </c>
      <c r="EA398" s="289">
        <v>0</v>
      </c>
      <c r="EB398" s="289">
        <v>4607.29</v>
      </c>
      <c r="EC398" s="289">
        <v>0</v>
      </c>
      <c r="ED398" s="289">
        <v>230046.15</v>
      </c>
      <c r="EE398" s="289">
        <v>1112942.1400000001</v>
      </c>
      <c r="EF398" s="289">
        <v>6871220.4500000002</v>
      </c>
      <c r="EG398" s="289">
        <v>1554587.87</v>
      </c>
      <c r="EH398" s="289">
        <v>0</v>
      </c>
      <c r="EI398" s="289">
        <v>0</v>
      </c>
      <c r="EJ398" s="289">
        <v>0</v>
      </c>
      <c r="EK398" s="289">
        <v>4433736.59</v>
      </c>
      <c r="EL398" s="289">
        <v>0</v>
      </c>
      <c r="EM398" s="289">
        <v>17224646.899999999</v>
      </c>
      <c r="EN398" s="289">
        <v>524892.4</v>
      </c>
      <c r="EO398" s="289">
        <v>891075.38</v>
      </c>
      <c r="EP398" s="289">
        <v>3002218.18</v>
      </c>
      <c r="EQ398" s="289">
        <v>0</v>
      </c>
      <c r="ER398" s="289">
        <v>2636035.2000000002</v>
      </c>
      <c r="ES398" s="289">
        <v>0</v>
      </c>
      <c r="ET398" s="289">
        <v>0</v>
      </c>
      <c r="EU398" s="289">
        <v>1169374.83</v>
      </c>
      <c r="EV398" s="289">
        <v>1562865.66</v>
      </c>
      <c r="EW398" s="289">
        <v>4670748.22</v>
      </c>
      <c r="EX398" s="289">
        <v>4277257.3899999997</v>
      </c>
      <c r="EY398" s="289">
        <v>0</v>
      </c>
      <c r="EZ398" s="289">
        <v>3329054.33</v>
      </c>
      <c r="FA398" s="289">
        <v>4555946.37</v>
      </c>
      <c r="FB398" s="289">
        <v>4178100.5</v>
      </c>
      <c r="FC398" s="289">
        <v>126452.01000000001</v>
      </c>
      <c r="FD398" s="289">
        <v>2813572.69</v>
      </c>
      <c r="FE398" s="289">
        <v>11183.76</v>
      </c>
      <c r="FF398" s="289">
        <v>0</v>
      </c>
      <c r="FG398" s="289">
        <v>0</v>
      </c>
      <c r="FH398" s="289">
        <v>0</v>
      </c>
      <c r="FI398" s="289">
        <v>0</v>
      </c>
      <c r="FJ398" s="289">
        <v>0</v>
      </c>
      <c r="FK398" s="289">
        <v>0</v>
      </c>
    </row>
    <row r="399" spans="1:167" x14ac:dyDescent="0.15">
      <c r="A399" s="287">
        <v>6307</v>
      </c>
      <c r="B399" s="287" t="s">
        <v>855</v>
      </c>
      <c r="C399" s="289">
        <v>0</v>
      </c>
      <c r="D399" s="289">
        <v>32012894.440000001</v>
      </c>
      <c r="E399" s="289">
        <v>0</v>
      </c>
      <c r="F399" s="289">
        <v>42273.18</v>
      </c>
      <c r="G399" s="289">
        <v>122112.77</v>
      </c>
      <c r="H399" s="289">
        <v>23224.94</v>
      </c>
      <c r="I399" s="289">
        <v>503942.19</v>
      </c>
      <c r="J399" s="289">
        <v>0</v>
      </c>
      <c r="K399" s="289">
        <v>960596.08000000007</v>
      </c>
      <c r="L399" s="289">
        <v>0</v>
      </c>
      <c r="M399" s="289">
        <v>742</v>
      </c>
      <c r="N399" s="289">
        <v>0</v>
      </c>
      <c r="O399" s="289">
        <v>0</v>
      </c>
      <c r="P399" s="289">
        <v>0</v>
      </c>
      <c r="Q399" s="289">
        <v>0</v>
      </c>
      <c r="R399" s="289">
        <v>0</v>
      </c>
      <c r="S399" s="289">
        <v>0</v>
      </c>
      <c r="T399" s="289">
        <v>3850</v>
      </c>
      <c r="U399" s="289">
        <v>1487863.05</v>
      </c>
      <c r="V399" s="289">
        <v>30659619</v>
      </c>
      <c r="W399" s="289">
        <v>120404.46</v>
      </c>
      <c r="X399" s="289">
        <v>281308</v>
      </c>
      <c r="Y399" s="289">
        <v>0</v>
      </c>
      <c r="Z399" s="289">
        <v>22418.37</v>
      </c>
      <c r="AA399" s="289">
        <v>125677</v>
      </c>
      <c r="AB399" s="289">
        <v>47097.18</v>
      </c>
      <c r="AC399" s="289">
        <v>0</v>
      </c>
      <c r="AD399" s="289">
        <v>293293.8</v>
      </c>
      <c r="AE399" s="289">
        <v>831263.54</v>
      </c>
      <c r="AF399" s="289">
        <v>0</v>
      </c>
      <c r="AG399" s="289">
        <v>0</v>
      </c>
      <c r="AH399" s="289">
        <v>94547.01</v>
      </c>
      <c r="AI399" s="289">
        <v>0</v>
      </c>
      <c r="AJ399" s="289">
        <v>0</v>
      </c>
      <c r="AK399" s="289">
        <v>1200</v>
      </c>
      <c r="AL399" s="289">
        <v>0</v>
      </c>
      <c r="AM399" s="289">
        <v>56328.43</v>
      </c>
      <c r="AN399" s="289">
        <v>73578.53</v>
      </c>
      <c r="AO399" s="289">
        <v>0</v>
      </c>
      <c r="AP399" s="289">
        <v>14058.17</v>
      </c>
      <c r="AQ399" s="289">
        <v>17521325.390000001</v>
      </c>
      <c r="AR399" s="289">
        <v>13333489.880000001</v>
      </c>
      <c r="AS399" s="289">
        <v>1389823.91</v>
      </c>
      <c r="AT399" s="289">
        <v>1442227.43</v>
      </c>
      <c r="AU399" s="289">
        <v>1021918.49</v>
      </c>
      <c r="AV399" s="289">
        <v>423035.81</v>
      </c>
      <c r="AW399" s="289">
        <v>2254666.19</v>
      </c>
      <c r="AX399" s="289">
        <v>4458219.53</v>
      </c>
      <c r="AY399" s="289">
        <v>1841415.82</v>
      </c>
      <c r="AZ399" s="289">
        <v>3435540.61</v>
      </c>
      <c r="BA399" s="289">
        <v>9189156.9700000007</v>
      </c>
      <c r="BB399" s="289">
        <v>1551572.25</v>
      </c>
      <c r="BC399" s="289">
        <v>519779.10000000003</v>
      </c>
      <c r="BD399" s="289">
        <v>0</v>
      </c>
      <c r="BE399" s="289">
        <v>46606.81</v>
      </c>
      <c r="BF399" s="289">
        <v>6907680.7700000005</v>
      </c>
      <c r="BG399" s="289">
        <v>2945757.2</v>
      </c>
      <c r="BH399" s="289">
        <v>162963.93</v>
      </c>
      <c r="BI399" s="289">
        <v>15705.31</v>
      </c>
      <c r="BJ399" s="289">
        <v>18766.87</v>
      </c>
      <c r="BK399" s="289">
        <v>4154168.12</v>
      </c>
      <c r="BL399" s="289">
        <v>3809600.17</v>
      </c>
      <c r="BM399" s="289">
        <v>5766017.2199999997</v>
      </c>
      <c r="BN399" s="289">
        <v>4912922.8600000003</v>
      </c>
      <c r="BO399" s="289">
        <v>0</v>
      </c>
      <c r="BP399" s="289">
        <v>0</v>
      </c>
      <c r="BQ399" s="289">
        <v>5316165.57</v>
      </c>
      <c r="BR399" s="289">
        <v>5843878.3700000001</v>
      </c>
      <c r="BS399" s="289">
        <v>15252056.220000001</v>
      </c>
      <c r="BT399" s="289">
        <v>14585168.27</v>
      </c>
      <c r="BU399" s="289">
        <v>0</v>
      </c>
      <c r="BV399" s="289">
        <v>0</v>
      </c>
      <c r="BW399" s="289">
        <v>6657680.7699999996</v>
      </c>
      <c r="BX399" s="289">
        <v>0</v>
      </c>
      <c r="BY399" s="289">
        <v>0</v>
      </c>
      <c r="BZ399" s="289">
        <v>0</v>
      </c>
      <c r="CA399" s="289">
        <v>0</v>
      </c>
      <c r="CB399" s="289">
        <v>0</v>
      </c>
      <c r="CC399" s="289">
        <v>3257.88</v>
      </c>
      <c r="CD399" s="289">
        <v>0</v>
      </c>
      <c r="CE399" s="289">
        <v>0</v>
      </c>
      <c r="CF399" s="289">
        <v>0</v>
      </c>
      <c r="CG399" s="289">
        <v>0</v>
      </c>
      <c r="CH399" s="289">
        <v>8039.91</v>
      </c>
      <c r="CI399" s="289">
        <v>0</v>
      </c>
      <c r="CJ399" s="289">
        <v>0</v>
      </c>
      <c r="CK399" s="289">
        <v>0</v>
      </c>
      <c r="CL399" s="289">
        <v>0</v>
      </c>
      <c r="CM399" s="289">
        <v>2224612</v>
      </c>
      <c r="CN399" s="289">
        <v>21438</v>
      </c>
      <c r="CO399" s="289">
        <v>0</v>
      </c>
      <c r="CP399" s="289">
        <v>0</v>
      </c>
      <c r="CQ399" s="289">
        <v>0</v>
      </c>
      <c r="CR399" s="289">
        <v>0</v>
      </c>
      <c r="CS399" s="289">
        <v>14580</v>
      </c>
      <c r="CT399" s="289">
        <v>1457640.19</v>
      </c>
      <c r="CU399" s="289">
        <v>0</v>
      </c>
      <c r="CV399" s="289">
        <v>0</v>
      </c>
      <c r="CW399" s="289">
        <v>0</v>
      </c>
      <c r="CX399" s="289">
        <v>148568.59</v>
      </c>
      <c r="CY399" s="289">
        <v>0</v>
      </c>
      <c r="CZ399" s="289">
        <v>0</v>
      </c>
      <c r="DA399" s="289">
        <v>0</v>
      </c>
      <c r="DB399" s="289">
        <v>0</v>
      </c>
      <c r="DC399" s="289">
        <v>0</v>
      </c>
      <c r="DD399" s="289">
        <v>0</v>
      </c>
      <c r="DE399" s="289">
        <v>379.32</v>
      </c>
      <c r="DF399" s="289">
        <v>0</v>
      </c>
      <c r="DG399" s="289">
        <v>0</v>
      </c>
      <c r="DH399" s="289">
        <v>0</v>
      </c>
      <c r="DI399" s="289">
        <v>8460745.7899999991</v>
      </c>
      <c r="DJ399" s="289">
        <v>0</v>
      </c>
      <c r="DK399" s="289">
        <v>0</v>
      </c>
      <c r="DL399" s="289">
        <v>829333.51</v>
      </c>
      <c r="DM399" s="289">
        <v>414973.29000000004</v>
      </c>
      <c r="DN399" s="289">
        <v>0</v>
      </c>
      <c r="DO399" s="289">
        <v>0</v>
      </c>
      <c r="DP399" s="289">
        <v>574516.14</v>
      </c>
      <c r="DQ399" s="289">
        <v>3108.7400000000002</v>
      </c>
      <c r="DR399" s="289">
        <v>0</v>
      </c>
      <c r="DS399" s="289">
        <v>0</v>
      </c>
      <c r="DT399" s="289">
        <v>0</v>
      </c>
      <c r="DU399" s="289">
        <v>0</v>
      </c>
      <c r="DV399" s="289">
        <v>252760.55000000002</v>
      </c>
      <c r="DW399" s="289">
        <v>0</v>
      </c>
      <c r="DX399" s="289">
        <v>-1123393.3600000001</v>
      </c>
      <c r="DY399" s="289">
        <v>-810776.43</v>
      </c>
      <c r="DZ399" s="289">
        <v>1290522.82</v>
      </c>
      <c r="EA399" s="289">
        <v>706908.29</v>
      </c>
      <c r="EB399" s="289">
        <v>270997.59999999998</v>
      </c>
      <c r="EC399" s="289">
        <v>0</v>
      </c>
      <c r="ED399" s="289">
        <v>2091819.55</v>
      </c>
      <c r="EE399" s="289">
        <v>2214841.81</v>
      </c>
      <c r="EF399" s="289">
        <v>4712023.78</v>
      </c>
      <c r="EG399" s="289">
        <v>3998522.52</v>
      </c>
      <c r="EH399" s="289">
        <v>0</v>
      </c>
      <c r="EI399" s="289">
        <v>0</v>
      </c>
      <c r="EJ399" s="289">
        <v>0</v>
      </c>
      <c r="EK399" s="289">
        <v>590479</v>
      </c>
      <c r="EL399" s="289">
        <v>0</v>
      </c>
      <c r="EM399" s="289">
        <v>44561000</v>
      </c>
      <c r="EN399" s="289">
        <v>1751873</v>
      </c>
      <c r="EO399" s="289">
        <v>1296738.4100000001</v>
      </c>
      <c r="EP399" s="289">
        <v>1719167.3699999999</v>
      </c>
      <c r="EQ399" s="289">
        <v>0</v>
      </c>
      <c r="ER399" s="289">
        <v>2174301.96</v>
      </c>
      <c r="ES399" s="289">
        <v>0</v>
      </c>
      <c r="ET399" s="289">
        <v>0</v>
      </c>
      <c r="EU399" s="289">
        <v>247719.56</v>
      </c>
      <c r="EV399" s="289">
        <v>212772.62</v>
      </c>
      <c r="EW399" s="289">
        <v>2777168.55</v>
      </c>
      <c r="EX399" s="289">
        <v>2812115.49</v>
      </c>
      <c r="EY399" s="289">
        <v>0</v>
      </c>
      <c r="EZ399" s="289">
        <v>56970.090000000004</v>
      </c>
      <c r="FA399" s="289">
        <v>102661.42</v>
      </c>
      <c r="FB399" s="289">
        <v>120105.97</v>
      </c>
      <c r="FC399" s="289">
        <v>10455.530000000001</v>
      </c>
      <c r="FD399" s="289">
        <v>63959.11</v>
      </c>
      <c r="FE399" s="289">
        <v>0</v>
      </c>
      <c r="FF399" s="289">
        <v>0</v>
      </c>
      <c r="FG399" s="289">
        <v>0</v>
      </c>
      <c r="FH399" s="289">
        <v>0</v>
      </c>
      <c r="FI399" s="289">
        <v>0</v>
      </c>
      <c r="FJ399" s="289">
        <v>0</v>
      </c>
      <c r="FK399" s="289">
        <v>0</v>
      </c>
    </row>
    <row r="400" spans="1:167" x14ac:dyDescent="0.15">
      <c r="A400" s="287">
        <v>6328</v>
      </c>
      <c r="B400" s="287" t="s">
        <v>857</v>
      </c>
      <c r="C400" s="289">
        <v>0</v>
      </c>
      <c r="D400" s="289">
        <v>15173532.449999999</v>
      </c>
      <c r="E400" s="289">
        <v>783.80000000000007</v>
      </c>
      <c r="F400" s="289">
        <v>0</v>
      </c>
      <c r="G400" s="289">
        <v>28836.100000000002</v>
      </c>
      <c r="H400" s="289">
        <v>8695.33</v>
      </c>
      <c r="I400" s="289">
        <v>256129.73</v>
      </c>
      <c r="J400" s="289">
        <v>0</v>
      </c>
      <c r="K400" s="289">
        <v>336928</v>
      </c>
      <c r="L400" s="289">
        <v>0</v>
      </c>
      <c r="M400" s="289">
        <v>0</v>
      </c>
      <c r="N400" s="289">
        <v>0</v>
      </c>
      <c r="O400" s="289">
        <v>0</v>
      </c>
      <c r="P400" s="289">
        <v>16068.630000000001</v>
      </c>
      <c r="Q400" s="289">
        <v>0</v>
      </c>
      <c r="R400" s="289">
        <v>0</v>
      </c>
      <c r="S400" s="289">
        <v>0</v>
      </c>
      <c r="T400" s="289">
        <v>0</v>
      </c>
      <c r="U400" s="289">
        <v>725819.3</v>
      </c>
      <c r="V400" s="289">
        <v>17339508</v>
      </c>
      <c r="W400" s="289">
        <v>48322.91</v>
      </c>
      <c r="X400" s="289">
        <v>0</v>
      </c>
      <c r="Y400" s="289">
        <v>0</v>
      </c>
      <c r="Z400" s="289">
        <v>0</v>
      </c>
      <c r="AA400" s="289">
        <v>348981</v>
      </c>
      <c r="AB400" s="289">
        <v>0</v>
      </c>
      <c r="AC400" s="289">
        <v>8524.7100000000009</v>
      </c>
      <c r="AD400" s="289">
        <v>146708.84</v>
      </c>
      <c r="AE400" s="289">
        <v>288689</v>
      </c>
      <c r="AF400" s="289">
        <v>0</v>
      </c>
      <c r="AG400" s="289">
        <v>0</v>
      </c>
      <c r="AH400" s="289">
        <v>79132.290000000008</v>
      </c>
      <c r="AI400" s="289">
        <v>0</v>
      </c>
      <c r="AJ400" s="289">
        <v>0</v>
      </c>
      <c r="AK400" s="289">
        <v>11285</v>
      </c>
      <c r="AL400" s="289">
        <v>0</v>
      </c>
      <c r="AM400" s="289">
        <v>0</v>
      </c>
      <c r="AN400" s="289">
        <v>40938.300000000003</v>
      </c>
      <c r="AO400" s="289">
        <v>0</v>
      </c>
      <c r="AP400" s="289">
        <v>5598.5</v>
      </c>
      <c r="AQ400" s="289">
        <v>10437460.810000001</v>
      </c>
      <c r="AR400" s="289">
        <v>4873978.3600000003</v>
      </c>
      <c r="AS400" s="289">
        <v>917986.59</v>
      </c>
      <c r="AT400" s="289">
        <v>399508.14</v>
      </c>
      <c r="AU400" s="289">
        <v>1032054.01</v>
      </c>
      <c r="AV400" s="289">
        <v>6046.26</v>
      </c>
      <c r="AW400" s="289">
        <v>800646.43</v>
      </c>
      <c r="AX400" s="289">
        <v>1616110.76</v>
      </c>
      <c r="AY400" s="289">
        <v>567789.46</v>
      </c>
      <c r="AZ400" s="289">
        <v>1979613.05</v>
      </c>
      <c r="BA400" s="289">
        <v>7052694.1600000001</v>
      </c>
      <c r="BB400" s="289">
        <v>165060.51</v>
      </c>
      <c r="BC400" s="289">
        <v>187762.64</v>
      </c>
      <c r="BD400" s="289">
        <v>4816.09</v>
      </c>
      <c r="BE400" s="289">
        <v>525349.12</v>
      </c>
      <c r="BF400" s="289">
        <v>2436484.37</v>
      </c>
      <c r="BG400" s="289">
        <v>1825322.24</v>
      </c>
      <c r="BH400" s="289">
        <v>1158.6400000000001</v>
      </c>
      <c r="BI400" s="289">
        <v>0</v>
      </c>
      <c r="BJ400" s="289">
        <v>0</v>
      </c>
      <c r="BK400" s="289">
        <v>0</v>
      </c>
      <c r="BL400" s="289">
        <v>0</v>
      </c>
      <c r="BM400" s="289">
        <v>0</v>
      </c>
      <c r="BN400" s="289">
        <v>0</v>
      </c>
      <c r="BO400" s="289">
        <v>8887960.8200000003</v>
      </c>
      <c r="BP400" s="289">
        <v>8922601.0700000003</v>
      </c>
      <c r="BQ400" s="289">
        <v>0</v>
      </c>
      <c r="BR400" s="289">
        <v>0</v>
      </c>
      <c r="BS400" s="289">
        <v>8887960.8200000003</v>
      </c>
      <c r="BT400" s="289">
        <v>8922601.0700000003</v>
      </c>
      <c r="BU400" s="289">
        <v>0</v>
      </c>
      <c r="BV400" s="289">
        <v>0</v>
      </c>
      <c r="BW400" s="289">
        <v>2435380.5</v>
      </c>
      <c r="BX400" s="289">
        <v>0</v>
      </c>
      <c r="BY400" s="289">
        <v>0</v>
      </c>
      <c r="BZ400" s="289">
        <v>0</v>
      </c>
      <c r="CA400" s="289">
        <v>0</v>
      </c>
      <c r="CB400" s="289">
        <v>13396.28</v>
      </c>
      <c r="CC400" s="289">
        <v>0</v>
      </c>
      <c r="CD400" s="289">
        <v>0</v>
      </c>
      <c r="CE400" s="289">
        <v>0</v>
      </c>
      <c r="CF400" s="289">
        <v>0</v>
      </c>
      <c r="CG400" s="289">
        <v>0</v>
      </c>
      <c r="CH400" s="289">
        <v>0</v>
      </c>
      <c r="CI400" s="289">
        <v>0</v>
      </c>
      <c r="CJ400" s="289">
        <v>0</v>
      </c>
      <c r="CK400" s="289">
        <v>0</v>
      </c>
      <c r="CL400" s="289">
        <v>0</v>
      </c>
      <c r="CM400" s="289">
        <v>735583</v>
      </c>
      <c r="CN400" s="289">
        <v>26216</v>
      </c>
      <c r="CO400" s="289">
        <v>0</v>
      </c>
      <c r="CP400" s="289">
        <v>0</v>
      </c>
      <c r="CQ400" s="289">
        <v>0</v>
      </c>
      <c r="CR400" s="289">
        <v>0</v>
      </c>
      <c r="CS400" s="289">
        <v>17830</v>
      </c>
      <c r="CT400" s="289">
        <v>393118.88</v>
      </c>
      <c r="CU400" s="289">
        <v>0</v>
      </c>
      <c r="CV400" s="289">
        <v>0</v>
      </c>
      <c r="CW400" s="289">
        <v>0</v>
      </c>
      <c r="CX400" s="289">
        <v>16217.33</v>
      </c>
      <c r="CY400" s="289">
        <v>0</v>
      </c>
      <c r="CZ400" s="289">
        <v>0</v>
      </c>
      <c r="DA400" s="289">
        <v>0</v>
      </c>
      <c r="DB400" s="289">
        <v>0</v>
      </c>
      <c r="DC400" s="289">
        <v>0</v>
      </c>
      <c r="DD400" s="289">
        <v>312</v>
      </c>
      <c r="DE400" s="289">
        <v>0</v>
      </c>
      <c r="DF400" s="289">
        <v>0</v>
      </c>
      <c r="DG400" s="289">
        <v>1691.28</v>
      </c>
      <c r="DH400" s="289">
        <v>0</v>
      </c>
      <c r="DI400" s="289">
        <v>2520124.9700000002</v>
      </c>
      <c r="DJ400" s="289">
        <v>0</v>
      </c>
      <c r="DK400" s="289">
        <v>0</v>
      </c>
      <c r="DL400" s="289">
        <v>372249.29</v>
      </c>
      <c r="DM400" s="289">
        <v>252729.14</v>
      </c>
      <c r="DN400" s="289">
        <v>0</v>
      </c>
      <c r="DO400" s="289">
        <v>0</v>
      </c>
      <c r="DP400" s="289">
        <v>14622.91</v>
      </c>
      <c r="DQ400" s="289">
        <v>0</v>
      </c>
      <c r="DR400" s="289">
        <v>0</v>
      </c>
      <c r="DS400" s="289">
        <v>0</v>
      </c>
      <c r="DT400" s="289">
        <v>0</v>
      </c>
      <c r="DU400" s="289">
        <v>0</v>
      </c>
      <c r="DV400" s="289">
        <v>476636.4</v>
      </c>
      <c r="DW400" s="289">
        <v>0</v>
      </c>
      <c r="DX400" s="289">
        <v>0</v>
      </c>
      <c r="DY400" s="289">
        <v>0</v>
      </c>
      <c r="DZ400" s="289">
        <v>43072.3</v>
      </c>
      <c r="EA400" s="289">
        <v>43072.3</v>
      </c>
      <c r="EB400" s="289">
        <v>0</v>
      </c>
      <c r="EC400" s="289">
        <v>0</v>
      </c>
      <c r="ED400" s="289">
        <v>4316188.3</v>
      </c>
      <c r="EE400" s="289">
        <v>4526213.83</v>
      </c>
      <c r="EF400" s="289">
        <v>21938737.559999999</v>
      </c>
      <c r="EG400" s="289">
        <v>3938504.85</v>
      </c>
      <c r="EH400" s="289">
        <v>17616079.68</v>
      </c>
      <c r="EI400" s="289">
        <v>0</v>
      </c>
      <c r="EJ400" s="289">
        <v>174127.5</v>
      </c>
      <c r="EK400" s="289">
        <v>0</v>
      </c>
      <c r="EL400" s="289">
        <v>0</v>
      </c>
      <c r="EM400" s="289">
        <v>27755000</v>
      </c>
      <c r="EN400" s="289">
        <v>703237.56</v>
      </c>
      <c r="EO400" s="289">
        <v>25.29</v>
      </c>
      <c r="EP400" s="289">
        <v>413.97</v>
      </c>
      <c r="EQ400" s="289">
        <v>0</v>
      </c>
      <c r="ER400" s="289">
        <v>703626.23999999999</v>
      </c>
      <c r="ES400" s="289">
        <v>0</v>
      </c>
      <c r="ET400" s="289">
        <v>0</v>
      </c>
      <c r="EU400" s="289">
        <v>209104.29</v>
      </c>
      <c r="EV400" s="289">
        <v>255254.89</v>
      </c>
      <c r="EW400" s="289">
        <v>1113216.8999999999</v>
      </c>
      <c r="EX400" s="289">
        <v>1065655.52</v>
      </c>
      <c r="EY400" s="289">
        <v>1410.78</v>
      </c>
      <c r="EZ400" s="289">
        <v>0</v>
      </c>
      <c r="FA400" s="289">
        <v>0</v>
      </c>
      <c r="FB400" s="289">
        <v>0</v>
      </c>
      <c r="FC400" s="289">
        <v>0</v>
      </c>
      <c r="FD400" s="289">
        <v>0</v>
      </c>
      <c r="FE400" s="289">
        <v>0</v>
      </c>
      <c r="FF400" s="289">
        <v>0</v>
      </c>
      <c r="FG400" s="289">
        <v>0</v>
      </c>
      <c r="FH400" s="289">
        <v>10811.87</v>
      </c>
      <c r="FI400" s="289">
        <v>10811.87</v>
      </c>
      <c r="FJ400" s="289">
        <v>0</v>
      </c>
      <c r="FK400" s="289">
        <v>0</v>
      </c>
    </row>
    <row r="401" spans="1:167" x14ac:dyDescent="0.15">
      <c r="A401" s="287">
        <v>6370</v>
      </c>
      <c r="B401" s="287" t="s">
        <v>860</v>
      </c>
      <c r="C401" s="289">
        <v>0</v>
      </c>
      <c r="D401" s="289">
        <v>5644079.9400000004</v>
      </c>
      <c r="E401" s="289">
        <v>6693.4400000000005</v>
      </c>
      <c r="F401" s="289">
        <v>1549.68</v>
      </c>
      <c r="G401" s="289">
        <v>62245.87</v>
      </c>
      <c r="H401" s="289">
        <v>3009.55</v>
      </c>
      <c r="I401" s="289">
        <v>122441.33</v>
      </c>
      <c r="J401" s="289">
        <v>0</v>
      </c>
      <c r="K401" s="289">
        <v>1147194.45</v>
      </c>
      <c r="L401" s="289">
        <v>0</v>
      </c>
      <c r="M401" s="289">
        <v>12654</v>
      </c>
      <c r="N401" s="289">
        <v>0</v>
      </c>
      <c r="O401" s="289">
        <v>0</v>
      </c>
      <c r="P401" s="289">
        <v>11063.130000000001</v>
      </c>
      <c r="Q401" s="289">
        <v>0</v>
      </c>
      <c r="R401" s="289">
        <v>0</v>
      </c>
      <c r="S401" s="289">
        <v>0</v>
      </c>
      <c r="T401" s="289">
        <v>0</v>
      </c>
      <c r="U401" s="289">
        <v>383800.52</v>
      </c>
      <c r="V401" s="289">
        <v>10122523</v>
      </c>
      <c r="W401" s="289">
        <v>19785.830000000002</v>
      </c>
      <c r="X401" s="289">
        <v>0</v>
      </c>
      <c r="Y401" s="289">
        <v>0</v>
      </c>
      <c r="Z401" s="289">
        <v>0</v>
      </c>
      <c r="AA401" s="289">
        <v>33703</v>
      </c>
      <c r="AB401" s="289">
        <v>0</v>
      </c>
      <c r="AC401" s="289">
        <v>0</v>
      </c>
      <c r="AD401" s="289">
        <v>33288.629999999997</v>
      </c>
      <c r="AE401" s="289">
        <v>138158</v>
      </c>
      <c r="AF401" s="289">
        <v>0</v>
      </c>
      <c r="AG401" s="289">
        <v>1103.3399999999999</v>
      </c>
      <c r="AH401" s="289">
        <v>15955.84</v>
      </c>
      <c r="AI401" s="289">
        <v>0</v>
      </c>
      <c r="AJ401" s="289">
        <v>0</v>
      </c>
      <c r="AK401" s="289">
        <v>320366</v>
      </c>
      <c r="AL401" s="289">
        <v>80831.06</v>
      </c>
      <c r="AM401" s="289">
        <v>13515.800000000001</v>
      </c>
      <c r="AN401" s="289">
        <v>33259.97</v>
      </c>
      <c r="AO401" s="289">
        <v>0</v>
      </c>
      <c r="AP401" s="289">
        <v>1330.08</v>
      </c>
      <c r="AQ401" s="289">
        <v>4746989.33</v>
      </c>
      <c r="AR401" s="289">
        <v>2668722.59</v>
      </c>
      <c r="AS401" s="289">
        <v>382261.55</v>
      </c>
      <c r="AT401" s="289">
        <v>552924.64</v>
      </c>
      <c r="AU401" s="289">
        <v>452267.26</v>
      </c>
      <c r="AV401" s="289">
        <v>1012.46</v>
      </c>
      <c r="AW401" s="289">
        <v>453063.34</v>
      </c>
      <c r="AX401" s="289">
        <v>726920.35</v>
      </c>
      <c r="AY401" s="289">
        <v>411901.60000000003</v>
      </c>
      <c r="AZ401" s="289">
        <v>974983.69000000006</v>
      </c>
      <c r="BA401" s="289">
        <v>2861554.23</v>
      </c>
      <c r="BB401" s="289">
        <v>726823.62</v>
      </c>
      <c r="BC401" s="289">
        <v>212338.19</v>
      </c>
      <c r="BD401" s="289">
        <v>367968.29</v>
      </c>
      <c r="BE401" s="289">
        <v>103905.88</v>
      </c>
      <c r="BF401" s="289">
        <v>1763484.74</v>
      </c>
      <c r="BG401" s="289">
        <v>781326.01</v>
      </c>
      <c r="BH401" s="289">
        <v>32869.25</v>
      </c>
      <c r="BI401" s="289">
        <v>0</v>
      </c>
      <c r="BJ401" s="289">
        <v>0</v>
      </c>
      <c r="BK401" s="289">
        <v>0</v>
      </c>
      <c r="BL401" s="289">
        <v>0</v>
      </c>
      <c r="BM401" s="289">
        <v>0</v>
      </c>
      <c r="BN401" s="289">
        <v>0</v>
      </c>
      <c r="BO401" s="289">
        <v>0</v>
      </c>
      <c r="BP401" s="289">
        <v>0</v>
      </c>
      <c r="BQ401" s="289">
        <v>2972114.86</v>
      </c>
      <c r="BR401" s="289">
        <v>2959350.3</v>
      </c>
      <c r="BS401" s="289">
        <v>2972114.86</v>
      </c>
      <c r="BT401" s="289">
        <v>2959350.3</v>
      </c>
      <c r="BU401" s="289">
        <v>0</v>
      </c>
      <c r="BV401" s="289">
        <v>0</v>
      </c>
      <c r="BW401" s="289">
        <v>1760597.44</v>
      </c>
      <c r="BX401" s="289">
        <v>0</v>
      </c>
      <c r="BY401" s="289">
        <v>0</v>
      </c>
      <c r="BZ401" s="289">
        <v>0</v>
      </c>
      <c r="CA401" s="289">
        <v>0</v>
      </c>
      <c r="CB401" s="289">
        <v>0</v>
      </c>
      <c r="CC401" s="289">
        <v>114291.88</v>
      </c>
      <c r="CD401" s="289">
        <v>0</v>
      </c>
      <c r="CE401" s="289">
        <v>0</v>
      </c>
      <c r="CF401" s="289">
        <v>0</v>
      </c>
      <c r="CG401" s="289">
        <v>0</v>
      </c>
      <c r="CH401" s="289">
        <v>16755.13</v>
      </c>
      <c r="CI401" s="289">
        <v>0</v>
      </c>
      <c r="CJ401" s="289">
        <v>0</v>
      </c>
      <c r="CK401" s="289">
        <v>0</v>
      </c>
      <c r="CL401" s="289">
        <v>0</v>
      </c>
      <c r="CM401" s="289">
        <v>583069</v>
      </c>
      <c r="CN401" s="289">
        <v>0</v>
      </c>
      <c r="CO401" s="289">
        <v>0</v>
      </c>
      <c r="CP401" s="289">
        <v>0</v>
      </c>
      <c r="CQ401" s="289">
        <v>0</v>
      </c>
      <c r="CR401" s="289">
        <v>0</v>
      </c>
      <c r="CS401" s="289">
        <v>0</v>
      </c>
      <c r="CT401" s="289">
        <v>333336.26</v>
      </c>
      <c r="CU401" s="289">
        <v>0</v>
      </c>
      <c r="CV401" s="289">
        <v>0</v>
      </c>
      <c r="CW401" s="289">
        <v>0</v>
      </c>
      <c r="CX401" s="289">
        <v>80705.47</v>
      </c>
      <c r="CY401" s="289">
        <v>0</v>
      </c>
      <c r="CZ401" s="289">
        <v>0</v>
      </c>
      <c r="DA401" s="289">
        <v>0</v>
      </c>
      <c r="DB401" s="289">
        <v>0</v>
      </c>
      <c r="DC401" s="289">
        <v>0</v>
      </c>
      <c r="DD401" s="289">
        <v>0</v>
      </c>
      <c r="DE401" s="289">
        <v>0</v>
      </c>
      <c r="DF401" s="289">
        <v>0</v>
      </c>
      <c r="DG401" s="289">
        <v>0</v>
      </c>
      <c r="DH401" s="289">
        <v>0</v>
      </c>
      <c r="DI401" s="289">
        <v>2067160.18</v>
      </c>
      <c r="DJ401" s="289">
        <v>0</v>
      </c>
      <c r="DK401" s="289">
        <v>0</v>
      </c>
      <c r="DL401" s="289">
        <v>292944.23</v>
      </c>
      <c r="DM401" s="289">
        <v>139472.75</v>
      </c>
      <c r="DN401" s="289">
        <v>0</v>
      </c>
      <c r="DO401" s="289">
        <v>0</v>
      </c>
      <c r="DP401" s="289">
        <v>145559.1</v>
      </c>
      <c r="DQ401" s="289">
        <v>0</v>
      </c>
      <c r="DR401" s="289">
        <v>477.89</v>
      </c>
      <c r="DS401" s="289">
        <v>0</v>
      </c>
      <c r="DT401" s="289">
        <v>14609.99</v>
      </c>
      <c r="DU401" s="289">
        <v>0</v>
      </c>
      <c r="DV401" s="289">
        <v>228531.04</v>
      </c>
      <c r="DW401" s="289">
        <v>0</v>
      </c>
      <c r="DX401" s="289">
        <v>201539.11000000002</v>
      </c>
      <c r="DY401" s="289">
        <v>192582.61000000002</v>
      </c>
      <c r="DZ401" s="289">
        <v>39471.07</v>
      </c>
      <c r="EA401" s="289">
        <v>7295.7300000000005</v>
      </c>
      <c r="EB401" s="289">
        <v>41131.840000000004</v>
      </c>
      <c r="EC401" s="289">
        <v>0</v>
      </c>
      <c r="ED401" s="289">
        <v>1311239.99</v>
      </c>
      <c r="EE401" s="289">
        <v>1561362.28</v>
      </c>
      <c r="EF401" s="289">
        <v>2389322.59</v>
      </c>
      <c r="EG401" s="289">
        <v>2139200.2999999998</v>
      </c>
      <c r="EH401" s="289">
        <v>0</v>
      </c>
      <c r="EI401" s="289">
        <v>0</v>
      </c>
      <c r="EJ401" s="289">
        <v>0</v>
      </c>
      <c r="EK401" s="289">
        <v>0</v>
      </c>
      <c r="EL401" s="289">
        <v>0</v>
      </c>
      <c r="EM401" s="289">
        <v>7170716.7199999997</v>
      </c>
      <c r="EN401" s="289">
        <v>0</v>
      </c>
      <c r="EO401" s="289">
        <v>2500</v>
      </c>
      <c r="EP401" s="289">
        <v>2500</v>
      </c>
      <c r="EQ401" s="289">
        <v>0</v>
      </c>
      <c r="ER401" s="289">
        <v>0</v>
      </c>
      <c r="ES401" s="289">
        <v>0</v>
      </c>
      <c r="ET401" s="289">
        <v>0</v>
      </c>
      <c r="EU401" s="289">
        <v>61170.200000000004</v>
      </c>
      <c r="EV401" s="289">
        <v>6893.14</v>
      </c>
      <c r="EW401" s="289">
        <v>966436.74</v>
      </c>
      <c r="EX401" s="289">
        <v>1020326.5</v>
      </c>
      <c r="EY401" s="289">
        <v>387.3</v>
      </c>
      <c r="EZ401" s="289">
        <v>62704.46</v>
      </c>
      <c r="FA401" s="289">
        <v>85020.32</v>
      </c>
      <c r="FB401" s="289">
        <v>125335.3</v>
      </c>
      <c r="FC401" s="289">
        <v>0</v>
      </c>
      <c r="FD401" s="289">
        <v>103019.44</v>
      </c>
      <c r="FE401" s="289">
        <v>0</v>
      </c>
      <c r="FF401" s="289">
        <v>0</v>
      </c>
      <c r="FG401" s="289">
        <v>0</v>
      </c>
      <c r="FH401" s="289">
        <v>0</v>
      </c>
      <c r="FI401" s="289">
        <v>0</v>
      </c>
      <c r="FJ401" s="289">
        <v>0</v>
      </c>
      <c r="FK401" s="289">
        <v>0</v>
      </c>
    </row>
    <row r="402" spans="1:167" x14ac:dyDescent="0.15">
      <c r="A402" s="287">
        <v>6321</v>
      </c>
      <c r="B402" s="287" t="s">
        <v>856</v>
      </c>
      <c r="C402" s="289">
        <v>0</v>
      </c>
      <c r="D402" s="289">
        <v>2945186.97</v>
      </c>
      <c r="E402" s="289">
        <v>222.14000000000001</v>
      </c>
      <c r="F402" s="289">
        <v>1815.45</v>
      </c>
      <c r="G402" s="289">
        <v>47675.35</v>
      </c>
      <c r="H402" s="289">
        <v>3477.48</v>
      </c>
      <c r="I402" s="289">
        <v>43511.76</v>
      </c>
      <c r="J402" s="289">
        <v>13950.02</v>
      </c>
      <c r="K402" s="289">
        <v>427328.72000000003</v>
      </c>
      <c r="L402" s="289">
        <v>0</v>
      </c>
      <c r="M402" s="289">
        <v>0</v>
      </c>
      <c r="N402" s="289">
        <v>0</v>
      </c>
      <c r="O402" s="289">
        <v>0</v>
      </c>
      <c r="P402" s="289">
        <v>0</v>
      </c>
      <c r="Q402" s="289">
        <v>0</v>
      </c>
      <c r="R402" s="289">
        <v>0</v>
      </c>
      <c r="S402" s="289">
        <v>0</v>
      </c>
      <c r="T402" s="289">
        <v>14029.2</v>
      </c>
      <c r="U402" s="289">
        <v>366585.53</v>
      </c>
      <c r="V402" s="289">
        <v>7880547</v>
      </c>
      <c r="W402" s="289">
        <v>7920</v>
      </c>
      <c r="X402" s="289">
        <v>0</v>
      </c>
      <c r="Y402" s="289">
        <v>0</v>
      </c>
      <c r="Z402" s="289">
        <v>5695.04</v>
      </c>
      <c r="AA402" s="289">
        <v>8816</v>
      </c>
      <c r="AB402" s="289">
        <v>0</v>
      </c>
      <c r="AC402" s="289">
        <v>0</v>
      </c>
      <c r="AD402" s="289">
        <v>77850.84</v>
      </c>
      <c r="AE402" s="289">
        <v>313535.37</v>
      </c>
      <c r="AF402" s="289">
        <v>0</v>
      </c>
      <c r="AG402" s="289">
        <v>0</v>
      </c>
      <c r="AH402" s="289">
        <v>10434.5</v>
      </c>
      <c r="AI402" s="289">
        <v>0</v>
      </c>
      <c r="AJ402" s="289">
        <v>0</v>
      </c>
      <c r="AK402" s="289">
        <v>0</v>
      </c>
      <c r="AL402" s="289">
        <v>0</v>
      </c>
      <c r="AM402" s="289">
        <v>2347.66</v>
      </c>
      <c r="AN402" s="289">
        <v>52935.040000000001</v>
      </c>
      <c r="AO402" s="289">
        <v>0</v>
      </c>
      <c r="AP402" s="289">
        <v>5462.93</v>
      </c>
      <c r="AQ402" s="289">
        <v>2383030.7599999998</v>
      </c>
      <c r="AR402" s="289">
        <v>2291140.5699999998</v>
      </c>
      <c r="AS402" s="289">
        <v>285615.38</v>
      </c>
      <c r="AT402" s="289">
        <v>357631.04</v>
      </c>
      <c r="AU402" s="289">
        <v>298611.03000000003</v>
      </c>
      <c r="AV402" s="289">
        <v>709.27</v>
      </c>
      <c r="AW402" s="289">
        <v>290941.93</v>
      </c>
      <c r="AX402" s="289">
        <v>538110.71</v>
      </c>
      <c r="AY402" s="289">
        <v>309567.63</v>
      </c>
      <c r="AZ402" s="289">
        <v>545737.09</v>
      </c>
      <c r="BA402" s="289">
        <v>2357098.75</v>
      </c>
      <c r="BB402" s="289">
        <v>362752.34</v>
      </c>
      <c r="BC402" s="289">
        <v>166299.55000000002</v>
      </c>
      <c r="BD402" s="289">
        <v>0</v>
      </c>
      <c r="BE402" s="289">
        <v>218314.18</v>
      </c>
      <c r="BF402" s="289">
        <v>1032210.73</v>
      </c>
      <c r="BG402" s="289">
        <v>758227.27</v>
      </c>
      <c r="BH402" s="289">
        <v>26107.68</v>
      </c>
      <c r="BI402" s="289">
        <v>0</v>
      </c>
      <c r="BJ402" s="289">
        <v>0</v>
      </c>
      <c r="BK402" s="289">
        <v>0</v>
      </c>
      <c r="BL402" s="289">
        <v>0</v>
      </c>
      <c r="BM402" s="289">
        <v>0</v>
      </c>
      <c r="BN402" s="289">
        <v>0</v>
      </c>
      <c r="BO402" s="289">
        <v>0</v>
      </c>
      <c r="BP402" s="289">
        <v>0</v>
      </c>
      <c r="BQ402" s="289">
        <v>2020415.95</v>
      </c>
      <c r="BR402" s="289">
        <v>2027637.04</v>
      </c>
      <c r="BS402" s="289">
        <v>2020415.95</v>
      </c>
      <c r="BT402" s="289">
        <v>2027637.04</v>
      </c>
      <c r="BU402" s="289">
        <v>0</v>
      </c>
      <c r="BV402" s="289">
        <v>0</v>
      </c>
      <c r="BW402" s="289">
        <v>942058.61</v>
      </c>
      <c r="BX402" s="289">
        <v>0</v>
      </c>
      <c r="BY402" s="289">
        <v>0</v>
      </c>
      <c r="BZ402" s="289">
        <v>0</v>
      </c>
      <c r="CA402" s="289">
        <v>275.34000000000003</v>
      </c>
      <c r="CB402" s="289">
        <v>0</v>
      </c>
      <c r="CC402" s="289">
        <v>36278.21</v>
      </c>
      <c r="CD402" s="289">
        <v>0</v>
      </c>
      <c r="CE402" s="289">
        <v>0</v>
      </c>
      <c r="CF402" s="289">
        <v>0</v>
      </c>
      <c r="CG402" s="289">
        <v>0</v>
      </c>
      <c r="CH402" s="289">
        <v>7868.78</v>
      </c>
      <c r="CI402" s="289">
        <v>0</v>
      </c>
      <c r="CJ402" s="289">
        <v>0</v>
      </c>
      <c r="CK402" s="289">
        <v>0</v>
      </c>
      <c r="CL402" s="289">
        <v>0</v>
      </c>
      <c r="CM402" s="289">
        <v>339837</v>
      </c>
      <c r="CN402" s="289">
        <v>0</v>
      </c>
      <c r="CO402" s="289">
        <v>0</v>
      </c>
      <c r="CP402" s="289">
        <v>0</v>
      </c>
      <c r="CQ402" s="289">
        <v>0</v>
      </c>
      <c r="CR402" s="289">
        <v>0</v>
      </c>
      <c r="CS402" s="289">
        <v>0</v>
      </c>
      <c r="CT402" s="289">
        <v>308632.78000000003</v>
      </c>
      <c r="CU402" s="289">
        <v>0</v>
      </c>
      <c r="CV402" s="289">
        <v>0</v>
      </c>
      <c r="CW402" s="289">
        <v>0</v>
      </c>
      <c r="CX402" s="289">
        <v>69234.86</v>
      </c>
      <c r="CY402" s="289">
        <v>0</v>
      </c>
      <c r="CZ402" s="289">
        <v>0</v>
      </c>
      <c r="DA402" s="289">
        <v>0</v>
      </c>
      <c r="DB402" s="289">
        <v>897.97</v>
      </c>
      <c r="DC402" s="289">
        <v>0</v>
      </c>
      <c r="DD402" s="289">
        <v>0</v>
      </c>
      <c r="DE402" s="289">
        <v>0</v>
      </c>
      <c r="DF402" s="289">
        <v>0</v>
      </c>
      <c r="DG402" s="289">
        <v>76.210000000000008</v>
      </c>
      <c r="DH402" s="289">
        <v>0</v>
      </c>
      <c r="DI402" s="289">
        <v>1227607.1100000001</v>
      </c>
      <c r="DJ402" s="289">
        <v>0</v>
      </c>
      <c r="DK402" s="289">
        <v>0</v>
      </c>
      <c r="DL402" s="289">
        <v>181806.23</v>
      </c>
      <c r="DM402" s="289">
        <v>87837.650000000009</v>
      </c>
      <c r="DN402" s="289">
        <v>0</v>
      </c>
      <c r="DO402" s="289">
        <v>0</v>
      </c>
      <c r="DP402" s="289">
        <v>26699.86</v>
      </c>
      <c r="DQ402" s="289">
        <v>0</v>
      </c>
      <c r="DR402" s="289">
        <v>0</v>
      </c>
      <c r="DS402" s="289">
        <v>0</v>
      </c>
      <c r="DT402" s="289">
        <v>4716.25</v>
      </c>
      <c r="DU402" s="289">
        <v>0</v>
      </c>
      <c r="DV402" s="289">
        <v>176340.24</v>
      </c>
      <c r="DW402" s="289">
        <v>0</v>
      </c>
      <c r="DX402" s="289">
        <v>219352.76</v>
      </c>
      <c r="DY402" s="289">
        <v>192566.35</v>
      </c>
      <c r="DZ402" s="289">
        <v>8717.5499999999993</v>
      </c>
      <c r="EA402" s="289">
        <v>28329.22</v>
      </c>
      <c r="EB402" s="289">
        <v>7174.74</v>
      </c>
      <c r="EC402" s="289">
        <v>0</v>
      </c>
      <c r="ED402" s="289">
        <v>202677.12</v>
      </c>
      <c r="EE402" s="289">
        <v>195223.22</v>
      </c>
      <c r="EF402" s="289">
        <v>2110162.2399999998</v>
      </c>
      <c r="EG402" s="289">
        <v>2019523.64</v>
      </c>
      <c r="EH402" s="289">
        <v>4501.74</v>
      </c>
      <c r="EI402" s="289">
        <v>0</v>
      </c>
      <c r="EJ402" s="289">
        <v>0</v>
      </c>
      <c r="EK402" s="289">
        <v>93590.76</v>
      </c>
      <c r="EL402" s="289">
        <v>0</v>
      </c>
      <c r="EM402" s="289">
        <v>12355000</v>
      </c>
      <c r="EN402" s="289">
        <v>11651.52</v>
      </c>
      <c r="EO402" s="289">
        <v>80016.06</v>
      </c>
      <c r="EP402" s="289">
        <v>94040.08</v>
      </c>
      <c r="EQ402" s="289">
        <v>0</v>
      </c>
      <c r="ER402" s="289">
        <v>0</v>
      </c>
      <c r="ES402" s="289">
        <v>0</v>
      </c>
      <c r="ET402" s="289">
        <v>25675.54</v>
      </c>
      <c r="EU402" s="289">
        <v>0</v>
      </c>
      <c r="EV402" s="289">
        <v>34935.21</v>
      </c>
      <c r="EW402" s="289">
        <v>452193.60000000003</v>
      </c>
      <c r="EX402" s="289">
        <v>417258.39</v>
      </c>
      <c r="EY402" s="289">
        <v>0</v>
      </c>
      <c r="EZ402" s="289">
        <v>0</v>
      </c>
      <c r="FA402" s="289">
        <v>0</v>
      </c>
      <c r="FB402" s="289">
        <v>0</v>
      </c>
      <c r="FC402" s="289">
        <v>0</v>
      </c>
      <c r="FD402" s="289">
        <v>0</v>
      </c>
      <c r="FE402" s="289">
        <v>0</v>
      </c>
      <c r="FF402" s="289">
        <v>0</v>
      </c>
      <c r="FG402" s="289">
        <v>0</v>
      </c>
      <c r="FH402" s="289">
        <v>0</v>
      </c>
      <c r="FI402" s="289">
        <v>0</v>
      </c>
      <c r="FJ402" s="289">
        <v>0</v>
      </c>
      <c r="FK402" s="289">
        <v>0</v>
      </c>
    </row>
    <row r="403" spans="1:167" x14ac:dyDescent="0.15">
      <c r="A403" s="287">
        <v>6335</v>
      </c>
      <c r="B403" s="287" t="s">
        <v>858</v>
      </c>
      <c r="C403" s="289">
        <v>8891.64</v>
      </c>
      <c r="D403" s="289">
        <v>8058750.1600000001</v>
      </c>
      <c r="E403" s="289">
        <v>0</v>
      </c>
      <c r="F403" s="289">
        <v>68838.67</v>
      </c>
      <c r="G403" s="289">
        <v>39988.71</v>
      </c>
      <c r="H403" s="289">
        <v>8278.69</v>
      </c>
      <c r="I403" s="289">
        <v>63846.12</v>
      </c>
      <c r="J403" s="289">
        <v>0</v>
      </c>
      <c r="K403" s="289">
        <v>260202.48</v>
      </c>
      <c r="L403" s="289">
        <v>0</v>
      </c>
      <c r="M403" s="289">
        <v>33720.14</v>
      </c>
      <c r="N403" s="289">
        <v>0</v>
      </c>
      <c r="O403" s="289">
        <v>0</v>
      </c>
      <c r="P403" s="289">
        <v>7045.5</v>
      </c>
      <c r="Q403" s="289">
        <v>0</v>
      </c>
      <c r="R403" s="289">
        <v>0</v>
      </c>
      <c r="S403" s="289">
        <v>0</v>
      </c>
      <c r="T403" s="289">
        <v>9011.75</v>
      </c>
      <c r="U403" s="289">
        <v>301847.08</v>
      </c>
      <c r="V403" s="289">
        <v>2726813</v>
      </c>
      <c r="W403" s="289">
        <v>8469.98</v>
      </c>
      <c r="X403" s="289">
        <v>0</v>
      </c>
      <c r="Y403" s="289">
        <v>403931.64</v>
      </c>
      <c r="Z403" s="289">
        <v>35079.83</v>
      </c>
      <c r="AA403" s="289">
        <v>5496</v>
      </c>
      <c r="AB403" s="289">
        <v>0</v>
      </c>
      <c r="AC403" s="289">
        <v>0</v>
      </c>
      <c r="AD403" s="289">
        <v>51401</v>
      </c>
      <c r="AE403" s="289">
        <v>320789.73</v>
      </c>
      <c r="AF403" s="289">
        <v>0</v>
      </c>
      <c r="AG403" s="289">
        <v>0</v>
      </c>
      <c r="AH403" s="289">
        <v>14589.48</v>
      </c>
      <c r="AI403" s="289">
        <v>121205.09</v>
      </c>
      <c r="AJ403" s="289">
        <v>0</v>
      </c>
      <c r="AK403" s="289">
        <v>0</v>
      </c>
      <c r="AL403" s="289">
        <v>0</v>
      </c>
      <c r="AM403" s="289">
        <v>8646.4</v>
      </c>
      <c r="AN403" s="289">
        <v>4139.3500000000004</v>
      </c>
      <c r="AO403" s="289">
        <v>0</v>
      </c>
      <c r="AP403" s="289">
        <v>11704.48</v>
      </c>
      <c r="AQ403" s="289">
        <v>2835327.67</v>
      </c>
      <c r="AR403" s="289">
        <v>2065084.51</v>
      </c>
      <c r="AS403" s="289">
        <v>382683.7</v>
      </c>
      <c r="AT403" s="289">
        <v>262509.62</v>
      </c>
      <c r="AU403" s="289">
        <v>332529.43</v>
      </c>
      <c r="AV403" s="289">
        <v>8364.89</v>
      </c>
      <c r="AW403" s="289">
        <v>394392.17</v>
      </c>
      <c r="AX403" s="289">
        <v>430982.09</v>
      </c>
      <c r="AY403" s="289">
        <v>242014.53</v>
      </c>
      <c r="AZ403" s="289">
        <v>637854.6</v>
      </c>
      <c r="BA403" s="289">
        <v>2520497.44</v>
      </c>
      <c r="BB403" s="289">
        <v>461823.26</v>
      </c>
      <c r="BC403" s="289">
        <v>146605.28</v>
      </c>
      <c r="BD403" s="289">
        <v>0</v>
      </c>
      <c r="BE403" s="289">
        <v>68493.66</v>
      </c>
      <c r="BF403" s="289">
        <v>876682.57000000007</v>
      </c>
      <c r="BG403" s="289">
        <v>1031355.62</v>
      </c>
      <c r="BH403" s="289">
        <v>2150.4499999999998</v>
      </c>
      <c r="BI403" s="289">
        <v>0</v>
      </c>
      <c r="BJ403" s="289">
        <v>0</v>
      </c>
      <c r="BK403" s="289">
        <v>0</v>
      </c>
      <c r="BL403" s="289">
        <v>0</v>
      </c>
      <c r="BM403" s="289">
        <v>0</v>
      </c>
      <c r="BN403" s="289">
        <v>0</v>
      </c>
      <c r="BO403" s="289">
        <v>5860862.6699999999</v>
      </c>
      <c r="BP403" s="289">
        <v>5734198.0999999996</v>
      </c>
      <c r="BQ403" s="289">
        <v>0</v>
      </c>
      <c r="BR403" s="289">
        <v>0</v>
      </c>
      <c r="BS403" s="289">
        <v>5860862.6699999999</v>
      </c>
      <c r="BT403" s="289">
        <v>5734198.0999999996</v>
      </c>
      <c r="BU403" s="289">
        <v>0</v>
      </c>
      <c r="BV403" s="289">
        <v>0</v>
      </c>
      <c r="BW403" s="289">
        <v>876682.57000000007</v>
      </c>
      <c r="BX403" s="289">
        <v>0</v>
      </c>
      <c r="BY403" s="289">
        <v>0</v>
      </c>
      <c r="BZ403" s="289">
        <v>0</v>
      </c>
      <c r="CA403" s="289">
        <v>0</v>
      </c>
      <c r="CB403" s="289">
        <v>0</v>
      </c>
      <c r="CC403" s="289">
        <v>7502.1100000000006</v>
      </c>
      <c r="CD403" s="289">
        <v>0</v>
      </c>
      <c r="CE403" s="289">
        <v>0</v>
      </c>
      <c r="CF403" s="289">
        <v>0</v>
      </c>
      <c r="CG403" s="289">
        <v>0</v>
      </c>
      <c r="CH403" s="289">
        <v>91334.12</v>
      </c>
      <c r="CI403" s="289">
        <v>0</v>
      </c>
      <c r="CJ403" s="289">
        <v>0</v>
      </c>
      <c r="CK403" s="289">
        <v>0</v>
      </c>
      <c r="CL403" s="289">
        <v>0</v>
      </c>
      <c r="CM403" s="289">
        <v>207935</v>
      </c>
      <c r="CN403" s="289">
        <v>0</v>
      </c>
      <c r="CO403" s="289">
        <v>0</v>
      </c>
      <c r="CP403" s="289">
        <v>0</v>
      </c>
      <c r="CQ403" s="289">
        <v>0</v>
      </c>
      <c r="CR403" s="289">
        <v>0</v>
      </c>
      <c r="CS403" s="289">
        <v>0</v>
      </c>
      <c r="CT403" s="289">
        <v>234671.07</v>
      </c>
      <c r="CU403" s="289">
        <v>0</v>
      </c>
      <c r="CV403" s="289">
        <v>0</v>
      </c>
      <c r="CW403" s="289">
        <v>0</v>
      </c>
      <c r="CX403" s="289">
        <v>56179.96</v>
      </c>
      <c r="CY403" s="289">
        <v>0</v>
      </c>
      <c r="CZ403" s="289">
        <v>0</v>
      </c>
      <c r="DA403" s="289">
        <v>0</v>
      </c>
      <c r="DB403" s="289">
        <v>0</v>
      </c>
      <c r="DC403" s="289">
        <v>0</v>
      </c>
      <c r="DD403" s="289">
        <v>0</v>
      </c>
      <c r="DE403" s="289">
        <v>0</v>
      </c>
      <c r="DF403" s="289">
        <v>0</v>
      </c>
      <c r="DG403" s="289">
        <v>0</v>
      </c>
      <c r="DH403" s="289">
        <v>0</v>
      </c>
      <c r="DI403" s="289">
        <v>967788.76</v>
      </c>
      <c r="DJ403" s="289">
        <v>0</v>
      </c>
      <c r="DK403" s="289">
        <v>0</v>
      </c>
      <c r="DL403" s="289">
        <v>142661.75</v>
      </c>
      <c r="DM403" s="289">
        <v>135647.79999999999</v>
      </c>
      <c r="DN403" s="289">
        <v>0</v>
      </c>
      <c r="DO403" s="289">
        <v>0</v>
      </c>
      <c r="DP403" s="289">
        <v>62530.020000000004</v>
      </c>
      <c r="DQ403" s="289">
        <v>18777.23</v>
      </c>
      <c r="DR403" s="289">
        <v>13716</v>
      </c>
      <c r="DS403" s="289">
        <v>0</v>
      </c>
      <c r="DT403" s="289">
        <v>3791.64</v>
      </c>
      <c r="DU403" s="289">
        <v>0</v>
      </c>
      <c r="DV403" s="289">
        <v>120499.99</v>
      </c>
      <c r="DW403" s="289">
        <v>0</v>
      </c>
      <c r="DX403" s="289">
        <v>0</v>
      </c>
      <c r="DY403" s="289">
        <v>27805.41</v>
      </c>
      <c r="DZ403" s="289">
        <v>27805.41</v>
      </c>
      <c r="EA403" s="289">
        <v>0</v>
      </c>
      <c r="EB403" s="289">
        <v>0</v>
      </c>
      <c r="EC403" s="289">
        <v>0</v>
      </c>
      <c r="ED403" s="289">
        <v>159681.21000000002</v>
      </c>
      <c r="EE403" s="289">
        <v>112821.49</v>
      </c>
      <c r="EF403" s="289">
        <v>626745</v>
      </c>
      <c r="EG403" s="289">
        <v>673604.72</v>
      </c>
      <c r="EH403" s="289">
        <v>0</v>
      </c>
      <c r="EI403" s="289">
        <v>0</v>
      </c>
      <c r="EJ403" s="289">
        <v>0</v>
      </c>
      <c r="EK403" s="289">
        <v>0</v>
      </c>
      <c r="EL403" s="289">
        <v>0</v>
      </c>
      <c r="EM403" s="289">
        <v>1065000</v>
      </c>
      <c r="EN403" s="289">
        <v>0</v>
      </c>
      <c r="EO403" s="289">
        <v>0</v>
      </c>
      <c r="EP403" s="289">
        <v>0</v>
      </c>
      <c r="EQ403" s="289">
        <v>0</v>
      </c>
      <c r="ER403" s="289">
        <v>0</v>
      </c>
      <c r="ES403" s="289">
        <v>0</v>
      </c>
      <c r="ET403" s="289">
        <v>0</v>
      </c>
      <c r="EU403" s="289">
        <v>266323.55</v>
      </c>
      <c r="EV403" s="289">
        <v>324955.88</v>
      </c>
      <c r="EW403" s="289">
        <v>636720.32999999996</v>
      </c>
      <c r="EX403" s="289">
        <v>578088</v>
      </c>
      <c r="EY403" s="289">
        <v>0</v>
      </c>
      <c r="EZ403" s="289">
        <v>0</v>
      </c>
      <c r="FA403" s="289">
        <v>0</v>
      </c>
      <c r="FB403" s="289">
        <v>0</v>
      </c>
      <c r="FC403" s="289">
        <v>0</v>
      </c>
      <c r="FD403" s="289">
        <v>0</v>
      </c>
      <c r="FE403" s="289">
        <v>0</v>
      </c>
      <c r="FF403" s="289">
        <v>0</v>
      </c>
      <c r="FG403" s="289">
        <v>0</v>
      </c>
      <c r="FH403" s="289">
        <v>0</v>
      </c>
      <c r="FI403" s="289">
        <v>0</v>
      </c>
      <c r="FJ403" s="289">
        <v>0</v>
      </c>
      <c r="FK403" s="289">
        <v>0</v>
      </c>
    </row>
    <row r="404" spans="1:167" x14ac:dyDescent="0.15">
      <c r="A404" s="287">
        <v>6354</v>
      </c>
      <c r="B404" s="287" t="s">
        <v>859</v>
      </c>
      <c r="C404" s="289">
        <v>0</v>
      </c>
      <c r="D404" s="289">
        <v>1820672</v>
      </c>
      <c r="E404" s="289">
        <v>0</v>
      </c>
      <c r="F404" s="289">
        <v>656.25</v>
      </c>
      <c r="G404" s="289">
        <v>13816.58</v>
      </c>
      <c r="H404" s="289">
        <v>365.46</v>
      </c>
      <c r="I404" s="289">
        <v>205</v>
      </c>
      <c r="J404" s="289">
        <v>0</v>
      </c>
      <c r="K404" s="289">
        <v>181539</v>
      </c>
      <c r="L404" s="289">
        <v>0</v>
      </c>
      <c r="M404" s="289">
        <v>2602.64</v>
      </c>
      <c r="N404" s="289">
        <v>0</v>
      </c>
      <c r="O404" s="289">
        <v>0</v>
      </c>
      <c r="P404" s="289">
        <v>10841.83</v>
      </c>
      <c r="Q404" s="289">
        <v>0</v>
      </c>
      <c r="R404" s="289">
        <v>0</v>
      </c>
      <c r="S404" s="289">
        <v>0</v>
      </c>
      <c r="T404" s="289">
        <v>0</v>
      </c>
      <c r="U404" s="289">
        <v>138782.46</v>
      </c>
      <c r="V404" s="289">
        <v>1862175</v>
      </c>
      <c r="W404" s="289">
        <v>7295.5</v>
      </c>
      <c r="X404" s="289">
        <v>0</v>
      </c>
      <c r="Y404" s="289">
        <v>104240.42</v>
      </c>
      <c r="Z404" s="289">
        <v>0</v>
      </c>
      <c r="AA404" s="289">
        <v>94927</v>
      </c>
      <c r="AB404" s="289">
        <v>0</v>
      </c>
      <c r="AC404" s="289">
        <v>0</v>
      </c>
      <c r="AD404" s="289">
        <v>69783.86</v>
      </c>
      <c r="AE404" s="289">
        <v>150478.97</v>
      </c>
      <c r="AF404" s="289">
        <v>0</v>
      </c>
      <c r="AG404" s="289">
        <v>0</v>
      </c>
      <c r="AH404" s="289">
        <v>15080</v>
      </c>
      <c r="AI404" s="289">
        <v>12334</v>
      </c>
      <c r="AJ404" s="289">
        <v>0</v>
      </c>
      <c r="AK404" s="289">
        <v>0</v>
      </c>
      <c r="AL404" s="289">
        <v>0</v>
      </c>
      <c r="AM404" s="289">
        <v>0</v>
      </c>
      <c r="AN404" s="289">
        <v>31601.4</v>
      </c>
      <c r="AO404" s="289">
        <v>0</v>
      </c>
      <c r="AP404" s="289">
        <v>4266.78</v>
      </c>
      <c r="AQ404" s="289">
        <v>611964.45000000007</v>
      </c>
      <c r="AR404" s="289">
        <v>997130.76</v>
      </c>
      <c r="AS404" s="289">
        <v>143052.37</v>
      </c>
      <c r="AT404" s="289">
        <v>142156.61000000002</v>
      </c>
      <c r="AU404" s="289">
        <v>93446.46</v>
      </c>
      <c r="AV404" s="289">
        <v>10077.5</v>
      </c>
      <c r="AW404" s="289">
        <v>69738.290000000008</v>
      </c>
      <c r="AX404" s="289">
        <v>317387.67</v>
      </c>
      <c r="AY404" s="289">
        <v>200488.56</v>
      </c>
      <c r="AZ404" s="289">
        <v>173009.92000000001</v>
      </c>
      <c r="BA404" s="289">
        <v>732369.76</v>
      </c>
      <c r="BB404" s="289">
        <v>62426.87</v>
      </c>
      <c r="BC404" s="289">
        <v>53971.6</v>
      </c>
      <c r="BD404" s="289">
        <v>13569.6</v>
      </c>
      <c r="BE404" s="289">
        <v>67959.12</v>
      </c>
      <c r="BF404" s="289">
        <v>412848.97000000003</v>
      </c>
      <c r="BG404" s="289">
        <v>179737.80000000002</v>
      </c>
      <c r="BH404" s="289">
        <v>0</v>
      </c>
      <c r="BI404" s="289">
        <v>0</v>
      </c>
      <c r="BJ404" s="289">
        <v>0</v>
      </c>
      <c r="BK404" s="289">
        <v>0</v>
      </c>
      <c r="BL404" s="289">
        <v>0</v>
      </c>
      <c r="BM404" s="289">
        <v>0</v>
      </c>
      <c r="BN404" s="289">
        <v>0</v>
      </c>
      <c r="BO404" s="289">
        <v>0</v>
      </c>
      <c r="BP404" s="289">
        <v>0</v>
      </c>
      <c r="BQ404" s="289">
        <v>1199001.08</v>
      </c>
      <c r="BR404" s="289">
        <v>1439328.92</v>
      </c>
      <c r="BS404" s="289">
        <v>1199001.08</v>
      </c>
      <c r="BT404" s="289">
        <v>1439328.92</v>
      </c>
      <c r="BU404" s="289">
        <v>0</v>
      </c>
      <c r="BV404" s="289">
        <v>0</v>
      </c>
      <c r="BW404" s="289">
        <v>382637.97000000003</v>
      </c>
      <c r="BX404" s="289">
        <v>0</v>
      </c>
      <c r="BY404" s="289">
        <v>0</v>
      </c>
      <c r="BZ404" s="289">
        <v>0</v>
      </c>
      <c r="CA404" s="289">
        <v>0</v>
      </c>
      <c r="CB404" s="289">
        <v>0</v>
      </c>
      <c r="CC404" s="289">
        <v>0</v>
      </c>
      <c r="CD404" s="289">
        <v>0</v>
      </c>
      <c r="CE404" s="289">
        <v>0</v>
      </c>
      <c r="CF404" s="289">
        <v>0</v>
      </c>
      <c r="CG404" s="289">
        <v>0</v>
      </c>
      <c r="CH404" s="289">
        <v>2190.6</v>
      </c>
      <c r="CI404" s="289">
        <v>0</v>
      </c>
      <c r="CJ404" s="289">
        <v>0</v>
      </c>
      <c r="CK404" s="289">
        <v>0</v>
      </c>
      <c r="CL404" s="289">
        <v>0</v>
      </c>
      <c r="CM404" s="289">
        <v>89193</v>
      </c>
      <c r="CN404" s="289">
        <v>0</v>
      </c>
      <c r="CO404" s="289">
        <v>0</v>
      </c>
      <c r="CP404" s="289">
        <v>0</v>
      </c>
      <c r="CQ404" s="289">
        <v>0</v>
      </c>
      <c r="CR404" s="289">
        <v>0</v>
      </c>
      <c r="CS404" s="289">
        <v>0</v>
      </c>
      <c r="CT404" s="289">
        <v>78891.180000000008</v>
      </c>
      <c r="CU404" s="289">
        <v>0</v>
      </c>
      <c r="CV404" s="289">
        <v>0</v>
      </c>
      <c r="CW404" s="289">
        <v>0</v>
      </c>
      <c r="CX404" s="289">
        <v>1994.56</v>
      </c>
      <c r="CY404" s="289">
        <v>0</v>
      </c>
      <c r="CZ404" s="289">
        <v>0</v>
      </c>
      <c r="DA404" s="289">
        <v>0</v>
      </c>
      <c r="DB404" s="289">
        <v>0</v>
      </c>
      <c r="DC404" s="289">
        <v>0</v>
      </c>
      <c r="DD404" s="289">
        <v>0</v>
      </c>
      <c r="DE404" s="289">
        <v>0</v>
      </c>
      <c r="DF404" s="289">
        <v>0</v>
      </c>
      <c r="DG404" s="289">
        <v>0</v>
      </c>
      <c r="DH404" s="289">
        <v>0</v>
      </c>
      <c r="DI404" s="289">
        <v>479315.5</v>
      </c>
      <c r="DJ404" s="289">
        <v>0</v>
      </c>
      <c r="DK404" s="289">
        <v>0</v>
      </c>
      <c r="DL404" s="289">
        <v>50628.61</v>
      </c>
      <c r="DM404" s="289">
        <v>9100</v>
      </c>
      <c r="DN404" s="289">
        <v>0</v>
      </c>
      <c r="DO404" s="289">
        <v>0</v>
      </c>
      <c r="DP404" s="289">
        <v>0</v>
      </c>
      <c r="DQ404" s="289">
        <v>0</v>
      </c>
      <c r="DR404" s="289">
        <v>0</v>
      </c>
      <c r="DS404" s="289">
        <v>0</v>
      </c>
      <c r="DT404" s="289">
        <v>0</v>
      </c>
      <c r="DU404" s="289">
        <v>0</v>
      </c>
      <c r="DV404" s="289">
        <v>15863.2</v>
      </c>
      <c r="DW404" s="289">
        <v>0</v>
      </c>
      <c r="DX404" s="289">
        <v>0</v>
      </c>
      <c r="DY404" s="289">
        <v>0</v>
      </c>
      <c r="DZ404" s="289">
        <v>0</v>
      </c>
      <c r="EA404" s="289">
        <v>0</v>
      </c>
      <c r="EB404" s="289">
        <v>0</v>
      </c>
      <c r="EC404" s="289">
        <v>0</v>
      </c>
      <c r="ED404" s="289">
        <v>77146.17</v>
      </c>
      <c r="EE404" s="289">
        <v>181046.63</v>
      </c>
      <c r="EF404" s="289">
        <v>166836.47</v>
      </c>
      <c r="EG404" s="289">
        <v>38202.129999999997</v>
      </c>
      <c r="EH404" s="289">
        <v>0</v>
      </c>
      <c r="EI404" s="289">
        <v>0</v>
      </c>
      <c r="EJ404" s="289">
        <v>0</v>
      </c>
      <c r="EK404" s="289">
        <v>24733.88</v>
      </c>
      <c r="EL404" s="289">
        <v>0</v>
      </c>
      <c r="EM404" s="289">
        <v>902951.42</v>
      </c>
      <c r="EN404" s="289">
        <v>0</v>
      </c>
      <c r="EO404" s="289">
        <v>46197.520000000004</v>
      </c>
      <c r="EP404" s="289">
        <v>500000</v>
      </c>
      <c r="EQ404" s="289">
        <v>0</v>
      </c>
      <c r="ER404" s="289">
        <v>453802.48</v>
      </c>
      <c r="ES404" s="289">
        <v>0</v>
      </c>
      <c r="ET404" s="289">
        <v>0</v>
      </c>
      <c r="EU404" s="289">
        <v>0</v>
      </c>
      <c r="EV404" s="289">
        <v>0</v>
      </c>
      <c r="EW404" s="289">
        <v>236545.14</v>
      </c>
      <c r="EX404" s="289">
        <v>236545.14</v>
      </c>
      <c r="EY404" s="289">
        <v>0</v>
      </c>
      <c r="EZ404" s="289">
        <v>28405.61</v>
      </c>
      <c r="FA404" s="289">
        <v>41664.129999999997</v>
      </c>
      <c r="FB404" s="289">
        <v>48149</v>
      </c>
      <c r="FC404" s="289">
        <v>0</v>
      </c>
      <c r="FD404" s="289">
        <v>34890.480000000003</v>
      </c>
      <c r="FE404" s="289">
        <v>0</v>
      </c>
      <c r="FF404" s="289">
        <v>0</v>
      </c>
      <c r="FG404" s="289">
        <v>0</v>
      </c>
      <c r="FH404" s="289">
        <v>0</v>
      </c>
      <c r="FI404" s="289">
        <v>0</v>
      </c>
      <c r="FJ404" s="289">
        <v>0</v>
      </c>
      <c r="FK404" s="289">
        <v>0</v>
      </c>
    </row>
    <row r="405" spans="1:167" x14ac:dyDescent="0.15">
      <c r="A405" s="287">
        <v>6384</v>
      </c>
      <c r="B405" s="287" t="s">
        <v>861</v>
      </c>
      <c r="C405" s="289">
        <v>0</v>
      </c>
      <c r="D405" s="289">
        <v>4929963.37</v>
      </c>
      <c r="E405" s="289">
        <v>3508.9500000000003</v>
      </c>
      <c r="F405" s="289">
        <v>9588.25</v>
      </c>
      <c r="G405" s="289">
        <v>31717.93</v>
      </c>
      <c r="H405" s="289">
        <v>14725.03</v>
      </c>
      <c r="I405" s="289">
        <v>75233.650000000009</v>
      </c>
      <c r="J405" s="289">
        <v>0</v>
      </c>
      <c r="K405" s="289">
        <v>353164.19</v>
      </c>
      <c r="L405" s="289">
        <v>0</v>
      </c>
      <c r="M405" s="289">
        <v>0</v>
      </c>
      <c r="N405" s="289">
        <v>0</v>
      </c>
      <c r="O405" s="289">
        <v>0</v>
      </c>
      <c r="P405" s="289">
        <v>9095</v>
      </c>
      <c r="Q405" s="289">
        <v>0</v>
      </c>
      <c r="R405" s="289">
        <v>0</v>
      </c>
      <c r="S405" s="289">
        <v>0</v>
      </c>
      <c r="T405" s="289">
        <v>0</v>
      </c>
      <c r="U405" s="289">
        <v>216503.06</v>
      </c>
      <c r="V405" s="289">
        <v>3100041</v>
      </c>
      <c r="W405" s="289">
        <v>20126.490000000002</v>
      </c>
      <c r="X405" s="289">
        <v>0</v>
      </c>
      <c r="Y405" s="289">
        <v>178077.39</v>
      </c>
      <c r="Z405" s="289">
        <v>8635.39</v>
      </c>
      <c r="AA405" s="289">
        <v>3150</v>
      </c>
      <c r="AB405" s="289">
        <v>0</v>
      </c>
      <c r="AC405" s="289">
        <v>0</v>
      </c>
      <c r="AD405" s="289">
        <v>84342.09</v>
      </c>
      <c r="AE405" s="289">
        <v>182411.51999999999</v>
      </c>
      <c r="AF405" s="289">
        <v>0</v>
      </c>
      <c r="AG405" s="289">
        <v>0</v>
      </c>
      <c r="AH405" s="289">
        <v>0</v>
      </c>
      <c r="AI405" s="289">
        <v>0</v>
      </c>
      <c r="AJ405" s="289">
        <v>0</v>
      </c>
      <c r="AK405" s="289">
        <v>0</v>
      </c>
      <c r="AL405" s="289">
        <v>0</v>
      </c>
      <c r="AM405" s="289">
        <v>0</v>
      </c>
      <c r="AN405" s="289">
        <v>86598.58</v>
      </c>
      <c r="AO405" s="289">
        <v>0</v>
      </c>
      <c r="AP405" s="289">
        <v>21639.53</v>
      </c>
      <c r="AQ405" s="289">
        <v>1703897.87</v>
      </c>
      <c r="AR405" s="289">
        <v>1909088.83</v>
      </c>
      <c r="AS405" s="289">
        <v>388155.12</v>
      </c>
      <c r="AT405" s="289">
        <v>237452.28</v>
      </c>
      <c r="AU405" s="289">
        <v>233209.43</v>
      </c>
      <c r="AV405" s="289">
        <v>92202.76</v>
      </c>
      <c r="AW405" s="289">
        <v>171112.4</v>
      </c>
      <c r="AX405" s="289">
        <v>306961.84000000003</v>
      </c>
      <c r="AY405" s="289">
        <v>299565.63</v>
      </c>
      <c r="AZ405" s="289">
        <v>433655.13</v>
      </c>
      <c r="BA405" s="289">
        <v>2264656.69</v>
      </c>
      <c r="BB405" s="289">
        <v>377091.83</v>
      </c>
      <c r="BC405" s="289">
        <v>187335.74</v>
      </c>
      <c r="BD405" s="289">
        <v>0</v>
      </c>
      <c r="BE405" s="289">
        <v>3857.2200000000003</v>
      </c>
      <c r="BF405" s="289">
        <v>978846.77</v>
      </c>
      <c r="BG405" s="289">
        <v>549135.17000000004</v>
      </c>
      <c r="BH405" s="289">
        <v>20699.43</v>
      </c>
      <c r="BI405" s="289">
        <v>0</v>
      </c>
      <c r="BJ405" s="289">
        <v>0</v>
      </c>
      <c r="BK405" s="289">
        <v>0</v>
      </c>
      <c r="BL405" s="289">
        <v>0</v>
      </c>
      <c r="BM405" s="289">
        <v>450000</v>
      </c>
      <c r="BN405" s="289">
        <v>450000</v>
      </c>
      <c r="BO405" s="289">
        <v>0</v>
      </c>
      <c r="BP405" s="289">
        <v>0</v>
      </c>
      <c r="BQ405" s="289">
        <v>6079293.0199999996</v>
      </c>
      <c r="BR405" s="289">
        <v>5250890.3</v>
      </c>
      <c r="BS405" s="289">
        <v>6529293.0199999996</v>
      </c>
      <c r="BT405" s="289">
        <v>5700890.2999999998</v>
      </c>
      <c r="BU405" s="289">
        <v>0</v>
      </c>
      <c r="BV405" s="289">
        <v>0</v>
      </c>
      <c r="BW405" s="289">
        <v>890817.55</v>
      </c>
      <c r="BX405" s="289">
        <v>0</v>
      </c>
      <c r="BY405" s="289">
        <v>0</v>
      </c>
      <c r="BZ405" s="289">
        <v>0</v>
      </c>
      <c r="CA405" s="289">
        <v>0</v>
      </c>
      <c r="CB405" s="289">
        <v>0</v>
      </c>
      <c r="CC405" s="289">
        <v>28492.720000000001</v>
      </c>
      <c r="CD405" s="289">
        <v>0</v>
      </c>
      <c r="CE405" s="289">
        <v>0</v>
      </c>
      <c r="CF405" s="289">
        <v>0</v>
      </c>
      <c r="CG405" s="289">
        <v>0</v>
      </c>
      <c r="CH405" s="289">
        <v>1019.26</v>
      </c>
      <c r="CI405" s="289">
        <v>0</v>
      </c>
      <c r="CJ405" s="289">
        <v>0</v>
      </c>
      <c r="CK405" s="289">
        <v>0</v>
      </c>
      <c r="CL405" s="289">
        <v>0</v>
      </c>
      <c r="CM405" s="289">
        <v>343870</v>
      </c>
      <c r="CN405" s="289">
        <v>150000</v>
      </c>
      <c r="CO405" s="289">
        <v>0</v>
      </c>
      <c r="CP405" s="289">
        <v>0</v>
      </c>
      <c r="CQ405" s="289">
        <v>0</v>
      </c>
      <c r="CR405" s="289">
        <v>0</v>
      </c>
      <c r="CS405" s="289">
        <v>0</v>
      </c>
      <c r="CT405" s="289">
        <v>258494.43</v>
      </c>
      <c r="CU405" s="289">
        <v>0</v>
      </c>
      <c r="CV405" s="289">
        <v>0</v>
      </c>
      <c r="CW405" s="289">
        <v>0</v>
      </c>
      <c r="CX405" s="289">
        <v>24322.31</v>
      </c>
      <c r="CY405" s="289">
        <v>0</v>
      </c>
      <c r="CZ405" s="289">
        <v>0</v>
      </c>
      <c r="DA405" s="289">
        <v>0</v>
      </c>
      <c r="DB405" s="289">
        <v>0</v>
      </c>
      <c r="DC405" s="289">
        <v>0</v>
      </c>
      <c r="DD405" s="289">
        <v>0</v>
      </c>
      <c r="DE405" s="289">
        <v>0</v>
      </c>
      <c r="DF405" s="289">
        <v>0</v>
      </c>
      <c r="DG405" s="289">
        <v>0</v>
      </c>
      <c r="DH405" s="289">
        <v>0</v>
      </c>
      <c r="DI405" s="289">
        <v>1175534.06</v>
      </c>
      <c r="DJ405" s="289">
        <v>0</v>
      </c>
      <c r="DK405" s="289">
        <v>0</v>
      </c>
      <c r="DL405" s="289">
        <v>151555.38</v>
      </c>
      <c r="DM405" s="289">
        <v>133886.93</v>
      </c>
      <c r="DN405" s="289">
        <v>0</v>
      </c>
      <c r="DO405" s="289">
        <v>0</v>
      </c>
      <c r="DP405" s="289">
        <v>70271.03</v>
      </c>
      <c r="DQ405" s="289">
        <v>911.4</v>
      </c>
      <c r="DR405" s="289">
        <v>0</v>
      </c>
      <c r="DS405" s="289">
        <v>0</v>
      </c>
      <c r="DT405" s="289">
        <v>0</v>
      </c>
      <c r="DU405" s="289">
        <v>0</v>
      </c>
      <c r="DV405" s="289">
        <v>164857.47</v>
      </c>
      <c r="DW405" s="289">
        <v>0</v>
      </c>
      <c r="DX405" s="289">
        <v>34229.57</v>
      </c>
      <c r="DY405" s="289">
        <v>17895.330000000002</v>
      </c>
      <c r="DZ405" s="289">
        <v>5647.72</v>
      </c>
      <c r="EA405" s="289">
        <v>21981.96</v>
      </c>
      <c r="EB405" s="289">
        <v>0</v>
      </c>
      <c r="EC405" s="289">
        <v>0</v>
      </c>
      <c r="ED405" s="289">
        <v>0</v>
      </c>
      <c r="EE405" s="289">
        <v>0</v>
      </c>
      <c r="EF405" s="289">
        <v>0</v>
      </c>
      <c r="EG405" s="289">
        <v>0</v>
      </c>
      <c r="EH405" s="289">
        <v>0</v>
      </c>
      <c r="EI405" s="289">
        <v>0</v>
      </c>
      <c r="EJ405" s="289">
        <v>0</v>
      </c>
      <c r="EK405" s="289">
        <v>0</v>
      </c>
      <c r="EL405" s="289">
        <v>0</v>
      </c>
      <c r="EM405" s="289">
        <v>0</v>
      </c>
      <c r="EN405" s="289">
        <v>541210</v>
      </c>
      <c r="EO405" s="289">
        <v>241777.37</v>
      </c>
      <c r="EP405" s="289">
        <v>100567.37</v>
      </c>
      <c r="EQ405" s="289">
        <v>0</v>
      </c>
      <c r="ER405" s="289">
        <v>400000</v>
      </c>
      <c r="ES405" s="289">
        <v>0</v>
      </c>
      <c r="ET405" s="289">
        <v>0</v>
      </c>
      <c r="EU405" s="289">
        <v>0</v>
      </c>
      <c r="EV405" s="289">
        <v>0</v>
      </c>
      <c r="EW405" s="289">
        <v>481455.24</v>
      </c>
      <c r="EX405" s="289">
        <v>459027.4</v>
      </c>
      <c r="EY405" s="289">
        <v>22427.84</v>
      </c>
      <c r="EZ405" s="289">
        <v>22451.98</v>
      </c>
      <c r="FA405" s="289">
        <v>27398.02</v>
      </c>
      <c r="FB405" s="289">
        <v>15250</v>
      </c>
      <c r="FC405" s="289">
        <v>0</v>
      </c>
      <c r="FD405" s="289">
        <v>10303.960000000001</v>
      </c>
      <c r="FE405" s="289">
        <v>0</v>
      </c>
      <c r="FF405" s="289">
        <v>0</v>
      </c>
      <c r="FG405" s="289">
        <v>0</v>
      </c>
      <c r="FH405" s="289">
        <v>0</v>
      </c>
      <c r="FI405" s="289">
        <v>0</v>
      </c>
      <c r="FJ405" s="289">
        <v>0</v>
      </c>
      <c r="FK405" s="289">
        <v>0</v>
      </c>
    </row>
    <row r="406" spans="1:167" x14ac:dyDescent="0.15">
      <c r="A406" s="287">
        <v>6412</v>
      </c>
      <c r="B406" s="287" t="s">
        <v>862</v>
      </c>
      <c r="C406" s="289">
        <v>3004.56</v>
      </c>
      <c r="D406" s="289">
        <v>2723857.16</v>
      </c>
      <c r="E406" s="289">
        <v>1975</v>
      </c>
      <c r="F406" s="289">
        <v>2336.1799999999998</v>
      </c>
      <c r="G406" s="289">
        <v>0</v>
      </c>
      <c r="H406" s="289">
        <v>361.32</v>
      </c>
      <c r="I406" s="289">
        <v>45368.32</v>
      </c>
      <c r="J406" s="289">
        <v>200</v>
      </c>
      <c r="K406" s="289">
        <v>871679.44000000006</v>
      </c>
      <c r="L406" s="289">
        <v>0</v>
      </c>
      <c r="M406" s="289">
        <v>0</v>
      </c>
      <c r="N406" s="289">
        <v>0</v>
      </c>
      <c r="O406" s="289">
        <v>0</v>
      </c>
      <c r="P406" s="289">
        <v>0</v>
      </c>
      <c r="Q406" s="289">
        <v>0</v>
      </c>
      <c r="R406" s="289">
        <v>0</v>
      </c>
      <c r="S406" s="289">
        <v>0</v>
      </c>
      <c r="T406" s="289">
        <v>0</v>
      </c>
      <c r="U406" s="289">
        <v>190974.48</v>
      </c>
      <c r="V406" s="289">
        <v>2263723</v>
      </c>
      <c r="W406" s="289">
        <v>11647.95</v>
      </c>
      <c r="X406" s="289">
        <v>0</v>
      </c>
      <c r="Y406" s="289">
        <v>0</v>
      </c>
      <c r="Z406" s="289">
        <v>4832.71</v>
      </c>
      <c r="AA406" s="289">
        <v>402</v>
      </c>
      <c r="AB406" s="289">
        <v>0</v>
      </c>
      <c r="AC406" s="289">
        <v>0</v>
      </c>
      <c r="AD406" s="289">
        <v>22204.3</v>
      </c>
      <c r="AE406" s="289">
        <v>57947</v>
      </c>
      <c r="AF406" s="289">
        <v>0</v>
      </c>
      <c r="AG406" s="289">
        <v>0</v>
      </c>
      <c r="AH406" s="289">
        <v>35222.450000000004</v>
      </c>
      <c r="AI406" s="289">
        <v>39363</v>
      </c>
      <c r="AJ406" s="289">
        <v>0</v>
      </c>
      <c r="AK406" s="289">
        <v>80000</v>
      </c>
      <c r="AL406" s="289">
        <v>0</v>
      </c>
      <c r="AM406" s="289">
        <v>27123.71</v>
      </c>
      <c r="AN406" s="289">
        <v>35156.6</v>
      </c>
      <c r="AO406" s="289">
        <v>0</v>
      </c>
      <c r="AP406" s="289">
        <v>1191.18</v>
      </c>
      <c r="AQ406" s="289">
        <v>1433254.82</v>
      </c>
      <c r="AR406" s="289">
        <v>1104478.3400000001</v>
      </c>
      <c r="AS406" s="289">
        <v>0</v>
      </c>
      <c r="AT406" s="289">
        <v>152711.97</v>
      </c>
      <c r="AU406" s="289">
        <v>76174.009999999995</v>
      </c>
      <c r="AV406" s="289">
        <v>3911.42</v>
      </c>
      <c r="AW406" s="289">
        <v>126181.82</v>
      </c>
      <c r="AX406" s="289">
        <v>84288.11</v>
      </c>
      <c r="AY406" s="289">
        <v>490843.08</v>
      </c>
      <c r="AZ406" s="289">
        <v>120713.33</v>
      </c>
      <c r="BA406" s="289">
        <v>859655.04</v>
      </c>
      <c r="BB406" s="289">
        <v>87076.1</v>
      </c>
      <c r="BC406" s="289">
        <v>70953.47</v>
      </c>
      <c r="BD406" s="289">
        <v>121951.52</v>
      </c>
      <c r="BE406" s="289">
        <v>129200.52</v>
      </c>
      <c r="BF406" s="289">
        <v>735044.22</v>
      </c>
      <c r="BG406" s="289">
        <v>415008.58</v>
      </c>
      <c r="BH406" s="289">
        <v>21046.89</v>
      </c>
      <c r="BI406" s="289">
        <v>0</v>
      </c>
      <c r="BJ406" s="289">
        <v>0</v>
      </c>
      <c r="BK406" s="289">
        <v>0</v>
      </c>
      <c r="BL406" s="289">
        <v>0</v>
      </c>
      <c r="BM406" s="289">
        <v>0</v>
      </c>
      <c r="BN406" s="289">
        <v>0</v>
      </c>
      <c r="BO406" s="289">
        <v>0</v>
      </c>
      <c r="BP406" s="289">
        <v>0</v>
      </c>
      <c r="BQ406" s="289">
        <v>641340.13</v>
      </c>
      <c r="BR406" s="289">
        <v>1027417.25</v>
      </c>
      <c r="BS406" s="289">
        <v>641340.13</v>
      </c>
      <c r="BT406" s="289">
        <v>1027417.25</v>
      </c>
      <c r="BU406" s="289">
        <v>0</v>
      </c>
      <c r="BV406" s="289">
        <v>0</v>
      </c>
      <c r="BW406" s="289">
        <v>664086.23</v>
      </c>
      <c r="BX406" s="289">
        <v>0</v>
      </c>
      <c r="BY406" s="289">
        <v>0</v>
      </c>
      <c r="BZ406" s="289">
        <v>0</v>
      </c>
      <c r="CA406" s="289">
        <v>0</v>
      </c>
      <c r="CB406" s="289">
        <v>0</v>
      </c>
      <c r="CC406" s="289">
        <v>71241.240000000005</v>
      </c>
      <c r="CD406" s="289">
        <v>0</v>
      </c>
      <c r="CE406" s="289">
        <v>0</v>
      </c>
      <c r="CF406" s="289">
        <v>0</v>
      </c>
      <c r="CG406" s="289">
        <v>0</v>
      </c>
      <c r="CH406" s="289">
        <v>32069.760000000002</v>
      </c>
      <c r="CI406" s="289">
        <v>0</v>
      </c>
      <c r="CJ406" s="289">
        <v>0</v>
      </c>
      <c r="CK406" s="289">
        <v>0</v>
      </c>
      <c r="CL406" s="289">
        <v>0</v>
      </c>
      <c r="CM406" s="289">
        <v>188274</v>
      </c>
      <c r="CN406" s="289">
        <v>6048</v>
      </c>
      <c r="CO406" s="289">
        <v>0</v>
      </c>
      <c r="CP406" s="289">
        <v>0</v>
      </c>
      <c r="CQ406" s="289">
        <v>0</v>
      </c>
      <c r="CR406" s="289">
        <v>0</v>
      </c>
      <c r="CS406" s="289">
        <v>4113</v>
      </c>
      <c r="CT406" s="289">
        <v>91908.21</v>
      </c>
      <c r="CU406" s="289">
        <v>0</v>
      </c>
      <c r="CV406" s="289">
        <v>0</v>
      </c>
      <c r="CW406" s="289">
        <v>0</v>
      </c>
      <c r="CX406" s="289">
        <v>4699.99</v>
      </c>
      <c r="CY406" s="289">
        <v>0</v>
      </c>
      <c r="CZ406" s="289">
        <v>0</v>
      </c>
      <c r="DA406" s="289">
        <v>0</v>
      </c>
      <c r="DB406" s="289">
        <v>0</v>
      </c>
      <c r="DC406" s="289">
        <v>0</v>
      </c>
      <c r="DD406" s="289">
        <v>0</v>
      </c>
      <c r="DE406" s="289">
        <v>0</v>
      </c>
      <c r="DF406" s="289">
        <v>0</v>
      </c>
      <c r="DG406" s="289">
        <v>0</v>
      </c>
      <c r="DH406" s="289">
        <v>0</v>
      </c>
      <c r="DI406" s="289">
        <v>726847.83</v>
      </c>
      <c r="DJ406" s="289">
        <v>0</v>
      </c>
      <c r="DK406" s="289">
        <v>0</v>
      </c>
      <c r="DL406" s="289">
        <v>130695.2</v>
      </c>
      <c r="DM406" s="289">
        <v>96305.57</v>
      </c>
      <c r="DN406" s="289">
        <v>0</v>
      </c>
      <c r="DO406" s="289">
        <v>0</v>
      </c>
      <c r="DP406" s="289">
        <v>29752.400000000001</v>
      </c>
      <c r="DQ406" s="289">
        <v>773.88</v>
      </c>
      <c r="DR406" s="289">
        <v>0</v>
      </c>
      <c r="DS406" s="289">
        <v>0</v>
      </c>
      <c r="DT406" s="289">
        <v>0</v>
      </c>
      <c r="DU406" s="289">
        <v>0</v>
      </c>
      <c r="DV406" s="289">
        <v>75060.990000000005</v>
      </c>
      <c r="DW406" s="289">
        <v>0</v>
      </c>
      <c r="DX406" s="289">
        <v>0</v>
      </c>
      <c r="DY406" s="289">
        <v>3660.54</v>
      </c>
      <c r="DZ406" s="289">
        <v>3780.54</v>
      </c>
      <c r="EA406" s="289">
        <v>0</v>
      </c>
      <c r="EB406" s="289">
        <v>120</v>
      </c>
      <c r="EC406" s="289">
        <v>0</v>
      </c>
      <c r="ED406" s="289">
        <v>285213.92</v>
      </c>
      <c r="EE406" s="289">
        <v>416904.96000000002</v>
      </c>
      <c r="EF406" s="289">
        <v>644490.31000000006</v>
      </c>
      <c r="EG406" s="289">
        <v>512799.27</v>
      </c>
      <c r="EH406" s="289">
        <v>0</v>
      </c>
      <c r="EI406" s="289">
        <v>0</v>
      </c>
      <c r="EJ406" s="289">
        <v>0</v>
      </c>
      <c r="EK406" s="289">
        <v>0</v>
      </c>
      <c r="EL406" s="289">
        <v>0</v>
      </c>
      <c r="EM406" s="289">
        <v>1234471.18</v>
      </c>
      <c r="EN406" s="289">
        <v>2321</v>
      </c>
      <c r="EO406" s="289">
        <v>2321</v>
      </c>
      <c r="EP406" s="289">
        <v>0</v>
      </c>
      <c r="EQ406" s="289">
        <v>0</v>
      </c>
      <c r="ER406" s="289">
        <v>0</v>
      </c>
      <c r="ES406" s="289">
        <v>0</v>
      </c>
      <c r="ET406" s="289">
        <v>0</v>
      </c>
      <c r="EU406" s="289">
        <v>39387.21</v>
      </c>
      <c r="EV406" s="289">
        <v>0</v>
      </c>
      <c r="EW406" s="289">
        <v>214549.55000000002</v>
      </c>
      <c r="EX406" s="289">
        <v>249624.75</v>
      </c>
      <c r="EY406" s="289">
        <v>4312.01</v>
      </c>
      <c r="EZ406" s="289">
        <v>18827.810000000001</v>
      </c>
      <c r="FA406" s="289">
        <v>51354.520000000004</v>
      </c>
      <c r="FB406" s="289">
        <v>62280</v>
      </c>
      <c r="FC406" s="289">
        <v>0</v>
      </c>
      <c r="FD406" s="289">
        <v>29753.29</v>
      </c>
      <c r="FE406" s="289">
        <v>0</v>
      </c>
      <c r="FF406" s="289">
        <v>0</v>
      </c>
      <c r="FG406" s="289">
        <v>0</v>
      </c>
      <c r="FH406" s="289">
        <v>0</v>
      </c>
      <c r="FI406" s="289">
        <v>0</v>
      </c>
      <c r="FJ406" s="289">
        <v>0</v>
      </c>
      <c r="FK406" s="289">
        <v>0</v>
      </c>
    </row>
    <row r="407" spans="1:167" x14ac:dyDescent="0.15">
      <c r="A407" s="287">
        <v>6440</v>
      </c>
      <c r="B407" s="287" t="s">
        <v>865</v>
      </c>
      <c r="C407" s="289">
        <v>0</v>
      </c>
      <c r="D407" s="289">
        <v>1887116</v>
      </c>
      <c r="E407" s="289">
        <v>0</v>
      </c>
      <c r="F407" s="289">
        <v>2228.6</v>
      </c>
      <c r="G407" s="289">
        <v>3037</v>
      </c>
      <c r="H407" s="289">
        <v>2707.62</v>
      </c>
      <c r="I407" s="289">
        <v>24011.48</v>
      </c>
      <c r="J407" s="289">
        <v>0</v>
      </c>
      <c r="K407" s="289">
        <v>61816</v>
      </c>
      <c r="L407" s="289">
        <v>0</v>
      </c>
      <c r="M407" s="289">
        <v>0</v>
      </c>
      <c r="N407" s="289">
        <v>0</v>
      </c>
      <c r="O407" s="289">
        <v>0</v>
      </c>
      <c r="P407" s="289">
        <v>867.95</v>
      </c>
      <c r="Q407" s="289">
        <v>0</v>
      </c>
      <c r="R407" s="289">
        <v>0</v>
      </c>
      <c r="S407" s="289">
        <v>0</v>
      </c>
      <c r="T407" s="289">
        <v>0</v>
      </c>
      <c r="U407" s="289">
        <v>63796.78</v>
      </c>
      <c r="V407" s="289">
        <v>346410</v>
      </c>
      <c r="W407" s="289">
        <v>2719.51</v>
      </c>
      <c r="X407" s="289">
        <v>0</v>
      </c>
      <c r="Y407" s="289">
        <v>82523.67</v>
      </c>
      <c r="Z407" s="289">
        <v>9154.67</v>
      </c>
      <c r="AA407" s="289">
        <v>52687</v>
      </c>
      <c r="AB407" s="289">
        <v>0</v>
      </c>
      <c r="AC407" s="289">
        <v>0</v>
      </c>
      <c r="AD407" s="289">
        <v>13409</v>
      </c>
      <c r="AE407" s="289">
        <v>54566</v>
      </c>
      <c r="AF407" s="289">
        <v>0</v>
      </c>
      <c r="AG407" s="289">
        <v>0</v>
      </c>
      <c r="AH407" s="289">
        <v>37823.550000000003</v>
      </c>
      <c r="AI407" s="289">
        <v>12132.64</v>
      </c>
      <c r="AJ407" s="289">
        <v>0</v>
      </c>
      <c r="AK407" s="289">
        <v>0</v>
      </c>
      <c r="AL407" s="289">
        <v>0</v>
      </c>
      <c r="AM407" s="289">
        <v>0</v>
      </c>
      <c r="AN407" s="289">
        <v>6418.52</v>
      </c>
      <c r="AO407" s="289">
        <v>0</v>
      </c>
      <c r="AP407" s="289">
        <v>4608.47</v>
      </c>
      <c r="AQ407" s="289">
        <v>443355.62</v>
      </c>
      <c r="AR407" s="289">
        <v>465574.73</v>
      </c>
      <c r="AS407" s="289">
        <v>137246.70000000001</v>
      </c>
      <c r="AT407" s="289">
        <v>57979.68</v>
      </c>
      <c r="AU407" s="289">
        <v>65225.919999999998</v>
      </c>
      <c r="AV407" s="289">
        <v>0</v>
      </c>
      <c r="AW407" s="289">
        <v>63865.8</v>
      </c>
      <c r="AX407" s="289">
        <v>33255.730000000003</v>
      </c>
      <c r="AY407" s="289">
        <v>233200.28</v>
      </c>
      <c r="AZ407" s="289">
        <v>0</v>
      </c>
      <c r="BA407" s="289">
        <v>511028.60000000003</v>
      </c>
      <c r="BB407" s="289">
        <v>17881.07</v>
      </c>
      <c r="BC407" s="289">
        <v>39134.239999999998</v>
      </c>
      <c r="BD407" s="289">
        <v>0</v>
      </c>
      <c r="BE407" s="289">
        <v>41904.74</v>
      </c>
      <c r="BF407" s="289">
        <v>261167.24000000002</v>
      </c>
      <c r="BG407" s="289">
        <v>190759.14</v>
      </c>
      <c r="BH407" s="289">
        <v>0</v>
      </c>
      <c r="BI407" s="289">
        <v>0</v>
      </c>
      <c r="BJ407" s="289">
        <v>0</v>
      </c>
      <c r="BK407" s="289">
        <v>0</v>
      </c>
      <c r="BL407" s="289">
        <v>0</v>
      </c>
      <c r="BM407" s="289">
        <v>0</v>
      </c>
      <c r="BN407" s="289">
        <v>0</v>
      </c>
      <c r="BO407" s="289">
        <v>500000</v>
      </c>
      <c r="BP407" s="289">
        <v>500000</v>
      </c>
      <c r="BQ407" s="289">
        <v>845919.74</v>
      </c>
      <c r="BR407" s="289">
        <v>952374.71</v>
      </c>
      <c r="BS407" s="289">
        <v>1345919.74</v>
      </c>
      <c r="BT407" s="289">
        <v>1452374.71</v>
      </c>
      <c r="BU407" s="289">
        <v>0</v>
      </c>
      <c r="BV407" s="289">
        <v>0</v>
      </c>
      <c r="BW407" s="289">
        <v>238091.68</v>
      </c>
      <c r="BX407" s="289">
        <v>0</v>
      </c>
      <c r="BY407" s="289">
        <v>0</v>
      </c>
      <c r="BZ407" s="289">
        <v>0</v>
      </c>
      <c r="CA407" s="289">
        <v>0</v>
      </c>
      <c r="CB407" s="289">
        <v>0</v>
      </c>
      <c r="CC407" s="289">
        <v>0</v>
      </c>
      <c r="CD407" s="289">
        <v>0</v>
      </c>
      <c r="CE407" s="289">
        <v>0</v>
      </c>
      <c r="CF407" s="289">
        <v>0</v>
      </c>
      <c r="CG407" s="289">
        <v>0</v>
      </c>
      <c r="CH407" s="289">
        <v>28195.29</v>
      </c>
      <c r="CI407" s="289">
        <v>0</v>
      </c>
      <c r="CJ407" s="289">
        <v>0</v>
      </c>
      <c r="CK407" s="289">
        <v>0</v>
      </c>
      <c r="CL407" s="289">
        <v>0</v>
      </c>
      <c r="CM407" s="289">
        <v>65319</v>
      </c>
      <c r="CN407" s="289">
        <v>0</v>
      </c>
      <c r="CO407" s="289">
        <v>0</v>
      </c>
      <c r="CP407" s="289">
        <v>0</v>
      </c>
      <c r="CQ407" s="289">
        <v>0</v>
      </c>
      <c r="CR407" s="289">
        <v>0</v>
      </c>
      <c r="CS407" s="289">
        <v>0</v>
      </c>
      <c r="CT407" s="289">
        <v>45655</v>
      </c>
      <c r="CU407" s="289">
        <v>0</v>
      </c>
      <c r="CV407" s="289">
        <v>0</v>
      </c>
      <c r="CW407" s="289">
        <v>0</v>
      </c>
      <c r="CX407" s="289">
        <v>10170.620000000001</v>
      </c>
      <c r="CY407" s="289">
        <v>0</v>
      </c>
      <c r="CZ407" s="289">
        <v>0</v>
      </c>
      <c r="DA407" s="289">
        <v>0</v>
      </c>
      <c r="DB407" s="289">
        <v>0</v>
      </c>
      <c r="DC407" s="289">
        <v>0</v>
      </c>
      <c r="DD407" s="289">
        <v>0</v>
      </c>
      <c r="DE407" s="289">
        <v>0</v>
      </c>
      <c r="DF407" s="289">
        <v>0</v>
      </c>
      <c r="DG407" s="289">
        <v>0</v>
      </c>
      <c r="DH407" s="289">
        <v>0</v>
      </c>
      <c r="DI407" s="289">
        <v>150329.65</v>
      </c>
      <c r="DJ407" s="289">
        <v>0</v>
      </c>
      <c r="DK407" s="289">
        <v>0</v>
      </c>
      <c r="DL407" s="289">
        <v>49543.55</v>
      </c>
      <c r="DM407" s="289">
        <v>70818.740000000005</v>
      </c>
      <c r="DN407" s="289">
        <v>0</v>
      </c>
      <c r="DO407" s="289">
        <v>0</v>
      </c>
      <c r="DP407" s="289">
        <v>1165.76</v>
      </c>
      <c r="DQ407" s="289">
        <v>0</v>
      </c>
      <c r="DR407" s="289">
        <v>0</v>
      </c>
      <c r="DS407" s="289">
        <v>0</v>
      </c>
      <c r="DT407" s="289">
        <v>0</v>
      </c>
      <c r="DU407" s="289">
        <v>0</v>
      </c>
      <c r="DV407" s="289">
        <v>115573.89</v>
      </c>
      <c r="DW407" s="289">
        <v>0</v>
      </c>
      <c r="DX407" s="289">
        <v>26312.22</v>
      </c>
      <c r="DY407" s="289">
        <v>48799.15</v>
      </c>
      <c r="DZ407" s="289">
        <v>39937.22</v>
      </c>
      <c r="EA407" s="289">
        <v>16570.010000000002</v>
      </c>
      <c r="EB407" s="289">
        <v>280.28000000000003</v>
      </c>
      <c r="EC407" s="289">
        <v>600</v>
      </c>
      <c r="ED407" s="289">
        <v>29295.850000000002</v>
      </c>
      <c r="EE407" s="289">
        <v>27552.350000000002</v>
      </c>
      <c r="EF407" s="289">
        <v>211844</v>
      </c>
      <c r="EG407" s="289">
        <v>213587.5</v>
      </c>
      <c r="EH407" s="289">
        <v>0</v>
      </c>
      <c r="EI407" s="289">
        <v>0</v>
      </c>
      <c r="EJ407" s="289">
        <v>0</v>
      </c>
      <c r="EK407" s="289">
        <v>0</v>
      </c>
      <c r="EL407" s="289">
        <v>0</v>
      </c>
      <c r="EM407" s="289">
        <v>2250000</v>
      </c>
      <c r="EN407" s="289">
        <v>0</v>
      </c>
      <c r="EO407" s="289">
        <v>0</v>
      </c>
      <c r="EP407" s="289">
        <v>0</v>
      </c>
      <c r="EQ407" s="289">
        <v>0</v>
      </c>
      <c r="ER407" s="289">
        <v>0</v>
      </c>
      <c r="ES407" s="289">
        <v>0</v>
      </c>
      <c r="ET407" s="289">
        <v>0</v>
      </c>
      <c r="EU407" s="289">
        <v>0</v>
      </c>
      <c r="EV407" s="289">
        <v>0</v>
      </c>
      <c r="EW407" s="289">
        <v>145940.20000000001</v>
      </c>
      <c r="EX407" s="289">
        <v>145940.20000000001</v>
      </c>
      <c r="EY407" s="289">
        <v>0</v>
      </c>
      <c r="EZ407" s="289">
        <v>366.11</v>
      </c>
      <c r="FA407" s="289">
        <v>366.11</v>
      </c>
      <c r="FB407" s="289">
        <v>0</v>
      </c>
      <c r="FC407" s="289">
        <v>0</v>
      </c>
      <c r="FD407" s="289">
        <v>0</v>
      </c>
      <c r="FE407" s="289">
        <v>0</v>
      </c>
      <c r="FF407" s="289">
        <v>0</v>
      </c>
      <c r="FG407" s="289">
        <v>0</v>
      </c>
      <c r="FH407" s="289">
        <v>0</v>
      </c>
      <c r="FI407" s="289">
        <v>0</v>
      </c>
      <c r="FJ407" s="289">
        <v>0</v>
      </c>
      <c r="FK407" s="289">
        <v>0</v>
      </c>
    </row>
    <row r="408" spans="1:167" x14ac:dyDescent="0.15">
      <c r="A408" s="287">
        <v>6419</v>
      </c>
      <c r="B408" s="287" t="s">
        <v>863</v>
      </c>
      <c r="C408" s="289">
        <v>0</v>
      </c>
      <c r="D408" s="289">
        <v>20174820</v>
      </c>
      <c r="E408" s="289">
        <v>0</v>
      </c>
      <c r="F408" s="289">
        <v>0</v>
      </c>
      <c r="G408" s="289">
        <v>41588</v>
      </c>
      <c r="H408" s="289">
        <v>14058.87</v>
      </c>
      <c r="I408" s="289">
        <v>784674.9</v>
      </c>
      <c r="J408" s="289">
        <v>5637.1900000000005</v>
      </c>
      <c r="K408" s="289">
        <v>259468</v>
      </c>
      <c r="L408" s="289">
        <v>0</v>
      </c>
      <c r="M408" s="289">
        <v>0</v>
      </c>
      <c r="N408" s="289">
        <v>0</v>
      </c>
      <c r="O408" s="289">
        <v>0</v>
      </c>
      <c r="P408" s="289">
        <v>21347.53</v>
      </c>
      <c r="Q408" s="289">
        <v>0</v>
      </c>
      <c r="R408" s="289">
        <v>0</v>
      </c>
      <c r="S408" s="289">
        <v>0</v>
      </c>
      <c r="T408" s="289">
        <v>0</v>
      </c>
      <c r="U408" s="289">
        <v>2677313.56</v>
      </c>
      <c r="V408" s="289">
        <v>9010139</v>
      </c>
      <c r="W408" s="289">
        <v>43940</v>
      </c>
      <c r="X408" s="289">
        <v>0</v>
      </c>
      <c r="Y408" s="289">
        <v>0</v>
      </c>
      <c r="Z408" s="289">
        <v>0</v>
      </c>
      <c r="AA408" s="289">
        <v>7132</v>
      </c>
      <c r="AB408" s="289">
        <v>0</v>
      </c>
      <c r="AC408" s="289">
        <v>0</v>
      </c>
      <c r="AD408" s="289">
        <v>37890.79</v>
      </c>
      <c r="AE408" s="289">
        <v>173823.85</v>
      </c>
      <c r="AF408" s="289">
        <v>0</v>
      </c>
      <c r="AG408" s="289">
        <v>0</v>
      </c>
      <c r="AH408" s="289">
        <v>0</v>
      </c>
      <c r="AI408" s="289">
        <v>0</v>
      </c>
      <c r="AJ408" s="289">
        <v>0</v>
      </c>
      <c r="AK408" s="289">
        <v>4139.34</v>
      </c>
      <c r="AL408" s="289">
        <v>0</v>
      </c>
      <c r="AM408" s="289">
        <v>13100.960000000001</v>
      </c>
      <c r="AN408" s="289">
        <v>2949.4900000000002</v>
      </c>
      <c r="AO408" s="289">
        <v>0</v>
      </c>
      <c r="AP408" s="289">
        <v>14244.36</v>
      </c>
      <c r="AQ408" s="289">
        <v>7966379.5099999998</v>
      </c>
      <c r="AR408" s="289">
        <v>7883749.5700000003</v>
      </c>
      <c r="AS408" s="289">
        <v>203983.27000000002</v>
      </c>
      <c r="AT408" s="289">
        <v>859291.28</v>
      </c>
      <c r="AU408" s="289">
        <v>417801.67</v>
      </c>
      <c r="AV408" s="289">
        <v>371520.9</v>
      </c>
      <c r="AW408" s="289">
        <v>1118093.81</v>
      </c>
      <c r="AX408" s="289">
        <v>1615528.11</v>
      </c>
      <c r="AY408" s="289">
        <v>393258.01</v>
      </c>
      <c r="AZ408" s="289">
        <v>1981499.7</v>
      </c>
      <c r="BA408" s="289">
        <v>4346275.04</v>
      </c>
      <c r="BB408" s="289">
        <v>381036.29</v>
      </c>
      <c r="BC408" s="289">
        <v>301778.13</v>
      </c>
      <c r="BD408" s="289">
        <v>0</v>
      </c>
      <c r="BE408" s="289">
        <v>1203868.6299999999</v>
      </c>
      <c r="BF408" s="289">
        <v>2770415.64</v>
      </c>
      <c r="BG408" s="289">
        <v>149418.38</v>
      </c>
      <c r="BH408" s="289">
        <v>0</v>
      </c>
      <c r="BI408" s="289">
        <v>0</v>
      </c>
      <c r="BJ408" s="289">
        <v>0</v>
      </c>
      <c r="BK408" s="289">
        <v>0</v>
      </c>
      <c r="BL408" s="289">
        <v>0</v>
      </c>
      <c r="BM408" s="289">
        <v>0</v>
      </c>
      <c r="BN408" s="289">
        <v>0</v>
      </c>
      <c r="BO408" s="289">
        <v>0</v>
      </c>
      <c r="BP408" s="289">
        <v>0</v>
      </c>
      <c r="BQ408" s="289">
        <v>9980765.0099999998</v>
      </c>
      <c r="BR408" s="289">
        <v>11303134.91</v>
      </c>
      <c r="BS408" s="289">
        <v>9980765.0099999998</v>
      </c>
      <c r="BT408" s="289">
        <v>11303134.91</v>
      </c>
      <c r="BU408" s="289">
        <v>0</v>
      </c>
      <c r="BV408" s="289">
        <v>0</v>
      </c>
      <c r="BW408" s="289">
        <v>2770415.64</v>
      </c>
      <c r="BX408" s="289">
        <v>0</v>
      </c>
      <c r="BY408" s="289">
        <v>0</v>
      </c>
      <c r="BZ408" s="289">
        <v>0</v>
      </c>
      <c r="CA408" s="289">
        <v>0</v>
      </c>
      <c r="CB408" s="289">
        <v>0</v>
      </c>
      <c r="CC408" s="289">
        <v>113689.58</v>
      </c>
      <c r="CD408" s="289">
        <v>0</v>
      </c>
      <c r="CE408" s="289">
        <v>0</v>
      </c>
      <c r="CF408" s="289">
        <v>0</v>
      </c>
      <c r="CG408" s="289">
        <v>0</v>
      </c>
      <c r="CH408" s="289">
        <v>40945.49</v>
      </c>
      <c r="CI408" s="289">
        <v>0</v>
      </c>
      <c r="CJ408" s="289">
        <v>0</v>
      </c>
      <c r="CK408" s="289">
        <v>0</v>
      </c>
      <c r="CL408" s="289">
        <v>0</v>
      </c>
      <c r="CM408" s="289">
        <v>904893</v>
      </c>
      <c r="CN408" s="289">
        <v>63674</v>
      </c>
      <c r="CO408" s="289">
        <v>0</v>
      </c>
      <c r="CP408" s="289">
        <v>0</v>
      </c>
      <c r="CQ408" s="289">
        <v>0</v>
      </c>
      <c r="CR408" s="289">
        <v>0</v>
      </c>
      <c r="CS408" s="289">
        <v>43306</v>
      </c>
      <c r="CT408" s="289">
        <v>495981.91000000003</v>
      </c>
      <c r="CU408" s="289">
        <v>0</v>
      </c>
      <c r="CV408" s="289">
        <v>0</v>
      </c>
      <c r="CW408" s="289">
        <v>0</v>
      </c>
      <c r="CX408" s="289">
        <v>0</v>
      </c>
      <c r="CY408" s="289">
        <v>0</v>
      </c>
      <c r="CZ408" s="289">
        <v>0</v>
      </c>
      <c r="DA408" s="289">
        <v>0</v>
      </c>
      <c r="DB408" s="289">
        <v>0</v>
      </c>
      <c r="DC408" s="289">
        <v>0</v>
      </c>
      <c r="DD408" s="289">
        <v>0</v>
      </c>
      <c r="DE408" s="289">
        <v>0</v>
      </c>
      <c r="DF408" s="289">
        <v>0</v>
      </c>
      <c r="DG408" s="289">
        <v>0</v>
      </c>
      <c r="DH408" s="289">
        <v>0</v>
      </c>
      <c r="DI408" s="289">
        <v>3144579.8</v>
      </c>
      <c r="DJ408" s="289">
        <v>0</v>
      </c>
      <c r="DK408" s="289">
        <v>0</v>
      </c>
      <c r="DL408" s="289">
        <v>495295.48</v>
      </c>
      <c r="DM408" s="289">
        <v>186681.11000000002</v>
      </c>
      <c r="DN408" s="289">
        <v>0</v>
      </c>
      <c r="DO408" s="289">
        <v>0</v>
      </c>
      <c r="DP408" s="289">
        <v>203404.91</v>
      </c>
      <c r="DQ408" s="289">
        <v>0</v>
      </c>
      <c r="DR408" s="289">
        <v>0</v>
      </c>
      <c r="DS408" s="289">
        <v>0</v>
      </c>
      <c r="DT408" s="289">
        <v>0</v>
      </c>
      <c r="DU408" s="289">
        <v>0</v>
      </c>
      <c r="DV408" s="289">
        <v>367106.78</v>
      </c>
      <c r="DW408" s="289">
        <v>35837.54</v>
      </c>
      <c r="DX408" s="289">
        <v>59819.8</v>
      </c>
      <c r="DY408" s="289">
        <v>89321.540000000008</v>
      </c>
      <c r="DZ408" s="289">
        <v>86258.32</v>
      </c>
      <c r="EA408" s="289">
        <v>56756.58</v>
      </c>
      <c r="EB408" s="289">
        <v>0</v>
      </c>
      <c r="EC408" s="289">
        <v>0</v>
      </c>
      <c r="ED408" s="289">
        <v>339762.98</v>
      </c>
      <c r="EE408" s="289">
        <v>333033.35000000003</v>
      </c>
      <c r="EF408" s="289">
        <v>1902790.6300000001</v>
      </c>
      <c r="EG408" s="289">
        <v>1909520.26</v>
      </c>
      <c r="EH408" s="289">
        <v>0</v>
      </c>
      <c r="EI408" s="289">
        <v>0</v>
      </c>
      <c r="EJ408" s="289">
        <v>0</v>
      </c>
      <c r="EK408" s="289">
        <v>0</v>
      </c>
      <c r="EL408" s="289">
        <v>0</v>
      </c>
      <c r="EM408" s="289">
        <v>13330000</v>
      </c>
      <c r="EN408" s="289">
        <v>567791.74</v>
      </c>
      <c r="EO408" s="289">
        <v>559859.62</v>
      </c>
      <c r="EP408" s="289">
        <v>11751.4</v>
      </c>
      <c r="EQ408" s="289">
        <v>0</v>
      </c>
      <c r="ER408" s="289">
        <v>19683.52</v>
      </c>
      <c r="ES408" s="289">
        <v>0</v>
      </c>
      <c r="ET408" s="289">
        <v>0</v>
      </c>
      <c r="EU408" s="289">
        <v>37979.65</v>
      </c>
      <c r="EV408" s="289">
        <v>35752.720000000001</v>
      </c>
      <c r="EW408" s="289">
        <v>28035.24</v>
      </c>
      <c r="EX408" s="289">
        <v>30262.170000000002</v>
      </c>
      <c r="EY408" s="289">
        <v>0</v>
      </c>
      <c r="EZ408" s="289">
        <v>1463590.18</v>
      </c>
      <c r="FA408" s="289">
        <v>1660965.41</v>
      </c>
      <c r="FB408" s="289">
        <v>1847053.33</v>
      </c>
      <c r="FC408" s="289">
        <v>393433.05</v>
      </c>
      <c r="FD408" s="289">
        <v>1256245.05</v>
      </c>
      <c r="FE408" s="289">
        <v>0</v>
      </c>
      <c r="FF408" s="289">
        <v>0</v>
      </c>
      <c r="FG408" s="289">
        <v>0</v>
      </c>
      <c r="FH408" s="289">
        <v>0</v>
      </c>
      <c r="FI408" s="289">
        <v>0</v>
      </c>
      <c r="FJ408" s="289">
        <v>0</v>
      </c>
      <c r="FK408" s="289">
        <v>0</v>
      </c>
    </row>
    <row r="409" spans="1:167" x14ac:dyDescent="0.15">
      <c r="A409" s="287">
        <v>6426</v>
      </c>
      <c r="B409" s="287" t="s">
        <v>864</v>
      </c>
      <c r="C409" s="289">
        <v>12.280000000000001</v>
      </c>
      <c r="D409" s="289">
        <v>1975996</v>
      </c>
      <c r="E409" s="289">
        <v>4874.4000000000005</v>
      </c>
      <c r="F409" s="289">
        <v>25525.420000000002</v>
      </c>
      <c r="G409" s="289">
        <v>24242.54</v>
      </c>
      <c r="H409" s="289">
        <v>3001.25</v>
      </c>
      <c r="I409" s="289">
        <v>16760.099999999999</v>
      </c>
      <c r="J409" s="289">
        <v>0</v>
      </c>
      <c r="K409" s="289">
        <v>288278.40000000002</v>
      </c>
      <c r="L409" s="289">
        <v>0</v>
      </c>
      <c r="M409" s="289">
        <v>0</v>
      </c>
      <c r="N409" s="289">
        <v>0</v>
      </c>
      <c r="O409" s="289">
        <v>0</v>
      </c>
      <c r="P409" s="289">
        <v>11996</v>
      </c>
      <c r="Q409" s="289">
        <v>0</v>
      </c>
      <c r="R409" s="289">
        <v>0</v>
      </c>
      <c r="S409" s="289">
        <v>0</v>
      </c>
      <c r="T409" s="289">
        <v>0</v>
      </c>
      <c r="U409" s="289">
        <v>217192</v>
      </c>
      <c r="V409" s="289">
        <v>5220203</v>
      </c>
      <c r="W409" s="289">
        <v>22338.080000000002</v>
      </c>
      <c r="X409" s="289">
        <v>0</v>
      </c>
      <c r="Y409" s="289">
        <v>249742.68</v>
      </c>
      <c r="Z409" s="289">
        <v>326.90000000000003</v>
      </c>
      <c r="AA409" s="289">
        <v>7063</v>
      </c>
      <c r="AB409" s="289">
        <v>0</v>
      </c>
      <c r="AC409" s="289">
        <v>0</v>
      </c>
      <c r="AD409" s="289">
        <v>136300</v>
      </c>
      <c r="AE409" s="289">
        <v>262874.97000000003</v>
      </c>
      <c r="AF409" s="289">
        <v>0</v>
      </c>
      <c r="AG409" s="289">
        <v>0</v>
      </c>
      <c r="AH409" s="289">
        <v>9383.26</v>
      </c>
      <c r="AI409" s="289">
        <v>0</v>
      </c>
      <c r="AJ409" s="289">
        <v>0</v>
      </c>
      <c r="AK409" s="289">
        <v>139095.91</v>
      </c>
      <c r="AL409" s="289">
        <v>0</v>
      </c>
      <c r="AM409" s="289">
        <v>7.0000000000000007E-2</v>
      </c>
      <c r="AN409" s="289">
        <v>63214.450000000004</v>
      </c>
      <c r="AO409" s="289">
        <v>0</v>
      </c>
      <c r="AP409" s="289">
        <v>40161.200000000004</v>
      </c>
      <c r="AQ409" s="289">
        <v>1850186.74</v>
      </c>
      <c r="AR409" s="289">
        <v>1539969.91</v>
      </c>
      <c r="AS409" s="289">
        <v>329057.24</v>
      </c>
      <c r="AT409" s="289">
        <v>148358.13</v>
      </c>
      <c r="AU409" s="289">
        <v>202772.41</v>
      </c>
      <c r="AV409" s="289">
        <v>61080.86</v>
      </c>
      <c r="AW409" s="289">
        <v>174931.1</v>
      </c>
      <c r="AX409" s="289">
        <v>479365.08</v>
      </c>
      <c r="AY409" s="289">
        <v>295544.23</v>
      </c>
      <c r="AZ409" s="289">
        <v>327988.15000000002</v>
      </c>
      <c r="BA409" s="289">
        <v>1779050.47</v>
      </c>
      <c r="BB409" s="289">
        <v>211037.44</v>
      </c>
      <c r="BC409" s="289">
        <v>65410.270000000004</v>
      </c>
      <c r="BD409" s="289">
        <v>79823.790000000008</v>
      </c>
      <c r="BE409" s="289">
        <v>184317.32</v>
      </c>
      <c r="BF409" s="289">
        <v>641026.86</v>
      </c>
      <c r="BG409" s="289">
        <v>378472.63</v>
      </c>
      <c r="BH409" s="289">
        <v>755.09</v>
      </c>
      <c r="BI409" s="289">
        <v>55660.36</v>
      </c>
      <c r="BJ409" s="289">
        <v>160430.05000000002</v>
      </c>
      <c r="BK409" s="289">
        <v>0</v>
      </c>
      <c r="BL409" s="289">
        <v>0</v>
      </c>
      <c r="BM409" s="289">
        <v>0</v>
      </c>
      <c r="BN409" s="289">
        <v>0</v>
      </c>
      <c r="BO409" s="289">
        <v>0</v>
      </c>
      <c r="BP409" s="289">
        <v>0</v>
      </c>
      <c r="BQ409" s="289">
        <v>446642.09</v>
      </c>
      <c r="BR409" s="289">
        <v>311306.59000000003</v>
      </c>
      <c r="BS409" s="289">
        <v>502302.45</v>
      </c>
      <c r="BT409" s="289">
        <v>471736.64</v>
      </c>
      <c r="BU409" s="289">
        <v>0</v>
      </c>
      <c r="BV409" s="289">
        <v>0</v>
      </c>
      <c r="BW409" s="289">
        <v>535943.52</v>
      </c>
      <c r="BX409" s="289">
        <v>0</v>
      </c>
      <c r="BY409" s="289">
        <v>0</v>
      </c>
      <c r="BZ409" s="289">
        <v>0</v>
      </c>
      <c r="CA409" s="289">
        <v>100</v>
      </c>
      <c r="CB409" s="289">
        <v>8105.35</v>
      </c>
      <c r="CC409" s="289">
        <v>8867.0400000000009</v>
      </c>
      <c r="CD409" s="289">
        <v>0</v>
      </c>
      <c r="CE409" s="289">
        <v>0</v>
      </c>
      <c r="CF409" s="289">
        <v>0</v>
      </c>
      <c r="CG409" s="289">
        <v>0</v>
      </c>
      <c r="CH409" s="289">
        <v>9808.56</v>
      </c>
      <c r="CI409" s="289">
        <v>0</v>
      </c>
      <c r="CJ409" s="289">
        <v>0</v>
      </c>
      <c r="CK409" s="289">
        <v>0</v>
      </c>
      <c r="CL409" s="289">
        <v>0</v>
      </c>
      <c r="CM409" s="289">
        <v>191826</v>
      </c>
      <c r="CN409" s="289">
        <v>0</v>
      </c>
      <c r="CO409" s="289">
        <v>0</v>
      </c>
      <c r="CP409" s="289">
        <v>0</v>
      </c>
      <c r="CQ409" s="289">
        <v>0</v>
      </c>
      <c r="CR409" s="289">
        <v>0</v>
      </c>
      <c r="CS409" s="289">
        <v>0</v>
      </c>
      <c r="CT409" s="289">
        <v>173297</v>
      </c>
      <c r="CU409" s="289">
        <v>0</v>
      </c>
      <c r="CV409" s="289">
        <v>0</v>
      </c>
      <c r="CW409" s="289">
        <v>0</v>
      </c>
      <c r="CX409" s="289">
        <v>16583.560000000001</v>
      </c>
      <c r="CY409" s="289">
        <v>0</v>
      </c>
      <c r="CZ409" s="289">
        <v>0</v>
      </c>
      <c r="DA409" s="289">
        <v>0</v>
      </c>
      <c r="DB409" s="289">
        <v>0</v>
      </c>
      <c r="DC409" s="289">
        <v>0</v>
      </c>
      <c r="DD409" s="289">
        <v>0</v>
      </c>
      <c r="DE409" s="289">
        <v>0</v>
      </c>
      <c r="DF409" s="289">
        <v>0</v>
      </c>
      <c r="DG409" s="289">
        <v>0</v>
      </c>
      <c r="DH409" s="289">
        <v>0</v>
      </c>
      <c r="DI409" s="289">
        <v>719751.89</v>
      </c>
      <c r="DJ409" s="289">
        <v>0</v>
      </c>
      <c r="DK409" s="289">
        <v>0</v>
      </c>
      <c r="DL409" s="289">
        <v>112515.24</v>
      </c>
      <c r="DM409" s="289">
        <v>54617.98</v>
      </c>
      <c r="DN409" s="289">
        <v>0</v>
      </c>
      <c r="DO409" s="289">
        <v>0</v>
      </c>
      <c r="DP409" s="289">
        <v>13441.550000000001</v>
      </c>
      <c r="DQ409" s="289">
        <v>0</v>
      </c>
      <c r="DR409" s="289">
        <v>0</v>
      </c>
      <c r="DS409" s="289">
        <v>0</v>
      </c>
      <c r="DT409" s="289">
        <v>0</v>
      </c>
      <c r="DU409" s="289">
        <v>0</v>
      </c>
      <c r="DV409" s="289">
        <v>44204.37</v>
      </c>
      <c r="DW409" s="289">
        <v>0</v>
      </c>
      <c r="DX409" s="289">
        <v>53590.66</v>
      </c>
      <c r="DY409" s="289">
        <v>96869.51</v>
      </c>
      <c r="DZ409" s="289">
        <v>286703.98</v>
      </c>
      <c r="EA409" s="289">
        <v>207478.85</v>
      </c>
      <c r="EB409" s="289">
        <v>35946.28</v>
      </c>
      <c r="EC409" s="289">
        <v>0</v>
      </c>
      <c r="ED409" s="289">
        <v>219706.23999999999</v>
      </c>
      <c r="EE409" s="289">
        <v>215203.49</v>
      </c>
      <c r="EF409" s="289">
        <v>989936.28</v>
      </c>
      <c r="EG409" s="289">
        <v>889355</v>
      </c>
      <c r="EH409" s="289">
        <v>0</v>
      </c>
      <c r="EI409" s="289">
        <v>0</v>
      </c>
      <c r="EJ409" s="289">
        <v>0</v>
      </c>
      <c r="EK409" s="289">
        <v>105084.03</v>
      </c>
      <c r="EL409" s="289">
        <v>0</v>
      </c>
      <c r="EM409" s="289">
        <v>12349394.49</v>
      </c>
      <c r="EN409" s="289">
        <v>0</v>
      </c>
      <c r="EO409" s="289">
        <v>0</v>
      </c>
      <c r="EP409" s="289">
        <v>12.280000000000001</v>
      </c>
      <c r="EQ409" s="289">
        <v>0</v>
      </c>
      <c r="ER409" s="289">
        <v>0</v>
      </c>
      <c r="ES409" s="289">
        <v>0</v>
      </c>
      <c r="ET409" s="289">
        <v>12.280000000000001</v>
      </c>
      <c r="EU409" s="289">
        <v>32933.800000000003</v>
      </c>
      <c r="EV409" s="289">
        <v>24851.82</v>
      </c>
      <c r="EW409" s="289">
        <v>394883.92</v>
      </c>
      <c r="EX409" s="289">
        <v>402674.3</v>
      </c>
      <c r="EY409" s="289">
        <v>291.60000000000002</v>
      </c>
      <c r="EZ409" s="289">
        <v>0</v>
      </c>
      <c r="FA409" s="289">
        <v>0</v>
      </c>
      <c r="FB409" s="289">
        <v>0</v>
      </c>
      <c r="FC409" s="289">
        <v>0</v>
      </c>
      <c r="FD409" s="289">
        <v>0</v>
      </c>
      <c r="FE409" s="289">
        <v>0</v>
      </c>
      <c r="FF409" s="289">
        <v>0</v>
      </c>
      <c r="FG409" s="289">
        <v>0</v>
      </c>
      <c r="FH409" s="289">
        <v>30355.53</v>
      </c>
      <c r="FI409" s="289">
        <v>22309.760000000002</v>
      </c>
      <c r="FJ409" s="289">
        <v>8045.77</v>
      </c>
      <c r="FK409" s="289">
        <v>0</v>
      </c>
    </row>
    <row r="410" spans="1:167" x14ac:dyDescent="0.15">
      <c r="A410" s="287">
        <v>6461</v>
      </c>
      <c r="B410" s="287" t="s">
        <v>866</v>
      </c>
      <c r="C410" s="289">
        <v>0</v>
      </c>
      <c r="D410" s="289">
        <v>12709147.92</v>
      </c>
      <c r="E410" s="289">
        <v>0</v>
      </c>
      <c r="F410" s="289">
        <v>4997</v>
      </c>
      <c r="G410" s="289">
        <v>39655.300000000003</v>
      </c>
      <c r="H410" s="289">
        <v>9722.1</v>
      </c>
      <c r="I410" s="289">
        <v>113428.99</v>
      </c>
      <c r="J410" s="289">
        <v>13478.79</v>
      </c>
      <c r="K410" s="289">
        <v>514800.4</v>
      </c>
      <c r="L410" s="289">
        <v>0</v>
      </c>
      <c r="M410" s="289">
        <v>0</v>
      </c>
      <c r="N410" s="289">
        <v>0</v>
      </c>
      <c r="O410" s="289">
        <v>0</v>
      </c>
      <c r="P410" s="289">
        <v>100.06</v>
      </c>
      <c r="Q410" s="289">
        <v>0</v>
      </c>
      <c r="R410" s="289">
        <v>0</v>
      </c>
      <c r="S410" s="289">
        <v>0</v>
      </c>
      <c r="T410" s="289">
        <v>0</v>
      </c>
      <c r="U410" s="289">
        <v>453216.78</v>
      </c>
      <c r="V410" s="289">
        <v>7008854</v>
      </c>
      <c r="W410" s="289">
        <v>24590.99</v>
      </c>
      <c r="X410" s="289">
        <v>0</v>
      </c>
      <c r="Y410" s="289">
        <v>184592.42</v>
      </c>
      <c r="Z410" s="289">
        <v>64014.239999999998</v>
      </c>
      <c r="AA410" s="289">
        <v>10575</v>
      </c>
      <c r="AB410" s="289">
        <v>0</v>
      </c>
      <c r="AC410" s="289">
        <v>0</v>
      </c>
      <c r="AD410" s="289">
        <v>158677.88</v>
      </c>
      <c r="AE410" s="289">
        <v>362159.42</v>
      </c>
      <c r="AF410" s="289">
        <v>0</v>
      </c>
      <c r="AG410" s="289">
        <v>0</v>
      </c>
      <c r="AH410" s="289">
        <v>33142.090000000004</v>
      </c>
      <c r="AI410" s="289">
        <v>0</v>
      </c>
      <c r="AJ410" s="289">
        <v>0</v>
      </c>
      <c r="AK410" s="289">
        <v>0</v>
      </c>
      <c r="AL410" s="289">
        <v>60016</v>
      </c>
      <c r="AM410" s="289">
        <v>11592.18</v>
      </c>
      <c r="AN410" s="289">
        <v>94449.040000000008</v>
      </c>
      <c r="AO410" s="289">
        <v>0</v>
      </c>
      <c r="AP410" s="289">
        <v>24448.880000000001</v>
      </c>
      <c r="AQ410" s="289">
        <v>4425033.62</v>
      </c>
      <c r="AR410" s="289">
        <v>4307454.88</v>
      </c>
      <c r="AS410" s="289">
        <v>607236.98</v>
      </c>
      <c r="AT410" s="289">
        <v>581978.85</v>
      </c>
      <c r="AU410" s="289">
        <v>419527.55</v>
      </c>
      <c r="AV410" s="289">
        <v>171427.72</v>
      </c>
      <c r="AW410" s="289">
        <v>739706.87</v>
      </c>
      <c r="AX410" s="289">
        <v>935690.37</v>
      </c>
      <c r="AY410" s="289">
        <v>478841.55</v>
      </c>
      <c r="AZ410" s="289">
        <v>1099868.1000000001</v>
      </c>
      <c r="BA410" s="289">
        <v>3722135.96</v>
      </c>
      <c r="BB410" s="289">
        <v>606980.45000000007</v>
      </c>
      <c r="BC410" s="289">
        <v>189657.98</v>
      </c>
      <c r="BD410" s="289">
        <v>80815.839999999997</v>
      </c>
      <c r="BE410" s="289">
        <v>488681.17</v>
      </c>
      <c r="BF410" s="289">
        <v>1968756.36</v>
      </c>
      <c r="BG410" s="289">
        <v>1022869.36</v>
      </c>
      <c r="BH410" s="289">
        <v>1542.79</v>
      </c>
      <c r="BI410" s="289">
        <v>44836.67</v>
      </c>
      <c r="BJ410" s="289">
        <v>29243.75</v>
      </c>
      <c r="BK410" s="289">
        <v>0</v>
      </c>
      <c r="BL410" s="289">
        <v>0</v>
      </c>
      <c r="BM410" s="289">
        <v>0</v>
      </c>
      <c r="BN410" s="289">
        <v>0</v>
      </c>
      <c r="BO410" s="289">
        <v>0</v>
      </c>
      <c r="BP410" s="289">
        <v>0</v>
      </c>
      <c r="BQ410" s="289">
        <v>4929999.91</v>
      </c>
      <c r="BR410" s="289">
        <v>4993045.91</v>
      </c>
      <c r="BS410" s="289">
        <v>4974836.58</v>
      </c>
      <c r="BT410" s="289">
        <v>5022289.66</v>
      </c>
      <c r="BU410" s="289">
        <v>0</v>
      </c>
      <c r="BV410" s="289">
        <v>0</v>
      </c>
      <c r="BW410" s="289">
        <v>1968756.36</v>
      </c>
      <c r="BX410" s="289">
        <v>0</v>
      </c>
      <c r="BY410" s="289">
        <v>0</v>
      </c>
      <c r="BZ410" s="289">
        <v>0</v>
      </c>
      <c r="CA410" s="289">
        <v>0</v>
      </c>
      <c r="CB410" s="289">
        <v>0</v>
      </c>
      <c r="CC410" s="289">
        <v>69130.14</v>
      </c>
      <c r="CD410" s="289">
        <v>0</v>
      </c>
      <c r="CE410" s="289">
        <v>0</v>
      </c>
      <c r="CF410" s="289">
        <v>0</v>
      </c>
      <c r="CG410" s="289">
        <v>0</v>
      </c>
      <c r="CH410" s="289">
        <v>55092.200000000004</v>
      </c>
      <c r="CI410" s="289">
        <v>0</v>
      </c>
      <c r="CJ410" s="289">
        <v>0</v>
      </c>
      <c r="CK410" s="289">
        <v>0</v>
      </c>
      <c r="CL410" s="289">
        <v>0</v>
      </c>
      <c r="CM410" s="289">
        <v>563145</v>
      </c>
      <c r="CN410" s="289">
        <v>2536</v>
      </c>
      <c r="CO410" s="289">
        <v>0</v>
      </c>
      <c r="CP410" s="289">
        <v>0</v>
      </c>
      <c r="CQ410" s="289">
        <v>0</v>
      </c>
      <c r="CR410" s="289">
        <v>0</v>
      </c>
      <c r="CS410" s="289">
        <v>1724</v>
      </c>
      <c r="CT410" s="289">
        <v>255910.94</v>
      </c>
      <c r="CU410" s="289">
        <v>0</v>
      </c>
      <c r="CV410" s="289">
        <v>0</v>
      </c>
      <c r="CW410" s="289">
        <v>0</v>
      </c>
      <c r="CX410" s="289">
        <v>158676.83000000002</v>
      </c>
      <c r="CY410" s="289">
        <v>0</v>
      </c>
      <c r="CZ410" s="289">
        <v>0</v>
      </c>
      <c r="DA410" s="289">
        <v>0</v>
      </c>
      <c r="DB410" s="289">
        <v>0</v>
      </c>
      <c r="DC410" s="289">
        <v>0</v>
      </c>
      <c r="DD410" s="289">
        <v>338</v>
      </c>
      <c r="DE410" s="289">
        <v>0</v>
      </c>
      <c r="DF410" s="289">
        <v>0</v>
      </c>
      <c r="DG410" s="289">
        <v>0</v>
      </c>
      <c r="DH410" s="289">
        <v>0</v>
      </c>
      <c r="DI410" s="289">
        <v>1934380.27</v>
      </c>
      <c r="DJ410" s="289">
        <v>0</v>
      </c>
      <c r="DK410" s="289">
        <v>0</v>
      </c>
      <c r="DL410" s="289">
        <v>374740.28</v>
      </c>
      <c r="DM410" s="289">
        <v>193287.81</v>
      </c>
      <c r="DN410" s="289">
        <v>0</v>
      </c>
      <c r="DO410" s="289">
        <v>0</v>
      </c>
      <c r="DP410" s="289">
        <v>146242.30000000002</v>
      </c>
      <c r="DQ410" s="289">
        <v>47.71</v>
      </c>
      <c r="DR410" s="289">
        <v>0</v>
      </c>
      <c r="DS410" s="289">
        <v>0</v>
      </c>
      <c r="DT410" s="289">
        <v>0</v>
      </c>
      <c r="DU410" s="289">
        <v>0</v>
      </c>
      <c r="DV410" s="289">
        <v>426611.10000000003</v>
      </c>
      <c r="DW410" s="289">
        <v>0</v>
      </c>
      <c r="DX410" s="289">
        <v>81138.150000000009</v>
      </c>
      <c r="DY410" s="289">
        <v>179537.52</v>
      </c>
      <c r="DZ410" s="289">
        <v>211209.63</v>
      </c>
      <c r="EA410" s="289">
        <v>88701.119999999995</v>
      </c>
      <c r="EB410" s="289">
        <v>24109.14</v>
      </c>
      <c r="EC410" s="289">
        <v>0</v>
      </c>
      <c r="ED410" s="289">
        <v>108642.39</v>
      </c>
      <c r="EE410" s="289">
        <v>486872.91000000003</v>
      </c>
      <c r="EF410" s="289">
        <v>2221602.98</v>
      </c>
      <c r="EG410" s="289">
        <v>1841122.46</v>
      </c>
      <c r="EH410" s="289">
        <v>2250</v>
      </c>
      <c r="EI410" s="289">
        <v>0</v>
      </c>
      <c r="EJ410" s="289">
        <v>0</v>
      </c>
      <c r="EK410" s="289">
        <v>0</v>
      </c>
      <c r="EL410" s="289">
        <v>0</v>
      </c>
      <c r="EM410" s="289">
        <v>5942651.3499999996</v>
      </c>
      <c r="EN410" s="289">
        <v>855602.29</v>
      </c>
      <c r="EO410" s="289">
        <v>610271.16</v>
      </c>
      <c r="EP410" s="289">
        <v>101926.87000000001</v>
      </c>
      <c r="EQ410" s="289">
        <v>0</v>
      </c>
      <c r="ER410" s="289">
        <v>345773</v>
      </c>
      <c r="ES410" s="289">
        <v>0</v>
      </c>
      <c r="ET410" s="289">
        <v>1485</v>
      </c>
      <c r="EU410" s="289">
        <v>219612.18</v>
      </c>
      <c r="EV410" s="289">
        <v>280122.86</v>
      </c>
      <c r="EW410" s="289">
        <v>957386.70000000007</v>
      </c>
      <c r="EX410" s="289">
        <v>896876.02</v>
      </c>
      <c r="EY410" s="289">
        <v>0</v>
      </c>
      <c r="EZ410" s="289">
        <v>114285.88</v>
      </c>
      <c r="FA410" s="289">
        <v>79981.95</v>
      </c>
      <c r="FB410" s="289">
        <v>185760</v>
      </c>
      <c r="FC410" s="289">
        <v>16765.53</v>
      </c>
      <c r="FD410" s="289">
        <v>203298.4</v>
      </c>
      <c r="FE410" s="289">
        <v>0</v>
      </c>
      <c r="FF410" s="289">
        <v>0</v>
      </c>
      <c r="FG410" s="289">
        <v>0</v>
      </c>
      <c r="FH410" s="289">
        <v>15900.26</v>
      </c>
      <c r="FI410" s="289">
        <v>0</v>
      </c>
      <c r="FJ410" s="289">
        <v>15900.26</v>
      </c>
      <c r="FK410" s="289">
        <v>0</v>
      </c>
    </row>
    <row r="411" spans="1:167" x14ac:dyDescent="0.15">
      <c r="A411" s="287">
        <v>6470</v>
      </c>
      <c r="B411" s="287" t="s">
        <v>867</v>
      </c>
      <c r="C411" s="289">
        <v>2952.83</v>
      </c>
      <c r="D411" s="289">
        <v>15897364</v>
      </c>
      <c r="E411" s="289">
        <v>10903</v>
      </c>
      <c r="F411" s="289">
        <v>10934</v>
      </c>
      <c r="G411" s="289">
        <v>19808.939999999999</v>
      </c>
      <c r="H411" s="289">
        <v>10264.44</v>
      </c>
      <c r="I411" s="289">
        <v>402729.63</v>
      </c>
      <c r="J411" s="289">
        <v>7371.72</v>
      </c>
      <c r="K411" s="289">
        <v>2794699.72</v>
      </c>
      <c r="L411" s="289">
        <v>0</v>
      </c>
      <c r="M411" s="289">
        <v>0</v>
      </c>
      <c r="N411" s="289">
        <v>0</v>
      </c>
      <c r="O411" s="289">
        <v>0</v>
      </c>
      <c r="P411" s="289">
        <v>0</v>
      </c>
      <c r="Q411" s="289">
        <v>0</v>
      </c>
      <c r="R411" s="289">
        <v>0</v>
      </c>
      <c r="S411" s="289">
        <v>0</v>
      </c>
      <c r="T411" s="289">
        <v>0</v>
      </c>
      <c r="U411" s="289">
        <v>861859.51</v>
      </c>
      <c r="V411" s="289">
        <v>5495728</v>
      </c>
      <c r="W411" s="289">
        <v>4575.5</v>
      </c>
      <c r="X411" s="289">
        <v>0</v>
      </c>
      <c r="Y411" s="289">
        <v>0</v>
      </c>
      <c r="Z411" s="289">
        <v>0</v>
      </c>
      <c r="AA411" s="289">
        <v>41402.6</v>
      </c>
      <c r="AB411" s="289">
        <v>0</v>
      </c>
      <c r="AC411" s="289">
        <v>0</v>
      </c>
      <c r="AD411" s="289">
        <v>45543.65</v>
      </c>
      <c r="AE411" s="289">
        <v>249750.62</v>
      </c>
      <c r="AF411" s="289">
        <v>0</v>
      </c>
      <c r="AG411" s="289">
        <v>0</v>
      </c>
      <c r="AH411" s="289">
        <v>83581.17</v>
      </c>
      <c r="AI411" s="289">
        <v>0</v>
      </c>
      <c r="AJ411" s="289">
        <v>0</v>
      </c>
      <c r="AK411" s="289">
        <v>119515.5</v>
      </c>
      <c r="AL411" s="289">
        <v>0</v>
      </c>
      <c r="AM411" s="289">
        <v>618.29</v>
      </c>
      <c r="AN411" s="289">
        <v>79609.06</v>
      </c>
      <c r="AO411" s="289">
        <v>0</v>
      </c>
      <c r="AP411" s="289">
        <v>3202.54</v>
      </c>
      <c r="AQ411" s="289">
        <v>3902716</v>
      </c>
      <c r="AR411" s="289">
        <v>5752292.5099999998</v>
      </c>
      <c r="AS411" s="289">
        <v>337722.05</v>
      </c>
      <c r="AT411" s="289">
        <v>620461.18000000005</v>
      </c>
      <c r="AU411" s="289">
        <v>555454.78</v>
      </c>
      <c r="AV411" s="289">
        <v>178060.13</v>
      </c>
      <c r="AW411" s="289">
        <v>874604.98</v>
      </c>
      <c r="AX411" s="289">
        <v>978132.41</v>
      </c>
      <c r="AY411" s="289">
        <v>529077.91</v>
      </c>
      <c r="AZ411" s="289">
        <v>1369146.11</v>
      </c>
      <c r="BA411" s="289">
        <v>4480608.6100000003</v>
      </c>
      <c r="BB411" s="289">
        <v>1592485.11</v>
      </c>
      <c r="BC411" s="289">
        <v>246362.48</v>
      </c>
      <c r="BD411" s="289">
        <v>65414.36</v>
      </c>
      <c r="BE411" s="289">
        <v>491751.98</v>
      </c>
      <c r="BF411" s="289">
        <v>3492203.52</v>
      </c>
      <c r="BG411" s="289">
        <v>768240.57000000007</v>
      </c>
      <c r="BH411" s="289">
        <v>4443.3</v>
      </c>
      <c r="BI411" s="289">
        <v>100691.34</v>
      </c>
      <c r="BJ411" s="289">
        <v>19623.920000000002</v>
      </c>
      <c r="BK411" s="289">
        <v>983368.59</v>
      </c>
      <c r="BL411" s="289">
        <v>983368.59</v>
      </c>
      <c r="BM411" s="289">
        <v>0</v>
      </c>
      <c r="BN411" s="289">
        <v>0</v>
      </c>
      <c r="BO411" s="289">
        <v>0</v>
      </c>
      <c r="BP411" s="289">
        <v>0</v>
      </c>
      <c r="BQ411" s="289">
        <v>5716129.0999999996</v>
      </c>
      <c r="BR411" s="289">
        <v>5700433.25</v>
      </c>
      <c r="BS411" s="289">
        <v>6800189.0300000003</v>
      </c>
      <c r="BT411" s="289">
        <v>6703425.7599999998</v>
      </c>
      <c r="BU411" s="289">
        <v>0</v>
      </c>
      <c r="BV411" s="289">
        <v>0</v>
      </c>
      <c r="BW411" s="289">
        <v>3492203.52</v>
      </c>
      <c r="BX411" s="289">
        <v>0</v>
      </c>
      <c r="BY411" s="289">
        <v>0</v>
      </c>
      <c r="BZ411" s="289">
        <v>0</v>
      </c>
      <c r="CA411" s="289">
        <v>0</v>
      </c>
      <c r="CB411" s="289">
        <v>0</v>
      </c>
      <c r="CC411" s="289">
        <v>12293</v>
      </c>
      <c r="CD411" s="289">
        <v>0</v>
      </c>
      <c r="CE411" s="289">
        <v>0</v>
      </c>
      <c r="CF411" s="289">
        <v>0</v>
      </c>
      <c r="CG411" s="289">
        <v>0</v>
      </c>
      <c r="CH411" s="289">
        <v>5289.43</v>
      </c>
      <c r="CI411" s="289">
        <v>0</v>
      </c>
      <c r="CJ411" s="289">
        <v>0</v>
      </c>
      <c r="CK411" s="289">
        <v>0</v>
      </c>
      <c r="CL411" s="289">
        <v>0</v>
      </c>
      <c r="CM411" s="289">
        <v>1092973</v>
      </c>
      <c r="CN411" s="289">
        <v>19907</v>
      </c>
      <c r="CO411" s="289">
        <v>0</v>
      </c>
      <c r="CP411" s="289">
        <v>0</v>
      </c>
      <c r="CQ411" s="289">
        <v>0</v>
      </c>
      <c r="CR411" s="289">
        <v>572</v>
      </c>
      <c r="CS411" s="289">
        <v>13539</v>
      </c>
      <c r="CT411" s="289">
        <v>608770.07999999996</v>
      </c>
      <c r="CU411" s="289">
        <v>0</v>
      </c>
      <c r="CV411" s="289">
        <v>0</v>
      </c>
      <c r="CW411" s="289">
        <v>0</v>
      </c>
      <c r="CX411" s="289">
        <v>81864.800000000003</v>
      </c>
      <c r="CY411" s="289">
        <v>0</v>
      </c>
      <c r="CZ411" s="289">
        <v>0</v>
      </c>
      <c r="DA411" s="289">
        <v>0</v>
      </c>
      <c r="DB411" s="289">
        <v>0</v>
      </c>
      <c r="DC411" s="289">
        <v>3853.4500000000003</v>
      </c>
      <c r="DD411" s="289">
        <v>0</v>
      </c>
      <c r="DE411" s="289">
        <v>0</v>
      </c>
      <c r="DF411" s="289">
        <v>0</v>
      </c>
      <c r="DG411" s="289">
        <v>2612.89</v>
      </c>
      <c r="DH411" s="289">
        <v>0</v>
      </c>
      <c r="DI411" s="289">
        <v>3990827.57</v>
      </c>
      <c r="DJ411" s="289">
        <v>0</v>
      </c>
      <c r="DK411" s="289">
        <v>0</v>
      </c>
      <c r="DL411" s="289">
        <v>557923.1</v>
      </c>
      <c r="DM411" s="289">
        <v>262387.57</v>
      </c>
      <c r="DN411" s="289">
        <v>0</v>
      </c>
      <c r="DO411" s="289">
        <v>0</v>
      </c>
      <c r="DP411" s="289">
        <v>235634.37</v>
      </c>
      <c r="DQ411" s="289">
        <v>4125.43</v>
      </c>
      <c r="DR411" s="289">
        <v>0</v>
      </c>
      <c r="DS411" s="289">
        <v>0</v>
      </c>
      <c r="DT411" s="289">
        <v>0</v>
      </c>
      <c r="DU411" s="289">
        <v>0</v>
      </c>
      <c r="DV411" s="289">
        <v>277754.34999999998</v>
      </c>
      <c r="DW411" s="289">
        <v>0</v>
      </c>
      <c r="DX411" s="289">
        <v>21458.15</v>
      </c>
      <c r="DY411" s="289">
        <v>36084.04</v>
      </c>
      <c r="DZ411" s="289">
        <v>24744.54</v>
      </c>
      <c r="EA411" s="289">
        <v>6900.07</v>
      </c>
      <c r="EB411" s="289">
        <v>3218.58</v>
      </c>
      <c r="EC411" s="289">
        <v>0</v>
      </c>
      <c r="ED411" s="289">
        <v>45367</v>
      </c>
      <c r="EE411" s="289">
        <v>45367</v>
      </c>
      <c r="EF411" s="289">
        <v>55000</v>
      </c>
      <c r="EG411" s="289">
        <v>55000</v>
      </c>
      <c r="EH411" s="289">
        <v>0</v>
      </c>
      <c r="EI411" s="289">
        <v>0</v>
      </c>
      <c r="EJ411" s="289">
        <v>0</v>
      </c>
      <c r="EK411" s="289">
        <v>0</v>
      </c>
      <c r="EL411" s="289">
        <v>0</v>
      </c>
      <c r="EM411" s="289">
        <v>288164.98</v>
      </c>
      <c r="EN411" s="289">
        <v>1200833.3400000001</v>
      </c>
      <c r="EO411" s="289">
        <v>897830.59</v>
      </c>
      <c r="EP411" s="289">
        <v>7309.21</v>
      </c>
      <c r="EQ411" s="289">
        <v>0</v>
      </c>
      <c r="ER411" s="289">
        <v>310311.96000000002</v>
      </c>
      <c r="ES411" s="289">
        <v>0</v>
      </c>
      <c r="ET411" s="289">
        <v>0</v>
      </c>
      <c r="EU411" s="289">
        <v>93931.95</v>
      </c>
      <c r="EV411" s="289">
        <v>100114.67</v>
      </c>
      <c r="EW411" s="289">
        <v>973834.84</v>
      </c>
      <c r="EX411" s="289">
        <v>966819.37</v>
      </c>
      <c r="EY411" s="289">
        <v>832.75</v>
      </c>
      <c r="EZ411" s="289">
        <v>-8792.77</v>
      </c>
      <c r="FA411" s="289">
        <v>100.4</v>
      </c>
      <c r="FB411" s="289">
        <v>14749</v>
      </c>
      <c r="FC411" s="289">
        <v>0</v>
      </c>
      <c r="FD411" s="289">
        <v>5855.83</v>
      </c>
      <c r="FE411" s="289">
        <v>0</v>
      </c>
      <c r="FF411" s="289">
        <v>0</v>
      </c>
      <c r="FG411" s="289">
        <v>0</v>
      </c>
      <c r="FH411" s="289">
        <v>146194.73000000001</v>
      </c>
      <c r="FI411" s="289">
        <v>53155.55</v>
      </c>
      <c r="FJ411" s="289">
        <v>51007.33</v>
      </c>
      <c r="FK411" s="289">
        <v>42031.85</v>
      </c>
    </row>
    <row r="412" spans="1:167" x14ac:dyDescent="0.15">
      <c r="A412" s="287">
        <v>6475</v>
      </c>
      <c r="B412" s="287" t="s">
        <v>868</v>
      </c>
      <c r="C412" s="289">
        <v>5680.55</v>
      </c>
      <c r="D412" s="289">
        <v>5150092.74</v>
      </c>
      <c r="E412" s="289">
        <v>0</v>
      </c>
      <c r="F412" s="289">
        <v>23846.94</v>
      </c>
      <c r="G412" s="289">
        <v>15758.35</v>
      </c>
      <c r="H412" s="289">
        <v>20192.920000000002</v>
      </c>
      <c r="I412" s="289">
        <v>22932.170000000002</v>
      </c>
      <c r="J412" s="289">
        <v>0</v>
      </c>
      <c r="K412" s="289">
        <v>412915.47000000003</v>
      </c>
      <c r="L412" s="289">
        <v>0</v>
      </c>
      <c r="M412" s="289">
        <v>0</v>
      </c>
      <c r="N412" s="289">
        <v>0</v>
      </c>
      <c r="O412" s="289">
        <v>0</v>
      </c>
      <c r="P412" s="289">
        <v>4421.53</v>
      </c>
      <c r="Q412" s="289">
        <v>0</v>
      </c>
      <c r="R412" s="289">
        <v>0</v>
      </c>
      <c r="S412" s="289">
        <v>0</v>
      </c>
      <c r="T412" s="289">
        <v>9000</v>
      </c>
      <c r="U412" s="289">
        <v>148455.13</v>
      </c>
      <c r="V412" s="289">
        <v>486478</v>
      </c>
      <c r="W412" s="289">
        <v>4800</v>
      </c>
      <c r="X412" s="289">
        <v>0</v>
      </c>
      <c r="Y412" s="289">
        <v>134643.88</v>
      </c>
      <c r="Z412" s="289">
        <v>20224.8</v>
      </c>
      <c r="AA412" s="289">
        <v>164240</v>
      </c>
      <c r="AB412" s="289">
        <v>0</v>
      </c>
      <c r="AC412" s="289">
        <v>0</v>
      </c>
      <c r="AD412" s="289">
        <v>97251.680000000008</v>
      </c>
      <c r="AE412" s="289">
        <v>174878.46</v>
      </c>
      <c r="AF412" s="289">
        <v>0</v>
      </c>
      <c r="AG412" s="289">
        <v>0</v>
      </c>
      <c r="AH412" s="289">
        <v>15043.970000000001</v>
      </c>
      <c r="AI412" s="289">
        <v>151667</v>
      </c>
      <c r="AJ412" s="289">
        <v>0</v>
      </c>
      <c r="AK412" s="289">
        <v>0</v>
      </c>
      <c r="AL412" s="289">
        <v>0</v>
      </c>
      <c r="AM412" s="289">
        <v>0</v>
      </c>
      <c r="AN412" s="289">
        <v>8797.9500000000007</v>
      </c>
      <c r="AO412" s="289">
        <v>0</v>
      </c>
      <c r="AP412" s="289">
        <v>472.3</v>
      </c>
      <c r="AQ412" s="289">
        <v>1371807.39</v>
      </c>
      <c r="AR412" s="289">
        <v>1435142.99</v>
      </c>
      <c r="AS412" s="289">
        <v>247121.85</v>
      </c>
      <c r="AT412" s="289">
        <v>279860.62</v>
      </c>
      <c r="AU412" s="289">
        <v>157620.24</v>
      </c>
      <c r="AV412" s="289">
        <v>17378.16</v>
      </c>
      <c r="AW412" s="289">
        <v>78406.28</v>
      </c>
      <c r="AX412" s="289">
        <v>336508.78</v>
      </c>
      <c r="AY412" s="289">
        <v>204466.66</v>
      </c>
      <c r="AZ412" s="289">
        <v>346362.65</v>
      </c>
      <c r="BA412" s="289">
        <v>1293476.68</v>
      </c>
      <c r="BB412" s="289">
        <v>172173.54</v>
      </c>
      <c r="BC412" s="289">
        <v>91445.45</v>
      </c>
      <c r="BD412" s="289">
        <v>0</v>
      </c>
      <c r="BE412" s="289">
        <v>55734.200000000004</v>
      </c>
      <c r="BF412" s="289">
        <v>352405.45</v>
      </c>
      <c r="BG412" s="289">
        <v>466325.65</v>
      </c>
      <c r="BH412" s="289">
        <v>2319.81</v>
      </c>
      <c r="BI412" s="289">
        <v>0</v>
      </c>
      <c r="BJ412" s="289">
        <v>0</v>
      </c>
      <c r="BK412" s="289">
        <v>0</v>
      </c>
      <c r="BL412" s="289">
        <v>0</v>
      </c>
      <c r="BM412" s="289">
        <v>0</v>
      </c>
      <c r="BN412" s="289">
        <v>0</v>
      </c>
      <c r="BO412" s="289">
        <v>0</v>
      </c>
      <c r="BP412" s="289">
        <v>0</v>
      </c>
      <c r="BQ412" s="289">
        <v>5835454.0800000001</v>
      </c>
      <c r="BR412" s="289">
        <v>5998691.5200000005</v>
      </c>
      <c r="BS412" s="289">
        <v>5835454.0800000001</v>
      </c>
      <c r="BT412" s="289">
        <v>5998691.5200000005</v>
      </c>
      <c r="BU412" s="289">
        <v>0</v>
      </c>
      <c r="BV412" s="289">
        <v>0</v>
      </c>
      <c r="BW412" s="289">
        <v>339066.23</v>
      </c>
      <c r="BX412" s="289">
        <v>0</v>
      </c>
      <c r="BY412" s="289">
        <v>0</v>
      </c>
      <c r="BZ412" s="289">
        <v>0</v>
      </c>
      <c r="CA412" s="289">
        <v>0</v>
      </c>
      <c r="CB412" s="289">
        <v>0</v>
      </c>
      <c r="CC412" s="289">
        <v>0</v>
      </c>
      <c r="CD412" s="289">
        <v>0</v>
      </c>
      <c r="CE412" s="289">
        <v>0</v>
      </c>
      <c r="CF412" s="289">
        <v>0</v>
      </c>
      <c r="CG412" s="289">
        <v>0</v>
      </c>
      <c r="CH412" s="289">
        <v>67076.240000000005</v>
      </c>
      <c r="CI412" s="289">
        <v>0</v>
      </c>
      <c r="CJ412" s="289">
        <v>172116.07</v>
      </c>
      <c r="CK412" s="289">
        <v>0</v>
      </c>
      <c r="CL412" s="289">
        <v>0</v>
      </c>
      <c r="CM412" s="289">
        <v>51474</v>
      </c>
      <c r="CN412" s="289">
        <v>0</v>
      </c>
      <c r="CO412" s="289">
        <v>0</v>
      </c>
      <c r="CP412" s="289">
        <v>0</v>
      </c>
      <c r="CQ412" s="289">
        <v>0</v>
      </c>
      <c r="CR412" s="289">
        <v>0</v>
      </c>
      <c r="CS412" s="289">
        <v>0</v>
      </c>
      <c r="CT412" s="289">
        <v>92542.06</v>
      </c>
      <c r="CU412" s="289">
        <v>0</v>
      </c>
      <c r="CV412" s="289">
        <v>0</v>
      </c>
      <c r="CW412" s="289">
        <v>0</v>
      </c>
      <c r="CX412" s="289">
        <v>25681.23</v>
      </c>
      <c r="CY412" s="289">
        <v>0</v>
      </c>
      <c r="CZ412" s="289">
        <v>0</v>
      </c>
      <c r="DA412" s="289">
        <v>0</v>
      </c>
      <c r="DB412" s="289">
        <v>0</v>
      </c>
      <c r="DC412" s="289">
        <v>3192.39</v>
      </c>
      <c r="DD412" s="289">
        <v>0</v>
      </c>
      <c r="DE412" s="289">
        <v>0</v>
      </c>
      <c r="DF412" s="289">
        <v>0</v>
      </c>
      <c r="DG412" s="289">
        <v>0</v>
      </c>
      <c r="DH412" s="289">
        <v>0</v>
      </c>
      <c r="DI412" s="289">
        <v>427232.69</v>
      </c>
      <c r="DJ412" s="289">
        <v>0</v>
      </c>
      <c r="DK412" s="289">
        <v>0</v>
      </c>
      <c r="DL412" s="289">
        <v>106955.07</v>
      </c>
      <c r="DM412" s="289">
        <v>33301.29</v>
      </c>
      <c r="DN412" s="289">
        <v>0</v>
      </c>
      <c r="DO412" s="289">
        <v>0</v>
      </c>
      <c r="DP412" s="289">
        <v>6936.57</v>
      </c>
      <c r="DQ412" s="289">
        <v>9320.1</v>
      </c>
      <c r="DR412" s="289">
        <v>0</v>
      </c>
      <c r="DS412" s="289">
        <v>0</v>
      </c>
      <c r="DT412" s="289">
        <v>0</v>
      </c>
      <c r="DU412" s="289">
        <v>0</v>
      </c>
      <c r="DV412" s="289">
        <v>161721.95000000001</v>
      </c>
      <c r="DW412" s="289">
        <v>0</v>
      </c>
      <c r="DX412" s="289">
        <v>13715.64</v>
      </c>
      <c r="DY412" s="289">
        <v>13688.37</v>
      </c>
      <c r="DZ412" s="289">
        <v>13784.99</v>
      </c>
      <c r="EA412" s="289">
        <v>13812.26</v>
      </c>
      <c r="EB412" s="289">
        <v>0</v>
      </c>
      <c r="EC412" s="289">
        <v>0</v>
      </c>
      <c r="ED412" s="289">
        <v>18454.22</v>
      </c>
      <c r="EE412" s="289">
        <v>1302.43</v>
      </c>
      <c r="EF412" s="289">
        <v>794541.96</v>
      </c>
      <c r="EG412" s="289">
        <v>811693.75</v>
      </c>
      <c r="EH412" s="289">
        <v>0</v>
      </c>
      <c r="EI412" s="289">
        <v>0</v>
      </c>
      <c r="EJ412" s="289">
        <v>0</v>
      </c>
      <c r="EK412" s="289">
        <v>0</v>
      </c>
      <c r="EL412" s="289">
        <v>0</v>
      </c>
      <c r="EM412" s="289">
        <v>0</v>
      </c>
      <c r="EN412" s="289">
        <v>0</v>
      </c>
      <c r="EO412" s="289">
        <v>0</v>
      </c>
      <c r="EP412" s="289">
        <v>0</v>
      </c>
      <c r="EQ412" s="289">
        <v>0</v>
      </c>
      <c r="ER412" s="289">
        <v>0</v>
      </c>
      <c r="ES412" s="289">
        <v>0</v>
      </c>
      <c r="ET412" s="289">
        <v>0</v>
      </c>
      <c r="EU412" s="289">
        <v>7913.67</v>
      </c>
      <c r="EV412" s="289">
        <v>7913.67</v>
      </c>
      <c r="EW412" s="289">
        <v>273455.15000000002</v>
      </c>
      <c r="EX412" s="289">
        <v>273455.15000000002</v>
      </c>
      <c r="EY412" s="289">
        <v>0</v>
      </c>
      <c r="EZ412" s="289">
        <v>0</v>
      </c>
      <c r="FA412" s="289">
        <v>0</v>
      </c>
      <c r="FB412" s="289">
        <v>0</v>
      </c>
      <c r="FC412" s="289">
        <v>0</v>
      </c>
      <c r="FD412" s="289">
        <v>0</v>
      </c>
      <c r="FE412" s="289">
        <v>0</v>
      </c>
      <c r="FF412" s="289">
        <v>0</v>
      </c>
      <c r="FG412" s="289">
        <v>0</v>
      </c>
      <c r="FH412" s="289">
        <v>0</v>
      </c>
      <c r="FI412" s="289">
        <v>0</v>
      </c>
      <c r="FJ412" s="289">
        <v>0</v>
      </c>
      <c r="FK412" s="289">
        <v>0</v>
      </c>
    </row>
    <row r="413" spans="1:167" x14ac:dyDescent="0.15">
      <c r="A413" s="287">
        <v>6482</v>
      </c>
      <c r="B413" s="287" t="s">
        <v>869</v>
      </c>
      <c r="C413" s="289">
        <v>0</v>
      </c>
      <c r="D413" s="289">
        <v>6300177</v>
      </c>
      <c r="E413" s="289">
        <v>0</v>
      </c>
      <c r="F413" s="289">
        <v>845.39</v>
      </c>
      <c r="G413" s="289">
        <v>17125.599999999999</v>
      </c>
      <c r="H413" s="289">
        <v>11727.86</v>
      </c>
      <c r="I413" s="289">
        <v>36176.79</v>
      </c>
      <c r="J413" s="289">
        <v>0</v>
      </c>
      <c r="K413" s="289">
        <v>1164992.8400000001</v>
      </c>
      <c r="L413" s="289">
        <v>0</v>
      </c>
      <c r="M413" s="289">
        <v>0</v>
      </c>
      <c r="N413" s="289">
        <v>0</v>
      </c>
      <c r="O413" s="289">
        <v>0</v>
      </c>
      <c r="P413" s="289">
        <v>0</v>
      </c>
      <c r="Q413" s="289">
        <v>0</v>
      </c>
      <c r="R413" s="289">
        <v>0</v>
      </c>
      <c r="S413" s="289">
        <v>0</v>
      </c>
      <c r="T413" s="289">
        <v>0</v>
      </c>
      <c r="U413" s="289">
        <v>106946.85</v>
      </c>
      <c r="V413" s="289">
        <v>24983</v>
      </c>
      <c r="W413" s="289">
        <v>4640</v>
      </c>
      <c r="X413" s="289">
        <v>0</v>
      </c>
      <c r="Y413" s="289">
        <v>0</v>
      </c>
      <c r="Z413" s="289">
        <v>0</v>
      </c>
      <c r="AA413" s="289">
        <v>3707</v>
      </c>
      <c r="AB413" s="289">
        <v>0</v>
      </c>
      <c r="AC413" s="289">
        <v>0</v>
      </c>
      <c r="AD413" s="289">
        <v>13927</v>
      </c>
      <c r="AE413" s="289">
        <v>104602</v>
      </c>
      <c r="AF413" s="289">
        <v>0</v>
      </c>
      <c r="AG413" s="289">
        <v>0</v>
      </c>
      <c r="AH413" s="289">
        <v>0</v>
      </c>
      <c r="AI413" s="289">
        <v>45711</v>
      </c>
      <c r="AJ413" s="289">
        <v>0</v>
      </c>
      <c r="AK413" s="289">
        <v>0</v>
      </c>
      <c r="AL413" s="289">
        <v>0</v>
      </c>
      <c r="AM413" s="289">
        <v>1874</v>
      </c>
      <c r="AN413" s="289">
        <v>0</v>
      </c>
      <c r="AO413" s="289">
        <v>0</v>
      </c>
      <c r="AP413" s="289">
        <v>0</v>
      </c>
      <c r="AQ413" s="289">
        <v>2011407.31</v>
      </c>
      <c r="AR413" s="289">
        <v>2238234.79</v>
      </c>
      <c r="AS413" s="289">
        <v>292696.82</v>
      </c>
      <c r="AT413" s="289">
        <v>151283.26999999999</v>
      </c>
      <c r="AU413" s="289">
        <v>64278.57</v>
      </c>
      <c r="AV413" s="289">
        <v>766.5</v>
      </c>
      <c r="AW413" s="289">
        <v>153984.07</v>
      </c>
      <c r="AX413" s="289">
        <v>169131.65</v>
      </c>
      <c r="AY413" s="289">
        <v>276492.37</v>
      </c>
      <c r="AZ413" s="289">
        <v>510017.99</v>
      </c>
      <c r="BA413" s="289">
        <v>1126591.72</v>
      </c>
      <c r="BB413" s="289">
        <v>27122.959999999999</v>
      </c>
      <c r="BC413" s="289">
        <v>76121.5</v>
      </c>
      <c r="BD413" s="289">
        <v>10611.11</v>
      </c>
      <c r="BE413" s="289">
        <v>51990.01</v>
      </c>
      <c r="BF413" s="289">
        <v>392574.87</v>
      </c>
      <c r="BG413" s="289">
        <v>411755.9</v>
      </c>
      <c r="BH413" s="289">
        <v>0</v>
      </c>
      <c r="BI413" s="289">
        <v>0</v>
      </c>
      <c r="BJ413" s="289">
        <v>0</v>
      </c>
      <c r="BK413" s="289">
        <v>0</v>
      </c>
      <c r="BL413" s="289">
        <v>0</v>
      </c>
      <c r="BM413" s="289">
        <v>0</v>
      </c>
      <c r="BN413" s="289">
        <v>0</v>
      </c>
      <c r="BO413" s="289">
        <v>0</v>
      </c>
      <c r="BP413" s="289">
        <v>0</v>
      </c>
      <c r="BQ413" s="289">
        <v>1914841.16</v>
      </c>
      <c r="BR413" s="289">
        <v>1787216.08</v>
      </c>
      <c r="BS413" s="289">
        <v>1914841.16</v>
      </c>
      <c r="BT413" s="289">
        <v>1787216.08</v>
      </c>
      <c r="BU413" s="289">
        <v>0</v>
      </c>
      <c r="BV413" s="289">
        <v>0</v>
      </c>
      <c r="BW413" s="289">
        <v>392574.87</v>
      </c>
      <c r="BX413" s="289">
        <v>0</v>
      </c>
      <c r="BY413" s="289">
        <v>0</v>
      </c>
      <c r="BZ413" s="289">
        <v>0</v>
      </c>
      <c r="CA413" s="289">
        <v>0</v>
      </c>
      <c r="CB413" s="289">
        <v>0</v>
      </c>
      <c r="CC413" s="289">
        <v>0</v>
      </c>
      <c r="CD413" s="289">
        <v>0</v>
      </c>
      <c r="CE413" s="289">
        <v>0</v>
      </c>
      <c r="CF413" s="289">
        <v>0</v>
      </c>
      <c r="CG413" s="289">
        <v>0</v>
      </c>
      <c r="CH413" s="289">
        <v>0</v>
      </c>
      <c r="CI413" s="289">
        <v>0</v>
      </c>
      <c r="CJ413" s="289">
        <v>0</v>
      </c>
      <c r="CK413" s="289">
        <v>0</v>
      </c>
      <c r="CL413" s="289">
        <v>0</v>
      </c>
      <c r="CM413" s="289">
        <v>68027</v>
      </c>
      <c r="CN413" s="289">
        <v>0</v>
      </c>
      <c r="CO413" s="289">
        <v>0</v>
      </c>
      <c r="CP413" s="289">
        <v>0</v>
      </c>
      <c r="CQ413" s="289">
        <v>0</v>
      </c>
      <c r="CR413" s="289">
        <v>0</v>
      </c>
      <c r="CS413" s="289">
        <v>0</v>
      </c>
      <c r="CT413" s="289">
        <v>53006</v>
      </c>
      <c r="CU413" s="289">
        <v>0</v>
      </c>
      <c r="CV413" s="289">
        <v>0</v>
      </c>
      <c r="CW413" s="289">
        <v>0</v>
      </c>
      <c r="CX413" s="289">
        <v>0</v>
      </c>
      <c r="CY413" s="289">
        <v>0</v>
      </c>
      <c r="CZ413" s="289">
        <v>0</v>
      </c>
      <c r="DA413" s="289">
        <v>0</v>
      </c>
      <c r="DB413" s="289">
        <v>0</v>
      </c>
      <c r="DC413" s="289">
        <v>0</v>
      </c>
      <c r="DD413" s="289">
        <v>0</v>
      </c>
      <c r="DE413" s="289">
        <v>0</v>
      </c>
      <c r="DF413" s="289">
        <v>0</v>
      </c>
      <c r="DG413" s="289">
        <v>0</v>
      </c>
      <c r="DH413" s="289">
        <v>0</v>
      </c>
      <c r="DI413" s="289">
        <v>302008.97000000003</v>
      </c>
      <c r="DJ413" s="289">
        <v>0</v>
      </c>
      <c r="DK413" s="289">
        <v>0</v>
      </c>
      <c r="DL413" s="289">
        <v>99522.8</v>
      </c>
      <c r="DM413" s="289">
        <v>0</v>
      </c>
      <c r="DN413" s="289">
        <v>0</v>
      </c>
      <c r="DO413" s="289">
        <v>0</v>
      </c>
      <c r="DP413" s="289">
        <v>18814.400000000001</v>
      </c>
      <c r="DQ413" s="289">
        <v>0</v>
      </c>
      <c r="DR413" s="289">
        <v>0</v>
      </c>
      <c r="DS413" s="289">
        <v>0</v>
      </c>
      <c r="DT413" s="289">
        <v>0</v>
      </c>
      <c r="DU413" s="289">
        <v>0</v>
      </c>
      <c r="DV413" s="289">
        <v>93261.7</v>
      </c>
      <c r="DW413" s="289">
        <v>0</v>
      </c>
      <c r="DX413" s="289">
        <v>0</v>
      </c>
      <c r="DY413" s="289">
        <v>0</v>
      </c>
      <c r="DZ413" s="289">
        <v>0</v>
      </c>
      <c r="EA413" s="289">
        <v>0</v>
      </c>
      <c r="EB413" s="289">
        <v>0</v>
      </c>
      <c r="EC413" s="289">
        <v>0</v>
      </c>
      <c r="ED413" s="289">
        <v>547047.04</v>
      </c>
      <c r="EE413" s="289">
        <v>415612.12</v>
      </c>
      <c r="EF413" s="289">
        <v>1828345.7</v>
      </c>
      <c r="EG413" s="289">
        <v>1868110.62</v>
      </c>
      <c r="EH413" s="289">
        <v>0</v>
      </c>
      <c r="EI413" s="289">
        <v>0</v>
      </c>
      <c r="EJ413" s="289">
        <v>0</v>
      </c>
      <c r="EK413" s="289">
        <v>91670</v>
      </c>
      <c r="EL413" s="289">
        <v>0</v>
      </c>
      <c r="EM413" s="289">
        <v>22565000</v>
      </c>
      <c r="EN413" s="289">
        <v>19917750.52</v>
      </c>
      <c r="EO413" s="289">
        <v>4100984.77</v>
      </c>
      <c r="EP413" s="289">
        <v>26799.510000000002</v>
      </c>
      <c r="EQ413" s="289">
        <v>0</v>
      </c>
      <c r="ER413" s="289">
        <v>15843565.26</v>
      </c>
      <c r="ES413" s="289">
        <v>0</v>
      </c>
      <c r="ET413" s="289">
        <v>0</v>
      </c>
      <c r="EU413" s="289">
        <v>6274.9000000000005</v>
      </c>
      <c r="EV413" s="289">
        <v>9745.74</v>
      </c>
      <c r="EW413" s="289">
        <v>286145.32</v>
      </c>
      <c r="EX413" s="289">
        <v>282674.48</v>
      </c>
      <c r="EY413" s="289">
        <v>0</v>
      </c>
      <c r="EZ413" s="289">
        <v>402234.45</v>
      </c>
      <c r="FA413" s="289">
        <v>404992.04000000004</v>
      </c>
      <c r="FB413" s="289">
        <v>2757.59</v>
      </c>
      <c r="FC413" s="289">
        <v>0</v>
      </c>
      <c r="FD413" s="289">
        <v>0</v>
      </c>
      <c r="FE413" s="289">
        <v>0</v>
      </c>
      <c r="FF413" s="289">
        <v>0</v>
      </c>
      <c r="FG413" s="289">
        <v>0</v>
      </c>
      <c r="FH413" s="289">
        <v>0</v>
      </c>
      <c r="FI413" s="289">
        <v>0</v>
      </c>
      <c r="FJ413" s="289">
        <v>0</v>
      </c>
      <c r="FK413" s="289">
        <v>0</v>
      </c>
    </row>
    <row r="414" spans="1:167" x14ac:dyDescent="0.15">
      <c r="A414" s="287">
        <v>6545</v>
      </c>
      <c r="B414" s="287" t="s">
        <v>870</v>
      </c>
      <c r="C414" s="289">
        <v>0</v>
      </c>
      <c r="D414" s="289">
        <v>7498575.3300000001</v>
      </c>
      <c r="E414" s="289">
        <v>98504.5</v>
      </c>
      <c r="F414" s="289">
        <v>13839.470000000001</v>
      </c>
      <c r="G414" s="289">
        <v>46015.49</v>
      </c>
      <c r="H414" s="289">
        <v>2847.32</v>
      </c>
      <c r="I414" s="289">
        <v>128258.88</v>
      </c>
      <c r="J414" s="289">
        <v>1880.48</v>
      </c>
      <c r="K414" s="289">
        <v>792359.43</v>
      </c>
      <c r="L414" s="289">
        <v>0</v>
      </c>
      <c r="M414" s="289">
        <v>0</v>
      </c>
      <c r="N414" s="289">
        <v>25520</v>
      </c>
      <c r="O414" s="289">
        <v>0</v>
      </c>
      <c r="P414" s="289">
        <v>0</v>
      </c>
      <c r="Q414" s="289">
        <v>0</v>
      </c>
      <c r="R414" s="289">
        <v>5000</v>
      </c>
      <c r="S414" s="289">
        <v>0</v>
      </c>
      <c r="T414" s="289">
        <v>0</v>
      </c>
      <c r="U414" s="289">
        <v>248836.18</v>
      </c>
      <c r="V414" s="289">
        <v>5256038</v>
      </c>
      <c r="W414" s="289">
        <v>22051.65</v>
      </c>
      <c r="X414" s="289">
        <v>0</v>
      </c>
      <c r="Y414" s="289">
        <v>0</v>
      </c>
      <c r="Z414" s="289">
        <v>8460.7000000000007</v>
      </c>
      <c r="AA414" s="289">
        <v>5335.8</v>
      </c>
      <c r="AB414" s="289">
        <v>0</v>
      </c>
      <c r="AC414" s="289">
        <v>0</v>
      </c>
      <c r="AD414" s="289">
        <v>27100</v>
      </c>
      <c r="AE414" s="289">
        <v>95126.96</v>
      </c>
      <c r="AF414" s="289">
        <v>0</v>
      </c>
      <c r="AG414" s="289">
        <v>0</v>
      </c>
      <c r="AH414" s="289">
        <v>50510.58</v>
      </c>
      <c r="AI414" s="289">
        <v>0</v>
      </c>
      <c r="AJ414" s="289">
        <v>0</v>
      </c>
      <c r="AK414" s="289">
        <v>40267</v>
      </c>
      <c r="AL414" s="289">
        <v>76114.98</v>
      </c>
      <c r="AM414" s="289">
        <v>0</v>
      </c>
      <c r="AN414" s="289">
        <v>76371.520000000004</v>
      </c>
      <c r="AO414" s="289">
        <v>0</v>
      </c>
      <c r="AP414" s="289">
        <v>31752.16</v>
      </c>
      <c r="AQ414" s="289">
        <v>121620.86</v>
      </c>
      <c r="AR414" s="289">
        <v>4571575.16</v>
      </c>
      <c r="AS414" s="289">
        <v>1104468.52</v>
      </c>
      <c r="AT414" s="289">
        <v>421322.49</v>
      </c>
      <c r="AU414" s="289">
        <v>452146.68</v>
      </c>
      <c r="AV414" s="289">
        <v>22894</v>
      </c>
      <c r="AW414" s="289">
        <v>612573.97</v>
      </c>
      <c r="AX414" s="289">
        <v>718641.79</v>
      </c>
      <c r="AY414" s="289">
        <v>387466.25</v>
      </c>
      <c r="AZ414" s="289">
        <v>502635.51</v>
      </c>
      <c r="BA414" s="289">
        <v>2572639.89</v>
      </c>
      <c r="BB414" s="289">
        <v>407944.57</v>
      </c>
      <c r="BC414" s="289">
        <v>141382.66</v>
      </c>
      <c r="BD414" s="289">
        <v>20639.88</v>
      </c>
      <c r="BE414" s="289">
        <v>125536.15000000001</v>
      </c>
      <c r="BF414" s="289">
        <v>1622193.89</v>
      </c>
      <c r="BG414" s="289">
        <v>605069.72</v>
      </c>
      <c r="BH414" s="289">
        <v>4517.5200000000004</v>
      </c>
      <c r="BI414" s="289">
        <v>0</v>
      </c>
      <c r="BJ414" s="289">
        <v>0</v>
      </c>
      <c r="BK414" s="289">
        <v>0</v>
      </c>
      <c r="BL414" s="289">
        <v>0</v>
      </c>
      <c r="BM414" s="289">
        <v>0</v>
      </c>
      <c r="BN414" s="289">
        <v>0</v>
      </c>
      <c r="BO414" s="289">
        <v>4152936.46</v>
      </c>
      <c r="BP414" s="289">
        <v>4288433.38</v>
      </c>
      <c r="BQ414" s="289">
        <v>0</v>
      </c>
      <c r="BR414" s="289">
        <v>0</v>
      </c>
      <c r="BS414" s="289">
        <v>4152936.46</v>
      </c>
      <c r="BT414" s="289">
        <v>4288433.38</v>
      </c>
      <c r="BU414" s="289">
        <v>0</v>
      </c>
      <c r="BV414" s="289">
        <v>0</v>
      </c>
      <c r="BW414" s="289">
        <v>1622193.89</v>
      </c>
      <c r="BX414" s="289">
        <v>0</v>
      </c>
      <c r="BY414" s="289">
        <v>0</v>
      </c>
      <c r="BZ414" s="289">
        <v>0</v>
      </c>
      <c r="CA414" s="289">
        <v>0</v>
      </c>
      <c r="CB414" s="289">
        <v>25029.170000000002</v>
      </c>
      <c r="CC414" s="289">
        <v>354331.02</v>
      </c>
      <c r="CD414" s="289">
        <v>0</v>
      </c>
      <c r="CE414" s="289">
        <v>0</v>
      </c>
      <c r="CF414" s="289">
        <v>0</v>
      </c>
      <c r="CG414" s="289">
        <v>0</v>
      </c>
      <c r="CH414" s="289">
        <v>68484.290000000008</v>
      </c>
      <c r="CI414" s="289">
        <v>0</v>
      </c>
      <c r="CJ414" s="289">
        <v>0</v>
      </c>
      <c r="CK414" s="289">
        <v>0</v>
      </c>
      <c r="CL414" s="289">
        <v>0</v>
      </c>
      <c r="CM414" s="289">
        <v>529673</v>
      </c>
      <c r="CN414" s="289">
        <v>9273</v>
      </c>
      <c r="CO414" s="289">
        <v>0</v>
      </c>
      <c r="CP414" s="289">
        <v>0</v>
      </c>
      <c r="CQ414" s="289">
        <v>0</v>
      </c>
      <c r="CR414" s="289">
        <v>0</v>
      </c>
      <c r="CS414" s="289">
        <v>6307</v>
      </c>
      <c r="CT414" s="289">
        <v>182082.92</v>
      </c>
      <c r="CU414" s="289">
        <v>0</v>
      </c>
      <c r="CV414" s="289">
        <v>0</v>
      </c>
      <c r="CW414" s="289">
        <v>0</v>
      </c>
      <c r="CX414" s="289">
        <v>0</v>
      </c>
      <c r="CY414" s="289">
        <v>0</v>
      </c>
      <c r="CZ414" s="289">
        <v>0</v>
      </c>
      <c r="DA414" s="289">
        <v>0</v>
      </c>
      <c r="DB414" s="289">
        <v>0</v>
      </c>
      <c r="DC414" s="289">
        <v>0</v>
      </c>
      <c r="DD414" s="289">
        <v>0</v>
      </c>
      <c r="DE414" s="289">
        <v>0</v>
      </c>
      <c r="DF414" s="289">
        <v>0</v>
      </c>
      <c r="DG414" s="289">
        <v>0</v>
      </c>
      <c r="DH414" s="289">
        <v>0</v>
      </c>
      <c r="DI414" s="289">
        <v>1830534.51</v>
      </c>
      <c r="DJ414" s="289">
        <v>0</v>
      </c>
      <c r="DK414" s="289">
        <v>0</v>
      </c>
      <c r="DL414" s="289">
        <v>246900.11000000002</v>
      </c>
      <c r="DM414" s="289">
        <v>120832.34</v>
      </c>
      <c r="DN414" s="289">
        <v>0</v>
      </c>
      <c r="DO414" s="289">
        <v>0</v>
      </c>
      <c r="DP414" s="289">
        <v>205493.02000000002</v>
      </c>
      <c r="DQ414" s="289">
        <v>7828.63</v>
      </c>
      <c r="DR414" s="289">
        <v>0</v>
      </c>
      <c r="DS414" s="289">
        <v>0</v>
      </c>
      <c r="DT414" s="289">
        <v>0</v>
      </c>
      <c r="DU414" s="289">
        <v>0</v>
      </c>
      <c r="DV414" s="289">
        <v>309940.81</v>
      </c>
      <c r="DW414" s="289">
        <v>75844.87</v>
      </c>
      <c r="DX414" s="289">
        <v>530</v>
      </c>
      <c r="DY414" s="289">
        <v>880</v>
      </c>
      <c r="DZ414" s="289">
        <v>350</v>
      </c>
      <c r="EA414" s="289">
        <v>0</v>
      </c>
      <c r="EB414" s="289">
        <v>0</v>
      </c>
      <c r="EC414" s="289">
        <v>0</v>
      </c>
      <c r="ED414" s="289">
        <v>1762730.4500000002</v>
      </c>
      <c r="EE414" s="289">
        <v>1392735.57</v>
      </c>
      <c r="EF414" s="289">
        <v>32636906.010000002</v>
      </c>
      <c r="EG414" s="289">
        <v>4791386.2</v>
      </c>
      <c r="EH414" s="289">
        <v>28215514.690000001</v>
      </c>
      <c r="EI414" s="289">
        <v>0</v>
      </c>
      <c r="EJ414" s="289">
        <v>0</v>
      </c>
      <c r="EK414" s="289">
        <v>0</v>
      </c>
      <c r="EL414" s="289">
        <v>0</v>
      </c>
      <c r="EM414" s="289">
        <v>33422974</v>
      </c>
      <c r="EN414" s="289">
        <v>1588890.55</v>
      </c>
      <c r="EO414" s="289">
        <v>1090458.53</v>
      </c>
      <c r="EP414" s="289">
        <v>210626.38</v>
      </c>
      <c r="EQ414" s="289">
        <v>0</v>
      </c>
      <c r="ER414" s="289">
        <v>709058.4</v>
      </c>
      <c r="ES414" s="289">
        <v>0</v>
      </c>
      <c r="ET414" s="289">
        <v>0</v>
      </c>
      <c r="EU414" s="289">
        <v>99041.44</v>
      </c>
      <c r="EV414" s="289">
        <v>104711.40000000001</v>
      </c>
      <c r="EW414" s="289">
        <v>679642.55</v>
      </c>
      <c r="EX414" s="289">
        <v>673972.59</v>
      </c>
      <c r="EY414" s="289">
        <v>0</v>
      </c>
      <c r="EZ414" s="289">
        <v>60017.97</v>
      </c>
      <c r="FA414" s="289">
        <v>107579.74</v>
      </c>
      <c r="FB414" s="289">
        <v>146487.26</v>
      </c>
      <c r="FC414" s="289">
        <v>29901.14</v>
      </c>
      <c r="FD414" s="289">
        <v>69024.350000000006</v>
      </c>
      <c r="FE414" s="289">
        <v>0</v>
      </c>
      <c r="FF414" s="289">
        <v>0</v>
      </c>
      <c r="FG414" s="289">
        <v>0</v>
      </c>
      <c r="FH414" s="289">
        <v>0</v>
      </c>
      <c r="FI414" s="289">
        <v>0</v>
      </c>
      <c r="FJ414" s="289">
        <v>0</v>
      </c>
      <c r="FK414" s="289">
        <v>0</v>
      </c>
    </row>
    <row r="415" spans="1:167" x14ac:dyDescent="0.15">
      <c r="A415" s="287">
        <v>6608</v>
      </c>
      <c r="B415" s="287" t="s">
        <v>871</v>
      </c>
      <c r="C415" s="289">
        <v>0</v>
      </c>
      <c r="D415" s="289">
        <v>7699071</v>
      </c>
      <c r="E415" s="289">
        <v>5109.1099999999997</v>
      </c>
      <c r="F415" s="289">
        <v>40563.03</v>
      </c>
      <c r="G415" s="289">
        <v>30521.420000000002</v>
      </c>
      <c r="H415" s="289">
        <v>6191.53</v>
      </c>
      <c r="I415" s="289">
        <v>104272.41</v>
      </c>
      <c r="J415" s="289">
        <v>0</v>
      </c>
      <c r="K415" s="289">
        <v>1045894.84</v>
      </c>
      <c r="L415" s="289">
        <v>0</v>
      </c>
      <c r="M415" s="289">
        <v>0</v>
      </c>
      <c r="N415" s="289">
        <v>0</v>
      </c>
      <c r="O415" s="289">
        <v>0</v>
      </c>
      <c r="P415" s="289">
        <v>5263</v>
      </c>
      <c r="Q415" s="289">
        <v>0</v>
      </c>
      <c r="R415" s="289">
        <v>0</v>
      </c>
      <c r="S415" s="289">
        <v>0</v>
      </c>
      <c r="T415" s="289">
        <v>0</v>
      </c>
      <c r="U415" s="289">
        <v>339057.8</v>
      </c>
      <c r="V415" s="289">
        <v>5669575</v>
      </c>
      <c r="W415" s="289">
        <v>30258.080000000002</v>
      </c>
      <c r="X415" s="289">
        <v>0</v>
      </c>
      <c r="Y415" s="289">
        <v>0</v>
      </c>
      <c r="Z415" s="289">
        <v>15234.27</v>
      </c>
      <c r="AA415" s="289">
        <v>11552</v>
      </c>
      <c r="AB415" s="289">
        <v>0</v>
      </c>
      <c r="AC415" s="289">
        <v>0</v>
      </c>
      <c r="AD415" s="289">
        <v>32914</v>
      </c>
      <c r="AE415" s="289">
        <v>60510</v>
      </c>
      <c r="AF415" s="289">
        <v>0</v>
      </c>
      <c r="AG415" s="289">
        <v>0</v>
      </c>
      <c r="AH415" s="289">
        <v>24748.65</v>
      </c>
      <c r="AI415" s="289">
        <v>0</v>
      </c>
      <c r="AJ415" s="289">
        <v>0</v>
      </c>
      <c r="AK415" s="289">
        <v>0</v>
      </c>
      <c r="AL415" s="289">
        <v>240779.56</v>
      </c>
      <c r="AM415" s="289">
        <v>49447.380000000005</v>
      </c>
      <c r="AN415" s="289">
        <v>53884.47</v>
      </c>
      <c r="AO415" s="289">
        <v>0</v>
      </c>
      <c r="AP415" s="289">
        <v>12425.95</v>
      </c>
      <c r="AQ415" s="289">
        <v>2451856.25</v>
      </c>
      <c r="AR415" s="289">
        <v>4272885.28</v>
      </c>
      <c r="AS415" s="289">
        <v>409695.88</v>
      </c>
      <c r="AT415" s="289">
        <v>423561.02</v>
      </c>
      <c r="AU415" s="289">
        <v>719416.77</v>
      </c>
      <c r="AV415" s="289">
        <v>0</v>
      </c>
      <c r="AW415" s="289">
        <v>472210.78</v>
      </c>
      <c r="AX415" s="289">
        <v>439465.15</v>
      </c>
      <c r="AY415" s="289">
        <v>657548.20000000007</v>
      </c>
      <c r="AZ415" s="289">
        <v>768412.48</v>
      </c>
      <c r="BA415" s="289">
        <v>3103691.59</v>
      </c>
      <c r="BB415" s="289">
        <v>360989.85000000003</v>
      </c>
      <c r="BC415" s="289">
        <v>202222.75</v>
      </c>
      <c r="BD415" s="289">
        <v>83479</v>
      </c>
      <c r="BE415" s="289">
        <v>101916.12</v>
      </c>
      <c r="BF415" s="289">
        <v>1295014.8</v>
      </c>
      <c r="BG415" s="289">
        <v>630818.20000000007</v>
      </c>
      <c r="BH415" s="289">
        <v>2447.88</v>
      </c>
      <c r="BI415" s="289">
        <v>0</v>
      </c>
      <c r="BJ415" s="289">
        <v>0</v>
      </c>
      <c r="BK415" s="289">
        <v>0</v>
      </c>
      <c r="BL415" s="289">
        <v>0</v>
      </c>
      <c r="BM415" s="289">
        <v>0</v>
      </c>
      <c r="BN415" s="289">
        <v>0</v>
      </c>
      <c r="BO415" s="289">
        <v>5628440.0899999999</v>
      </c>
      <c r="BP415" s="289">
        <v>4710081.59</v>
      </c>
      <c r="BQ415" s="289">
        <v>0</v>
      </c>
      <c r="BR415" s="289">
        <v>0</v>
      </c>
      <c r="BS415" s="289">
        <v>5628440.0899999999</v>
      </c>
      <c r="BT415" s="289">
        <v>4710081.59</v>
      </c>
      <c r="BU415" s="289">
        <v>0</v>
      </c>
      <c r="BV415" s="289">
        <v>0</v>
      </c>
      <c r="BW415" s="289">
        <v>1294651.8</v>
      </c>
      <c r="BX415" s="289">
        <v>0</v>
      </c>
      <c r="BY415" s="289">
        <v>0</v>
      </c>
      <c r="BZ415" s="289">
        <v>0</v>
      </c>
      <c r="CA415" s="289">
        <v>0</v>
      </c>
      <c r="CB415" s="289">
        <v>0</v>
      </c>
      <c r="CC415" s="289">
        <v>11650.72</v>
      </c>
      <c r="CD415" s="289">
        <v>0</v>
      </c>
      <c r="CE415" s="289">
        <v>0</v>
      </c>
      <c r="CF415" s="289">
        <v>0</v>
      </c>
      <c r="CG415" s="289">
        <v>0</v>
      </c>
      <c r="CH415" s="289">
        <v>0</v>
      </c>
      <c r="CI415" s="289">
        <v>0</v>
      </c>
      <c r="CJ415" s="289">
        <v>0</v>
      </c>
      <c r="CK415" s="289">
        <v>0</v>
      </c>
      <c r="CL415" s="289">
        <v>0</v>
      </c>
      <c r="CM415" s="289">
        <v>479620</v>
      </c>
      <c r="CN415" s="289">
        <v>11224</v>
      </c>
      <c r="CO415" s="289">
        <v>0</v>
      </c>
      <c r="CP415" s="289">
        <v>0</v>
      </c>
      <c r="CQ415" s="289">
        <v>0</v>
      </c>
      <c r="CR415" s="289">
        <v>0</v>
      </c>
      <c r="CS415" s="289">
        <v>7633</v>
      </c>
      <c r="CT415" s="289">
        <v>263163.3</v>
      </c>
      <c r="CU415" s="289">
        <v>0</v>
      </c>
      <c r="CV415" s="289">
        <v>0</v>
      </c>
      <c r="CW415" s="289">
        <v>0</v>
      </c>
      <c r="CX415" s="289">
        <v>82226.52</v>
      </c>
      <c r="CY415" s="289">
        <v>0</v>
      </c>
      <c r="CZ415" s="289">
        <v>0</v>
      </c>
      <c r="DA415" s="289">
        <v>0</v>
      </c>
      <c r="DB415" s="289">
        <v>0</v>
      </c>
      <c r="DC415" s="289">
        <v>0</v>
      </c>
      <c r="DD415" s="289">
        <v>991.2</v>
      </c>
      <c r="DE415" s="289">
        <v>0</v>
      </c>
      <c r="DF415" s="289">
        <v>0</v>
      </c>
      <c r="DG415" s="289">
        <v>0</v>
      </c>
      <c r="DH415" s="289">
        <v>0</v>
      </c>
      <c r="DI415" s="289">
        <v>1513954.42</v>
      </c>
      <c r="DJ415" s="289">
        <v>0</v>
      </c>
      <c r="DK415" s="289">
        <v>0</v>
      </c>
      <c r="DL415" s="289">
        <v>158955.95000000001</v>
      </c>
      <c r="DM415" s="289">
        <v>126549.98</v>
      </c>
      <c r="DN415" s="289">
        <v>0</v>
      </c>
      <c r="DO415" s="289">
        <v>0</v>
      </c>
      <c r="DP415" s="289">
        <v>152409.20000000001</v>
      </c>
      <c r="DQ415" s="289">
        <v>274.82</v>
      </c>
      <c r="DR415" s="289">
        <v>0</v>
      </c>
      <c r="DS415" s="289">
        <v>0</v>
      </c>
      <c r="DT415" s="289">
        <v>0</v>
      </c>
      <c r="DU415" s="289">
        <v>0</v>
      </c>
      <c r="DV415" s="289">
        <v>199016.17</v>
      </c>
      <c r="DW415" s="289">
        <v>0</v>
      </c>
      <c r="DX415" s="289">
        <v>111344.42</v>
      </c>
      <c r="DY415" s="289">
        <v>7719</v>
      </c>
      <c r="DZ415" s="289">
        <v>305738.03000000003</v>
      </c>
      <c r="EA415" s="289">
        <v>380174.41000000003</v>
      </c>
      <c r="EB415" s="289">
        <v>29189.040000000001</v>
      </c>
      <c r="EC415" s="289">
        <v>0</v>
      </c>
      <c r="ED415" s="289">
        <v>176721.22</v>
      </c>
      <c r="EE415" s="289">
        <v>129523.48</v>
      </c>
      <c r="EF415" s="289">
        <v>1429317.52</v>
      </c>
      <c r="EG415" s="289">
        <v>1365617.26</v>
      </c>
      <c r="EH415" s="289">
        <v>0</v>
      </c>
      <c r="EI415" s="289">
        <v>0</v>
      </c>
      <c r="EJ415" s="289">
        <v>0</v>
      </c>
      <c r="EK415" s="289">
        <v>110898</v>
      </c>
      <c r="EL415" s="289">
        <v>0</v>
      </c>
      <c r="EM415" s="289">
        <v>15227579.560000001</v>
      </c>
      <c r="EN415" s="289">
        <v>614954.76</v>
      </c>
      <c r="EO415" s="289">
        <v>10396562.49</v>
      </c>
      <c r="EP415" s="289">
        <v>9901175.2300000004</v>
      </c>
      <c r="EQ415" s="289">
        <v>0</v>
      </c>
      <c r="ER415" s="289">
        <v>78892.5</v>
      </c>
      <c r="ES415" s="289">
        <v>0</v>
      </c>
      <c r="ET415" s="289">
        <v>40675</v>
      </c>
      <c r="EU415" s="289">
        <v>89434.96</v>
      </c>
      <c r="EV415" s="289">
        <v>129955.08</v>
      </c>
      <c r="EW415" s="289">
        <v>648675.17000000004</v>
      </c>
      <c r="EX415" s="289">
        <v>608155.05000000005</v>
      </c>
      <c r="EY415" s="289">
        <v>0</v>
      </c>
      <c r="EZ415" s="289">
        <v>2381.2000000000003</v>
      </c>
      <c r="FA415" s="289">
        <v>2231.2000000000003</v>
      </c>
      <c r="FB415" s="289">
        <v>0</v>
      </c>
      <c r="FC415" s="289">
        <v>0</v>
      </c>
      <c r="FD415" s="289">
        <v>150</v>
      </c>
      <c r="FE415" s="289">
        <v>0</v>
      </c>
      <c r="FF415" s="289">
        <v>0</v>
      </c>
      <c r="FG415" s="289">
        <v>0</v>
      </c>
      <c r="FH415" s="289">
        <v>0</v>
      </c>
      <c r="FI415" s="289">
        <v>0</v>
      </c>
      <c r="FJ415" s="289">
        <v>0</v>
      </c>
      <c r="FK415" s="289">
        <v>0</v>
      </c>
    </row>
    <row r="416" spans="1:167" x14ac:dyDescent="0.15">
      <c r="A416" s="287">
        <v>6615</v>
      </c>
      <c r="B416" s="287" t="s">
        <v>872</v>
      </c>
      <c r="C416" s="289">
        <v>1647.92</v>
      </c>
      <c r="D416" s="289">
        <v>3222943.11</v>
      </c>
      <c r="E416" s="289">
        <v>800</v>
      </c>
      <c r="F416" s="289">
        <v>0</v>
      </c>
      <c r="G416" s="289">
        <v>5569.8</v>
      </c>
      <c r="H416" s="289">
        <v>2964.4500000000003</v>
      </c>
      <c r="I416" s="289">
        <v>145.03</v>
      </c>
      <c r="J416" s="289">
        <v>0</v>
      </c>
      <c r="K416" s="289">
        <v>42535.88</v>
      </c>
      <c r="L416" s="289">
        <v>3964</v>
      </c>
      <c r="M416" s="289">
        <v>0</v>
      </c>
      <c r="N416" s="289">
        <v>49420</v>
      </c>
      <c r="O416" s="289">
        <v>0</v>
      </c>
      <c r="P416" s="289">
        <v>1500</v>
      </c>
      <c r="Q416" s="289">
        <v>0</v>
      </c>
      <c r="R416" s="289">
        <v>0</v>
      </c>
      <c r="S416" s="289">
        <v>0</v>
      </c>
      <c r="T416" s="289">
        <v>0</v>
      </c>
      <c r="U416" s="289">
        <v>107093.27</v>
      </c>
      <c r="V416" s="289">
        <v>151714</v>
      </c>
      <c r="W416" s="289">
        <v>5220.05</v>
      </c>
      <c r="X416" s="289">
        <v>0</v>
      </c>
      <c r="Y416" s="289">
        <v>110755.45</v>
      </c>
      <c r="Z416" s="289">
        <v>17048.91</v>
      </c>
      <c r="AA416" s="289">
        <v>97468</v>
      </c>
      <c r="AB416" s="289">
        <v>0</v>
      </c>
      <c r="AC416" s="289">
        <v>1017.21</v>
      </c>
      <c r="AD416" s="289">
        <v>79736</v>
      </c>
      <c r="AE416" s="289">
        <v>133693</v>
      </c>
      <c r="AF416" s="289">
        <v>0</v>
      </c>
      <c r="AG416" s="289">
        <v>0</v>
      </c>
      <c r="AH416" s="289">
        <v>52835.43</v>
      </c>
      <c r="AI416" s="289">
        <v>8499</v>
      </c>
      <c r="AJ416" s="289">
        <v>0</v>
      </c>
      <c r="AK416" s="289">
        <v>10015.550000000001</v>
      </c>
      <c r="AL416" s="289">
        <v>0</v>
      </c>
      <c r="AM416" s="289">
        <v>24.26</v>
      </c>
      <c r="AN416" s="289">
        <v>45615.61</v>
      </c>
      <c r="AO416" s="289">
        <v>0</v>
      </c>
      <c r="AP416" s="289">
        <v>280.27</v>
      </c>
      <c r="AQ416" s="289">
        <v>752337.04</v>
      </c>
      <c r="AR416" s="289">
        <v>685519.35</v>
      </c>
      <c r="AS416" s="289">
        <v>170058.52</v>
      </c>
      <c r="AT416" s="289">
        <v>90030.650000000009</v>
      </c>
      <c r="AU416" s="289">
        <v>83791.3</v>
      </c>
      <c r="AV416" s="289">
        <v>0</v>
      </c>
      <c r="AW416" s="289">
        <v>92758.17</v>
      </c>
      <c r="AX416" s="289">
        <v>28498.670000000002</v>
      </c>
      <c r="AY416" s="289">
        <v>181926.58000000002</v>
      </c>
      <c r="AZ416" s="289">
        <v>169521.62</v>
      </c>
      <c r="BA416" s="289">
        <v>776856.77</v>
      </c>
      <c r="BB416" s="289">
        <v>141261.6</v>
      </c>
      <c r="BC416" s="289">
        <v>61946.39</v>
      </c>
      <c r="BD416" s="289">
        <v>0</v>
      </c>
      <c r="BE416" s="289">
        <v>48098.78</v>
      </c>
      <c r="BF416" s="289">
        <v>685403.95000000007</v>
      </c>
      <c r="BG416" s="289">
        <v>380617.33</v>
      </c>
      <c r="BH416" s="289">
        <v>0</v>
      </c>
      <c r="BI416" s="289">
        <v>41266.85</v>
      </c>
      <c r="BJ416" s="289">
        <v>25338.59</v>
      </c>
      <c r="BK416" s="289">
        <v>0</v>
      </c>
      <c r="BL416" s="289">
        <v>0</v>
      </c>
      <c r="BM416" s="289">
        <v>0</v>
      </c>
      <c r="BN416" s="289">
        <v>0</v>
      </c>
      <c r="BO416" s="289">
        <v>1480000</v>
      </c>
      <c r="BP416" s="289">
        <v>1480000</v>
      </c>
      <c r="BQ416" s="289">
        <v>1018325.25</v>
      </c>
      <c r="BR416" s="289">
        <v>838132.99</v>
      </c>
      <c r="BS416" s="289">
        <v>2539592.1</v>
      </c>
      <c r="BT416" s="289">
        <v>2343471.58</v>
      </c>
      <c r="BU416" s="289">
        <v>0</v>
      </c>
      <c r="BV416" s="289">
        <v>0</v>
      </c>
      <c r="BW416" s="289">
        <v>348986.33</v>
      </c>
      <c r="BX416" s="289">
        <v>0</v>
      </c>
      <c r="BY416" s="289">
        <v>0</v>
      </c>
      <c r="BZ416" s="289">
        <v>0</v>
      </c>
      <c r="CA416" s="289">
        <v>0</v>
      </c>
      <c r="CB416" s="289">
        <v>0</v>
      </c>
      <c r="CC416" s="289">
        <v>4943.83</v>
      </c>
      <c r="CD416" s="289">
        <v>0</v>
      </c>
      <c r="CE416" s="289">
        <v>0</v>
      </c>
      <c r="CF416" s="289">
        <v>0</v>
      </c>
      <c r="CG416" s="289">
        <v>0</v>
      </c>
      <c r="CH416" s="289">
        <v>17189.439999999999</v>
      </c>
      <c r="CI416" s="289">
        <v>0</v>
      </c>
      <c r="CJ416" s="289">
        <v>0</v>
      </c>
      <c r="CK416" s="289">
        <v>0</v>
      </c>
      <c r="CL416" s="289">
        <v>0</v>
      </c>
      <c r="CM416" s="289">
        <v>113585</v>
      </c>
      <c r="CN416" s="289">
        <v>0</v>
      </c>
      <c r="CO416" s="289">
        <v>0</v>
      </c>
      <c r="CP416" s="289">
        <v>0</v>
      </c>
      <c r="CQ416" s="289">
        <v>0</v>
      </c>
      <c r="CR416" s="289">
        <v>0</v>
      </c>
      <c r="CS416" s="289">
        <v>0</v>
      </c>
      <c r="CT416" s="289">
        <v>83819</v>
      </c>
      <c r="CU416" s="289">
        <v>0</v>
      </c>
      <c r="CV416" s="289">
        <v>0</v>
      </c>
      <c r="CW416" s="289">
        <v>0</v>
      </c>
      <c r="CX416" s="289">
        <v>19961.100000000002</v>
      </c>
      <c r="CY416" s="289">
        <v>0</v>
      </c>
      <c r="CZ416" s="289">
        <v>0</v>
      </c>
      <c r="DA416" s="289">
        <v>0</v>
      </c>
      <c r="DB416" s="289">
        <v>0</v>
      </c>
      <c r="DC416" s="289">
        <v>0</v>
      </c>
      <c r="DD416" s="289">
        <v>0</v>
      </c>
      <c r="DE416" s="289">
        <v>0</v>
      </c>
      <c r="DF416" s="289">
        <v>0</v>
      </c>
      <c r="DG416" s="289">
        <v>0</v>
      </c>
      <c r="DH416" s="289">
        <v>0</v>
      </c>
      <c r="DI416" s="289">
        <v>433440</v>
      </c>
      <c r="DJ416" s="289">
        <v>0</v>
      </c>
      <c r="DK416" s="289">
        <v>0</v>
      </c>
      <c r="DL416" s="289">
        <v>40860.639999999999</v>
      </c>
      <c r="DM416" s="289">
        <v>66774.97</v>
      </c>
      <c r="DN416" s="289">
        <v>0</v>
      </c>
      <c r="DO416" s="289">
        <v>0</v>
      </c>
      <c r="DP416" s="289">
        <v>2959.11</v>
      </c>
      <c r="DQ416" s="289">
        <v>0</v>
      </c>
      <c r="DR416" s="289">
        <v>0</v>
      </c>
      <c r="DS416" s="289">
        <v>0</v>
      </c>
      <c r="DT416" s="289">
        <v>35823.74</v>
      </c>
      <c r="DU416" s="289">
        <v>0</v>
      </c>
      <c r="DV416" s="289">
        <v>8480.14</v>
      </c>
      <c r="DW416" s="289">
        <v>146.1</v>
      </c>
      <c r="DX416" s="289">
        <v>0</v>
      </c>
      <c r="DY416" s="289">
        <v>0</v>
      </c>
      <c r="DZ416" s="289">
        <v>600</v>
      </c>
      <c r="EA416" s="289">
        <v>100</v>
      </c>
      <c r="EB416" s="289">
        <v>500</v>
      </c>
      <c r="EC416" s="289">
        <v>0</v>
      </c>
      <c r="ED416" s="289">
        <v>36780.01</v>
      </c>
      <c r="EE416" s="289">
        <v>0</v>
      </c>
      <c r="EF416" s="289">
        <v>617780.39</v>
      </c>
      <c r="EG416" s="289">
        <v>286143.75</v>
      </c>
      <c r="EH416" s="289">
        <v>0</v>
      </c>
      <c r="EI416" s="289">
        <v>0</v>
      </c>
      <c r="EJ416" s="289">
        <v>0</v>
      </c>
      <c r="EK416" s="289">
        <v>366768.73</v>
      </c>
      <c r="EL416" s="289">
        <v>1647.92</v>
      </c>
      <c r="EM416" s="289">
        <v>8165.96</v>
      </c>
      <c r="EN416" s="289">
        <v>0</v>
      </c>
      <c r="EO416" s="289">
        <v>0</v>
      </c>
      <c r="EP416" s="289">
        <v>0</v>
      </c>
      <c r="EQ416" s="289">
        <v>0</v>
      </c>
      <c r="ER416" s="289">
        <v>0</v>
      </c>
      <c r="ES416" s="289">
        <v>0</v>
      </c>
      <c r="ET416" s="289">
        <v>0</v>
      </c>
      <c r="EU416" s="289">
        <v>0</v>
      </c>
      <c r="EV416" s="289">
        <v>0</v>
      </c>
      <c r="EW416" s="289">
        <v>204854.69</v>
      </c>
      <c r="EX416" s="289">
        <v>204854.69</v>
      </c>
      <c r="EY416" s="289">
        <v>0</v>
      </c>
      <c r="EZ416" s="289">
        <v>5179.43</v>
      </c>
      <c r="FA416" s="289">
        <v>18563.68</v>
      </c>
      <c r="FB416" s="289">
        <v>130957</v>
      </c>
      <c r="FC416" s="289">
        <v>72879.61</v>
      </c>
      <c r="FD416" s="289">
        <v>44693.14</v>
      </c>
      <c r="FE416" s="289">
        <v>0</v>
      </c>
      <c r="FF416" s="289">
        <v>0</v>
      </c>
      <c r="FG416" s="289">
        <v>0</v>
      </c>
      <c r="FH416" s="289">
        <v>0</v>
      </c>
      <c r="FI416" s="289">
        <v>0</v>
      </c>
      <c r="FJ416" s="289">
        <v>0</v>
      </c>
      <c r="FK416" s="289">
        <v>0</v>
      </c>
    </row>
    <row r="417" spans="1:167" x14ac:dyDescent="0.15">
      <c r="A417" s="287">
        <v>6678</v>
      </c>
      <c r="B417" s="287" t="s">
        <v>873</v>
      </c>
      <c r="C417" s="289">
        <v>0</v>
      </c>
      <c r="D417" s="289">
        <v>16656414.92</v>
      </c>
      <c r="E417" s="289">
        <v>0</v>
      </c>
      <c r="F417" s="289">
        <v>136852.74</v>
      </c>
      <c r="G417" s="289">
        <v>23379</v>
      </c>
      <c r="H417" s="289">
        <v>13277.07</v>
      </c>
      <c r="I417" s="289">
        <v>33866.400000000001</v>
      </c>
      <c r="J417" s="289">
        <v>5134.6099999999997</v>
      </c>
      <c r="K417" s="289">
        <v>436733.5</v>
      </c>
      <c r="L417" s="289">
        <v>0</v>
      </c>
      <c r="M417" s="289">
        <v>0</v>
      </c>
      <c r="N417" s="289">
        <v>0</v>
      </c>
      <c r="O417" s="289">
        <v>0</v>
      </c>
      <c r="P417" s="289">
        <v>12241.050000000001</v>
      </c>
      <c r="Q417" s="289">
        <v>0</v>
      </c>
      <c r="R417" s="289">
        <v>0</v>
      </c>
      <c r="S417" s="289">
        <v>0</v>
      </c>
      <c r="T417" s="289">
        <v>12165</v>
      </c>
      <c r="U417" s="289">
        <v>416331.91000000003</v>
      </c>
      <c r="V417" s="289">
        <v>817667</v>
      </c>
      <c r="W417" s="289">
        <v>21508.41</v>
      </c>
      <c r="X417" s="289">
        <v>0</v>
      </c>
      <c r="Y417" s="289">
        <v>649330.97</v>
      </c>
      <c r="Z417" s="289">
        <v>95001.73</v>
      </c>
      <c r="AA417" s="289">
        <v>30728</v>
      </c>
      <c r="AB417" s="289">
        <v>0</v>
      </c>
      <c r="AC417" s="289">
        <v>0</v>
      </c>
      <c r="AD417" s="289">
        <v>123997.63</v>
      </c>
      <c r="AE417" s="289">
        <v>329168.09000000003</v>
      </c>
      <c r="AF417" s="289">
        <v>0</v>
      </c>
      <c r="AG417" s="289">
        <v>7330.4800000000005</v>
      </c>
      <c r="AH417" s="289">
        <v>22374.99</v>
      </c>
      <c r="AI417" s="289">
        <v>0</v>
      </c>
      <c r="AJ417" s="289">
        <v>0</v>
      </c>
      <c r="AK417" s="289">
        <v>44534.58</v>
      </c>
      <c r="AL417" s="289">
        <v>0</v>
      </c>
      <c r="AM417" s="289">
        <v>0</v>
      </c>
      <c r="AN417" s="289">
        <v>83797.23</v>
      </c>
      <c r="AO417" s="289">
        <v>0</v>
      </c>
      <c r="AP417" s="289">
        <v>5113.34</v>
      </c>
      <c r="AQ417" s="289">
        <v>3911041.31</v>
      </c>
      <c r="AR417" s="289">
        <v>4214187.42</v>
      </c>
      <c r="AS417" s="289">
        <v>456461.68</v>
      </c>
      <c r="AT417" s="289">
        <v>555064.77</v>
      </c>
      <c r="AU417" s="289">
        <v>287453.72000000003</v>
      </c>
      <c r="AV417" s="289">
        <v>318543.51</v>
      </c>
      <c r="AW417" s="289">
        <v>461748.43</v>
      </c>
      <c r="AX417" s="289">
        <v>915839.47</v>
      </c>
      <c r="AY417" s="289">
        <v>417330.77</v>
      </c>
      <c r="AZ417" s="289">
        <v>1081073.1200000001</v>
      </c>
      <c r="BA417" s="289">
        <v>2915944.35</v>
      </c>
      <c r="BB417" s="289">
        <v>654799.73</v>
      </c>
      <c r="BC417" s="289">
        <v>177775.89</v>
      </c>
      <c r="BD417" s="289">
        <v>17391.990000000002</v>
      </c>
      <c r="BE417" s="289">
        <v>167172.35</v>
      </c>
      <c r="BF417" s="289">
        <v>1476218.39</v>
      </c>
      <c r="BG417" s="289">
        <v>875361.39</v>
      </c>
      <c r="BH417" s="289">
        <v>16808.37</v>
      </c>
      <c r="BI417" s="289">
        <v>0</v>
      </c>
      <c r="BJ417" s="289">
        <v>0</v>
      </c>
      <c r="BK417" s="289">
        <v>171786.58000000002</v>
      </c>
      <c r="BL417" s="289">
        <v>147457.74</v>
      </c>
      <c r="BM417" s="289">
        <v>180069.06</v>
      </c>
      <c r="BN417" s="289">
        <v>0</v>
      </c>
      <c r="BO417" s="289">
        <v>725714</v>
      </c>
      <c r="BP417" s="289">
        <v>0</v>
      </c>
      <c r="BQ417" s="289">
        <v>4033447.33</v>
      </c>
      <c r="BR417" s="289">
        <v>6020291.2199999997</v>
      </c>
      <c r="BS417" s="289">
        <v>5111016.97</v>
      </c>
      <c r="BT417" s="289">
        <v>6167748.96</v>
      </c>
      <c r="BU417" s="289">
        <v>0</v>
      </c>
      <c r="BV417" s="289">
        <v>0</v>
      </c>
      <c r="BW417" s="289">
        <v>1476218.39</v>
      </c>
      <c r="BX417" s="289">
        <v>0</v>
      </c>
      <c r="BY417" s="289">
        <v>0</v>
      </c>
      <c r="BZ417" s="289">
        <v>0</v>
      </c>
      <c r="CA417" s="289">
        <v>0</v>
      </c>
      <c r="CB417" s="289">
        <v>0</v>
      </c>
      <c r="CC417" s="289">
        <v>19980</v>
      </c>
      <c r="CD417" s="289">
        <v>0</v>
      </c>
      <c r="CE417" s="289">
        <v>0</v>
      </c>
      <c r="CF417" s="289">
        <v>0</v>
      </c>
      <c r="CG417" s="289">
        <v>0</v>
      </c>
      <c r="CH417" s="289">
        <v>11902.82</v>
      </c>
      <c r="CI417" s="289">
        <v>0</v>
      </c>
      <c r="CJ417" s="289">
        <v>0</v>
      </c>
      <c r="CK417" s="289">
        <v>0</v>
      </c>
      <c r="CL417" s="289">
        <v>0</v>
      </c>
      <c r="CM417" s="289">
        <v>548890</v>
      </c>
      <c r="CN417" s="289">
        <v>0</v>
      </c>
      <c r="CO417" s="289">
        <v>0</v>
      </c>
      <c r="CP417" s="289">
        <v>0</v>
      </c>
      <c r="CQ417" s="289">
        <v>0</v>
      </c>
      <c r="CR417" s="289">
        <v>0</v>
      </c>
      <c r="CS417" s="289">
        <v>0</v>
      </c>
      <c r="CT417" s="289">
        <v>356640.93</v>
      </c>
      <c r="CU417" s="289">
        <v>0</v>
      </c>
      <c r="CV417" s="289">
        <v>0</v>
      </c>
      <c r="CW417" s="289">
        <v>0</v>
      </c>
      <c r="CX417" s="289">
        <v>10085.450000000001</v>
      </c>
      <c r="CY417" s="289">
        <v>0</v>
      </c>
      <c r="CZ417" s="289">
        <v>0</v>
      </c>
      <c r="DA417" s="289">
        <v>0</v>
      </c>
      <c r="DB417" s="289">
        <v>0</v>
      </c>
      <c r="DC417" s="289">
        <v>0</v>
      </c>
      <c r="DD417" s="289">
        <v>0</v>
      </c>
      <c r="DE417" s="289">
        <v>0</v>
      </c>
      <c r="DF417" s="289">
        <v>0</v>
      </c>
      <c r="DG417" s="289">
        <v>0</v>
      </c>
      <c r="DH417" s="289">
        <v>0</v>
      </c>
      <c r="DI417" s="289">
        <v>1714913.42</v>
      </c>
      <c r="DJ417" s="289">
        <v>0</v>
      </c>
      <c r="DK417" s="289">
        <v>0</v>
      </c>
      <c r="DL417" s="289">
        <v>219182.24</v>
      </c>
      <c r="DM417" s="289">
        <v>181069.80000000002</v>
      </c>
      <c r="DN417" s="289">
        <v>0</v>
      </c>
      <c r="DO417" s="289">
        <v>0</v>
      </c>
      <c r="DP417" s="289">
        <v>177157.79</v>
      </c>
      <c r="DQ417" s="289">
        <v>0</v>
      </c>
      <c r="DR417" s="289">
        <v>0</v>
      </c>
      <c r="DS417" s="289">
        <v>0</v>
      </c>
      <c r="DT417" s="289">
        <v>0</v>
      </c>
      <c r="DU417" s="289">
        <v>0</v>
      </c>
      <c r="DV417" s="289">
        <v>131394.34</v>
      </c>
      <c r="DW417" s="289">
        <v>0</v>
      </c>
      <c r="DX417" s="289">
        <v>124492.85</v>
      </c>
      <c r="DY417" s="289">
        <v>151988.29</v>
      </c>
      <c r="DZ417" s="289">
        <v>126916.11</v>
      </c>
      <c r="EA417" s="289">
        <v>87671</v>
      </c>
      <c r="EB417" s="289">
        <v>11749.67</v>
      </c>
      <c r="EC417" s="289">
        <v>0</v>
      </c>
      <c r="ED417" s="289">
        <v>439917.96</v>
      </c>
      <c r="EE417" s="289">
        <v>430392.11</v>
      </c>
      <c r="EF417" s="289">
        <v>395968.57</v>
      </c>
      <c r="EG417" s="289">
        <v>405494.42</v>
      </c>
      <c r="EH417" s="289">
        <v>0</v>
      </c>
      <c r="EI417" s="289">
        <v>0</v>
      </c>
      <c r="EJ417" s="289">
        <v>0</v>
      </c>
      <c r="EK417" s="289">
        <v>0</v>
      </c>
      <c r="EL417" s="289">
        <v>0</v>
      </c>
      <c r="EM417" s="289">
        <v>1240000</v>
      </c>
      <c r="EN417" s="289">
        <v>0</v>
      </c>
      <c r="EO417" s="289">
        <v>0</v>
      </c>
      <c r="EP417" s="289">
        <v>0</v>
      </c>
      <c r="EQ417" s="289">
        <v>0</v>
      </c>
      <c r="ER417" s="289">
        <v>0</v>
      </c>
      <c r="ES417" s="289">
        <v>0</v>
      </c>
      <c r="ET417" s="289">
        <v>0</v>
      </c>
      <c r="EU417" s="289">
        <v>63902.61</v>
      </c>
      <c r="EV417" s="289">
        <v>95240.3</v>
      </c>
      <c r="EW417" s="289">
        <v>817438.91</v>
      </c>
      <c r="EX417" s="289">
        <v>786101.22</v>
      </c>
      <c r="EY417" s="289">
        <v>0</v>
      </c>
      <c r="EZ417" s="289">
        <v>23336.43</v>
      </c>
      <c r="FA417" s="289">
        <v>25459.06</v>
      </c>
      <c r="FB417" s="289">
        <v>17360.87</v>
      </c>
      <c r="FC417" s="289">
        <v>4751.1900000000005</v>
      </c>
      <c r="FD417" s="289">
        <v>10487.050000000001</v>
      </c>
      <c r="FE417" s="289">
        <v>0</v>
      </c>
      <c r="FF417" s="289">
        <v>0</v>
      </c>
      <c r="FG417" s="289">
        <v>0</v>
      </c>
      <c r="FH417" s="289">
        <v>0</v>
      </c>
      <c r="FI417" s="289">
        <v>0</v>
      </c>
      <c r="FJ417" s="289">
        <v>0</v>
      </c>
      <c r="FK417" s="289">
        <v>0</v>
      </c>
    </row>
    <row r="418" spans="1:167" x14ac:dyDescent="0.15">
      <c r="A418" s="287">
        <v>469</v>
      </c>
      <c r="B418" s="287" t="s">
        <v>492</v>
      </c>
      <c r="C418" s="289">
        <v>0</v>
      </c>
      <c r="D418" s="289">
        <v>7608373.3200000003</v>
      </c>
      <c r="E418" s="289">
        <v>0</v>
      </c>
      <c r="F418" s="289">
        <v>242</v>
      </c>
      <c r="G418" s="289">
        <v>26919.670000000002</v>
      </c>
      <c r="H418" s="289">
        <v>5271.39</v>
      </c>
      <c r="I418" s="289">
        <v>88548.86</v>
      </c>
      <c r="J418" s="289">
        <v>4858.57</v>
      </c>
      <c r="K418" s="289">
        <v>270828.34999999998</v>
      </c>
      <c r="L418" s="289">
        <v>0</v>
      </c>
      <c r="M418" s="289">
        <v>0</v>
      </c>
      <c r="N418" s="289">
        <v>0</v>
      </c>
      <c r="O418" s="289">
        <v>0</v>
      </c>
      <c r="P418" s="289">
        <v>0</v>
      </c>
      <c r="Q418" s="289">
        <v>0</v>
      </c>
      <c r="R418" s="289">
        <v>0</v>
      </c>
      <c r="S418" s="289">
        <v>0</v>
      </c>
      <c r="T418" s="289">
        <v>0</v>
      </c>
      <c r="U418" s="289">
        <v>229790.54</v>
      </c>
      <c r="V418" s="289">
        <v>1490000</v>
      </c>
      <c r="W418" s="289">
        <v>5680</v>
      </c>
      <c r="X418" s="289">
        <v>0</v>
      </c>
      <c r="Y418" s="289">
        <v>0</v>
      </c>
      <c r="Z418" s="289">
        <v>7293.17</v>
      </c>
      <c r="AA418" s="289">
        <v>11638</v>
      </c>
      <c r="AB418" s="289">
        <v>0</v>
      </c>
      <c r="AC418" s="289">
        <v>0</v>
      </c>
      <c r="AD418" s="289">
        <v>21960.97</v>
      </c>
      <c r="AE418" s="289">
        <v>91591.83</v>
      </c>
      <c r="AF418" s="289">
        <v>0</v>
      </c>
      <c r="AG418" s="289">
        <v>0</v>
      </c>
      <c r="AH418" s="289">
        <v>0</v>
      </c>
      <c r="AI418" s="289">
        <v>0</v>
      </c>
      <c r="AJ418" s="289">
        <v>0</v>
      </c>
      <c r="AK418" s="289">
        <v>0</v>
      </c>
      <c r="AL418" s="289">
        <v>35578.959999999999</v>
      </c>
      <c r="AM418" s="289">
        <v>16354.380000000001</v>
      </c>
      <c r="AN418" s="289">
        <v>10656.09</v>
      </c>
      <c r="AO418" s="289">
        <v>0</v>
      </c>
      <c r="AP418" s="289">
        <v>6574.29</v>
      </c>
      <c r="AQ418" s="289">
        <v>1506264.1300000001</v>
      </c>
      <c r="AR418" s="289">
        <v>1657324.36</v>
      </c>
      <c r="AS418" s="289">
        <v>266189.45</v>
      </c>
      <c r="AT418" s="289">
        <v>158337.92000000001</v>
      </c>
      <c r="AU418" s="289">
        <v>200334.72</v>
      </c>
      <c r="AV418" s="289">
        <v>29700.639999999999</v>
      </c>
      <c r="AW418" s="289">
        <v>219412.75</v>
      </c>
      <c r="AX418" s="289">
        <v>489597.23</v>
      </c>
      <c r="AY418" s="289">
        <v>330977.38</v>
      </c>
      <c r="AZ418" s="289">
        <v>476158.84</v>
      </c>
      <c r="BA418" s="289">
        <v>3229523.57</v>
      </c>
      <c r="BB418" s="289">
        <v>419590.32</v>
      </c>
      <c r="BC418" s="289">
        <v>83917</v>
      </c>
      <c r="BD418" s="289">
        <v>12552.32</v>
      </c>
      <c r="BE418" s="289">
        <v>71703.63</v>
      </c>
      <c r="BF418" s="289">
        <v>707644.88</v>
      </c>
      <c r="BG418" s="289">
        <v>537589.18000000005</v>
      </c>
      <c r="BH418" s="289">
        <v>0</v>
      </c>
      <c r="BI418" s="289">
        <v>0</v>
      </c>
      <c r="BJ418" s="289">
        <v>0</v>
      </c>
      <c r="BK418" s="289">
        <v>0</v>
      </c>
      <c r="BL418" s="289">
        <v>0</v>
      </c>
      <c r="BM418" s="289">
        <v>0</v>
      </c>
      <c r="BN418" s="289">
        <v>0</v>
      </c>
      <c r="BO418" s="289">
        <v>200000</v>
      </c>
      <c r="BP418" s="289">
        <v>0</v>
      </c>
      <c r="BQ418" s="289">
        <v>3346307.99</v>
      </c>
      <c r="BR418" s="289">
        <v>3081650.06</v>
      </c>
      <c r="BS418" s="289">
        <v>3546307.99</v>
      </c>
      <c r="BT418" s="289">
        <v>3081650.06</v>
      </c>
      <c r="BU418" s="289">
        <v>0</v>
      </c>
      <c r="BV418" s="289">
        <v>0</v>
      </c>
      <c r="BW418" s="289">
        <v>691637.32000000007</v>
      </c>
      <c r="BX418" s="289">
        <v>0</v>
      </c>
      <c r="BY418" s="289">
        <v>0</v>
      </c>
      <c r="BZ418" s="289">
        <v>0</v>
      </c>
      <c r="CA418" s="289">
        <v>0</v>
      </c>
      <c r="CB418" s="289">
        <v>89.8</v>
      </c>
      <c r="CC418" s="289">
        <v>0</v>
      </c>
      <c r="CD418" s="289">
        <v>0</v>
      </c>
      <c r="CE418" s="289">
        <v>0</v>
      </c>
      <c r="CF418" s="289">
        <v>0</v>
      </c>
      <c r="CG418" s="289">
        <v>0</v>
      </c>
      <c r="CH418" s="289">
        <v>20465.84</v>
      </c>
      <c r="CI418" s="289">
        <v>0</v>
      </c>
      <c r="CJ418" s="289">
        <v>0</v>
      </c>
      <c r="CK418" s="289">
        <v>0</v>
      </c>
      <c r="CL418" s="289">
        <v>0</v>
      </c>
      <c r="CM418" s="289">
        <v>239463</v>
      </c>
      <c r="CN418" s="289">
        <v>0</v>
      </c>
      <c r="CO418" s="289">
        <v>0</v>
      </c>
      <c r="CP418" s="289">
        <v>0</v>
      </c>
      <c r="CQ418" s="289">
        <v>0</v>
      </c>
      <c r="CR418" s="289">
        <v>0</v>
      </c>
      <c r="CS418" s="289">
        <v>0</v>
      </c>
      <c r="CT418" s="289">
        <v>181903.56</v>
      </c>
      <c r="CU418" s="289">
        <v>0</v>
      </c>
      <c r="CV418" s="289">
        <v>0</v>
      </c>
      <c r="CW418" s="289">
        <v>0</v>
      </c>
      <c r="CX418" s="289">
        <v>56686.71</v>
      </c>
      <c r="CY418" s="289">
        <v>0</v>
      </c>
      <c r="CZ418" s="289">
        <v>0</v>
      </c>
      <c r="DA418" s="289">
        <v>0</v>
      </c>
      <c r="DB418" s="289">
        <v>0</v>
      </c>
      <c r="DC418" s="289">
        <v>0</v>
      </c>
      <c r="DD418" s="289">
        <v>0</v>
      </c>
      <c r="DE418" s="289">
        <v>0</v>
      </c>
      <c r="DF418" s="289">
        <v>0</v>
      </c>
      <c r="DG418" s="289">
        <v>0</v>
      </c>
      <c r="DH418" s="289">
        <v>0</v>
      </c>
      <c r="DI418" s="289">
        <v>830047.56</v>
      </c>
      <c r="DJ418" s="289">
        <v>0</v>
      </c>
      <c r="DK418" s="289">
        <v>0</v>
      </c>
      <c r="DL418" s="289">
        <v>132437.13</v>
      </c>
      <c r="DM418" s="289">
        <v>154732.6</v>
      </c>
      <c r="DN418" s="289">
        <v>0</v>
      </c>
      <c r="DO418" s="289">
        <v>0</v>
      </c>
      <c r="DP418" s="289">
        <v>56044.19</v>
      </c>
      <c r="DQ418" s="289">
        <v>0</v>
      </c>
      <c r="DR418" s="289">
        <v>0</v>
      </c>
      <c r="DS418" s="289">
        <v>0</v>
      </c>
      <c r="DT418" s="289">
        <v>0</v>
      </c>
      <c r="DU418" s="289">
        <v>0</v>
      </c>
      <c r="DV418" s="289">
        <v>16984.75</v>
      </c>
      <c r="DW418" s="289">
        <v>0</v>
      </c>
      <c r="DX418" s="289">
        <v>57867.91</v>
      </c>
      <c r="DY418" s="289">
        <v>46972.639999999999</v>
      </c>
      <c r="DZ418" s="289">
        <v>133463.65</v>
      </c>
      <c r="EA418" s="289">
        <v>135597.88</v>
      </c>
      <c r="EB418" s="289">
        <v>8761.0400000000009</v>
      </c>
      <c r="EC418" s="289">
        <v>0</v>
      </c>
      <c r="ED418" s="289">
        <v>0</v>
      </c>
      <c r="EE418" s="289">
        <v>0</v>
      </c>
      <c r="EF418" s="289">
        <v>86735.38</v>
      </c>
      <c r="EG418" s="289">
        <v>86735.38</v>
      </c>
      <c r="EH418" s="289">
        <v>0</v>
      </c>
      <c r="EI418" s="289">
        <v>0</v>
      </c>
      <c r="EJ418" s="289">
        <v>0</v>
      </c>
      <c r="EK418" s="289">
        <v>0</v>
      </c>
      <c r="EL418" s="289">
        <v>0</v>
      </c>
      <c r="EM418" s="289">
        <v>332835.20000000001</v>
      </c>
      <c r="EN418" s="289">
        <v>0</v>
      </c>
      <c r="EO418" s="289">
        <v>0</v>
      </c>
      <c r="EP418" s="289">
        <v>0</v>
      </c>
      <c r="EQ418" s="289">
        <v>0</v>
      </c>
      <c r="ER418" s="289">
        <v>0</v>
      </c>
      <c r="ES418" s="289">
        <v>0</v>
      </c>
      <c r="ET418" s="289">
        <v>0</v>
      </c>
      <c r="EU418" s="289">
        <v>0</v>
      </c>
      <c r="EV418" s="289">
        <v>0</v>
      </c>
      <c r="EW418" s="289">
        <v>345446.31</v>
      </c>
      <c r="EX418" s="289">
        <v>345446.31</v>
      </c>
      <c r="EY418" s="289">
        <v>0</v>
      </c>
      <c r="EZ418" s="289">
        <v>0</v>
      </c>
      <c r="FA418" s="289">
        <v>0</v>
      </c>
      <c r="FB418" s="289">
        <v>0</v>
      </c>
      <c r="FC418" s="289">
        <v>0</v>
      </c>
      <c r="FD418" s="289">
        <v>0</v>
      </c>
      <c r="FE418" s="289">
        <v>0</v>
      </c>
      <c r="FF418" s="289">
        <v>0</v>
      </c>
      <c r="FG418" s="289">
        <v>0</v>
      </c>
      <c r="FH418" s="289">
        <v>0</v>
      </c>
      <c r="FI418" s="289">
        <v>0</v>
      </c>
      <c r="FJ418" s="289">
        <v>0</v>
      </c>
      <c r="FK418" s="289">
        <v>0</v>
      </c>
    </row>
    <row r="419" spans="1:167" x14ac:dyDescent="0.15">
      <c r="A419" s="287">
        <v>6685</v>
      </c>
      <c r="B419" s="287" t="s">
        <v>874</v>
      </c>
      <c r="C419" s="289">
        <v>40267.19</v>
      </c>
      <c r="D419" s="289">
        <v>21936041.079999998</v>
      </c>
      <c r="E419" s="289">
        <v>25030</v>
      </c>
      <c r="F419" s="289">
        <v>11024.92</v>
      </c>
      <c r="G419" s="289">
        <v>53952.32</v>
      </c>
      <c r="H419" s="289">
        <v>36656.950000000004</v>
      </c>
      <c r="I419" s="289">
        <v>362204.49</v>
      </c>
      <c r="J419" s="289">
        <v>0</v>
      </c>
      <c r="K419" s="289">
        <v>1365481.45</v>
      </c>
      <c r="L419" s="289">
        <v>0</v>
      </c>
      <c r="M419" s="289">
        <v>0</v>
      </c>
      <c r="N419" s="289">
        <v>0</v>
      </c>
      <c r="O419" s="289">
        <v>0</v>
      </c>
      <c r="P419" s="289">
        <v>0</v>
      </c>
      <c r="Q419" s="289">
        <v>0</v>
      </c>
      <c r="R419" s="289">
        <v>0</v>
      </c>
      <c r="S419" s="289">
        <v>0</v>
      </c>
      <c r="T419" s="289">
        <v>109813.8</v>
      </c>
      <c r="U419" s="289">
        <v>1216630.98</v>
      </c>
      <c r="V419" s="289">
        <v>31027347</v>
      </c>
      <c r="W419" s="289">
        <v>95659.540000000008</v>
      </c>
      <c r="X419" s="289">
        <v>0</v>
      </c>
      <c r="Y419" s="289">
        <v>1574464.73</v>
      </c>
      <c r="Z419" s="289">
        <v>22672.350000000002</v>
      </c>
      <c r="AA419" s="289">
        <v>198405.47</v>
      </c>
      <c r="AB419" s="289">
        <v>45065.72</v>
      </c>
      <c r="AC419" s="289">
        <v>0</v>
      </c>
      <c r="AD419" s="289">
        <v>358602.79</v>
      </c>
      <c r="AE419" s="289">
        <v>1015916.28</v>
      </c>
      <c r="AF419" s="289">
        <v>0</v>
      </c>
      <c r="AG419" s="289">
        <v>1400</v>
      </c>
      <c r="AH419" s="289">
        <v>212703.03</v>
      </c>
      <c r="AI419" s="289">
        <v>0</v>
      </c>
      <c r="AJ419" s="289">
        <v>0</v>
      </c>
      <c r="AK419" s="289">
        <v>512125</v>
      </c>
      <c r="AL419" s="289">
        <v>228020</v>
      </c>
      <c r="AM419" s="289">
        <v>3003.88</v>
      </c>
      <c r="AN419" s="289">
        <v>247095.82</v>
      </c>
      <c r="AO419" s="289">
        <v>0</v>
      </c>
      <c r="AP419" s="289">
        <v>8764.58</v>
      </c>
      <c r="AQ419" s="289">
        <v>10847057.93</v>
      </c>
      <c r="AR419" s="289">
        <v>13244690.539999999</v>
      </c>
      <c r="AS419" s="289">
        <v>1453758.62</v>
      </c>
      <c r="AT419" s="289">
        <v>1707527.6300000001</v>
      </c>
      <c r="AU419" s="289">
        <v>576884.43000000005</v>
      </c>
      <c r="AV419" s="289">
        <v>446158.95</v>
      </c>
      <c r="AW419" s="289">
        <v>2143374.33</v>
      </c>
      <c r="AX419" s="289">
        <v>2517382.65</v>
      </c>
      <c r="AY419" s="289">
        <v>863123.75</v>
      </c>
      <c r="AZ419" s="289">
        <v>2795708.17</v>
      </c>
      <c r="BA419" s="289">
        <v>9088236.1400000006</v>
      </c>
      <c r="BB419" s="289">
        <v>1705464.6300000001</v>
      </c>
      <c r="BC419" s="289">
        <v>358361.32</v>
      </c>
      <c r="BD419" s="289">
        <v>224915.96</v>
      </c>
      <c r="BE419" s="289">
        <v>7510.18</v>
      </c>
      <c r="BF419" s="289">
        <v>8290580.1500000004</v>
      </c>
      <c r="BG419" s="289">
        <v>1533647.94</v>
      </c>
      <c r="BH419" s="289">
        <v>8018.8200000000006</v>
      </c>
      <c r="BI419" s="289">
        <v>0</v>
      </c>
      <c r="BJ419" s="289">
        <v>0</v>
      </c>
      <c r="BK419" s="289">
        <v>0</v>
      </c>
      <c r="BL419" s="289">
        <v>0</v>
      </c>
      <c r="BM419" s="289">
        <v>5546721.3399999999</v>
      </c>
      <c r="BN419" s="289">
        <v>8442668.5700000003</v>
      </c>
      <c r="BO419" s="289">
        <v>0</v>
      </c>
      <c r="BP419" s="289">
        <v>0</v>
      </c>
      <c r="BQ419" s="289">
        <v>0</v>
      </c>
      <c r="BR419" s="289">
        <v>0</v>
      </c>
      <c r="BS419" s="289">
        <v>5546721.3399999999</v>
      </c>
      <c r="BT419" s="289">
        <v>8442668.5700000003</v>
      </c>
      <c r="BU419" s="289">
        <v>0</v>
      </c>
      <c r="BV419" s="289">
        <v>0</v>
      </c>
      <c r="BW419" s="289">
        <v>6433772.9699999997</v>
      </c>
      <c r="BX419" s="289">
        <v>22950.86</v>
      </c>
      <c r="BY419" s="289">
        <v>0</v>
      </c>
      <c r="BZ419" s="289">
        <v>0</v>
      </c>
      <c r="CA419" s="289">
        <v>0</v>
      </c>
      <c r="CB419" s="289">
        <v>0</v>
      </c>
      <c r="CC419" s="289">
        <v>15300.64</v>
      </c>
      <c r="CD419" s="289">
        <v>0</v>
      </c>
      <c r="CE419" s="289">
        <v>0</v>
      </c>
      <c r="CF419" s="289">
        <v>0</v>
      </c>
      <c r="CG419" s="289">
        <v>0</v>
      </c>
      <c r="CH419" s="289">
        <v>860.6</v>
      </c>
      <c r="CI419" s="289">
        <v>0</v>
      </c>
      <c r="CJ419" s="289">
        <v>0</v>
      </c>
      <c r="CK419" s="289">
        <v>0</v>
      </c>
      <c r="CL419" s="289">
        <v>0</v>
      </c>
      <c r="CM419" s="289">
        <v>2413359</v>
      </c>
      <c r="CN419" s="289">
        <v>0</v>
      </c>
      <c r="CO419" s="289">
        <v>0</v>
      </c>
      <c r="CP419" s="289">
        <v>0</v>
      </c>
      <c r="CQ419" s="289">
        <v>0</v>
      </c>
      <c r="CR419" s="289">
        <v>0</v>
      </c>
      <c r="CS419" s="289">
        <v>0</v>
      </c>
      <c r="CT419" s="289">
        <v>1166739.05</v>
      </c>
      <c r="CU419" s="289">
        <v>0</v>
      </c>
      <c r="CV419" s="289">
        <v>0</v>
      </c>
      <c r="CW419" s="289">
        <v>0</v>
      </c>
      <c r="CX419" s="289">
        <v>325427.45</v>
      </c>
      <c r="CY419" s="289">
        <v>0</v>
      </c>
      <c r="CZ419" s="289">
        <v>0</v>
      </c>
      <c r="DA419" s="289">
        <v>0</v>
      </c>
      <c r="DB419" s="289">
        <v>0</v>
      </c>
      <c r="DC419" s="289">
        <v>0</v>
      </c>
      <c r="DD419" s="289">
        <v>0</v>
      </c>
      <c r="DE419" s="289">
        <v>0</v>
      </c>
      <c r="DF419" s="289">
        <v>0</v>
      </c>
      <c r="DG419" s="289">
        <v>0</v>
      </c>
      <c r="DH419" s="289">
        <v>0</v>
      </c>
      <c r="DI419" s="289">
        <v>7808708.3600000003</v>
      </c>
      <c r="DJ419" s="289">
        <v>0</v>
      </c>
      <c r="DK419" s="289">
        <v>0</v>
      </c>
      <c r="DL419" s="289">
        <v>1165095.75</v>
      </c>
      <c r="DM419" s="289">
        <v>369862.67</v>
      </c>
      <c r="DN419" s="289">
        <v>0</v>
      </c>
      <c r="DO419" s="289">
        <v>0</v>
      </c>
      <c r="DP419" s="289">
        <v>673559.69000000006</v>
      </c>
      <c r="DQ419" s="289">
        <v>0</v>
      </c>
      <c r="DR419" s="289">
        <v>5072.1099999999997</v>
      </c>
      <c r="DS419" s="289">
        <v>0</v>
      </c>
      <c r="DT419" s="289">
        <v>0</v>
      </c>
      <c r="DU419" s="289">
        <v>0</v>
      </c>
      <c r="DV419" s="289">
        <v>315844.8</v>
      </c>
      <c r="DW419" s="289">
        <v>0</v>
      </c>
      <c r="DX419" s="289">
        <v>46225.66</v>
      </c>
      <c r="DY419" s="289">
        <v>68657.66</v>
      </c>
      <c r="DZ419" s="289">
        <v>63124.930000000008</v>
      </c>
      <c r="EA419" s="289">
        <v>23738.97</v>
      </c>
      <c r="EB419" s="289">
        <v>16953.96</v>
      </c>
      <c r="EC419" s="289">
        <v>0</v>
      </c>
      <c r="ED419" s="289">
        <v>2688233.13</v>
      </c>
      <c r="EE419" s="289">
        <v>1856768.59</v>
      </c>
      <c r="EF419" s="289">
        <v>2366237.3200000003</v>
      </c>
      <c r="EG419" s="289">
        <v>3197338.86</v>
      </c>
      <c r="EH419" s="289">
        <v>363</v>
      </c>
      <c r="EI419" s="289">
        <v>0</v>
      </c>
      <c r="EJ419" s="289">
        <v>0</v>
      </c>
      <c r="EK419" s="289">
        <v>0</v>
      </c>
      <c r="EL419" s="289">
        <v>0</v>
      </c>
      <c r="EM419" s="289">
        <v>7932167.8799999999</v>
      </c>
      <c r="EN419" s="289">
        <v>25006.98</v>
      </c>
      <c r="EO419" s="289">
        <v>50078.28</v>
      </c>
      <c r="EP419" s="289">
        <v>25071.3</v>
      </c>
      <c r="EQ419" s="289">
        <v>0</v>
      </c>
      <c r="ER419" s="289">
        <v>0</v>
      </c>
      <c r="ES419" s="289">
        <v>0</v>
      </c>
      <c r="ET419" s="289">
        <v>0</v>
      </c>
      <c r="EU419" s="289">
        <v>880610.28</v>
      </c>
      <c r="EV419" s="289">
        <v>1003619.16</v>
      </c>
      <c r="EW419" s="289">
        <v>2630729.0100000002</v>
      </c>
      <c r="EX419" s="289">
        <v>2507720.13</v>
      </c>
      <c r="EY419" s="289">
        <v>0</v>
      </c>
      <c r="EZ419" s="289">
        <v>277667.74</v>
      </c>
      <c r="FA419" s="289">
        <v>357971.94</v>
      </c>
      <c r="FB419" s="289">
        <v>255734.31</v>
      </c>
      <c r="FC419" s="289">
        <v>28056.71</v>
      </c>
      <c r="FD419" s="289">
        <v>147373.4</v>
      </c>
      <c r="FE419" s="289">
        <v>0</v>
      </c>
      <c r="FF419" s="289">
        <v>0</v>
      </c>
      <c r="FG419" s="289">
        <v>0</v>
      </c>
      <c r="FH419" s="289">
        <v>0</v>
      </c>
      <c r="FI419" s="289">
        <v>0</v>
      </c>
      <c r="FJ419" s="289">
        <v>0</v>
      </c>
      <c r="FK419" s="289">
        <v>0</v>
      </c>
    </row>
    <row r="420" spans="1:167" x14ac:dyDescent="0.15">
      <c r="A420" s="287">
        <v>6692</v>
      </c>
      <c r="B420" s="287" t="s">
        <v>875</v>
      </c>
      <c r="C420" s="289">
        <v>0</v>
      </c>
      <c r="D420" s="289">
        <v>4309782</v>
      </c>
      <c r="E420" s="289">
        <v>0</v>
      </c>
      <c r="F420" s="289">
        <v>0</v>
      </c>
      <c r="G420" s="289">
        <v>12192.24</v>
      </c>
      <c r="H420" s="289">
        <v>10694.15</v>
      </c>
      <c r="I420" s="289">
        <v>47725.13</v>
      </c>
      <c r="J420" s="289">
        <v>5987</v>
      </c>
      <c r="K420" s="289">
        <v>543487.28</v>
      </c>
      <c r="L420" s="289">
        <v>0</v>
      </c>
      <c r="M420" s="289">
        <v>5497.64</v>
      </c>
      <c r="N420" s="289">
        <v>0</v>
      </c>
      <c r="O420" s="289">
        <v>0</v>
      </c>
      <c r="P420" s="289">
        <v>18922</v>
      </c>
      <c r="Q420" s="289">
        <v>0</v>
      </c>
      <c r="R420" s="289">
        <v>0</v>
      </c>
      <c r="S420" s="289">
        <v>0</v>
      </c>
      <c r="T420" s="289">
        <v>776.64</v>
      </c>
      <c r="U420" s="289">
        <v>312999.34000000003</v>
      </c>
      <c r="V420" s="289">
        <v>6942934</v>
      </c>
      <c r="W420" s="289">
        <v>13728.08</v>
      </c>
      <c r="X420" s="289">
        <v>0</v>
      </c>
      <c r="Y420" s="289">
        <v>0</v>
      </c>
      <c r="Z420" s="289">
        <v>1243.98</v>
      </c>
      <c r="AA420" s="289">
        <v>8103</v>
      </c>
      <c r="AB420" s="289">
        <v>0</v>
      </c>
      <c r="AC420" s="289">
        <v>0</v>
      </c>
      <c r="AD420" s="289">
        <v>67766.62</v>
      </c>
      <c r="AE420" s="289">
        <v>298343</v>
      </c>
      <c r="AF420" s="289">
        <v>0</v>
      </c>
      <c r="AG420" s="289">
        <v>0</v>
      </c>
      <c r="AH420" s="289">
        <v>43433.83</v>
      </c>
      <c r="AI420" s="289">
        <v>0</v>
      </c>
      <c r="AJ420" s="289">
        <v>0</v>
      </c>
      <c r="AK420" s="289">
        <v>100</v>
      </c>
      <c r="AL420" s="289">
        <v>0</v>
      </c>
      <c r="AM420" s="289">
        <v>0</v>
      </c>
      <c r="AN420" s="289">
        <v>49808.959999999999</v>
      </c>
      <c r="AO420" s="289">
        <v>0</v>
      </c>
      <c r="AP420" s="289">
        <v>42292.23</v>
      </c>
      <c r="AQ420" s="289">
        <v>2995375.71</v>
      </c>
      <c r="AR420" s="289">
        <v>1976258.96</v>
      </c>
      <c r="AS420" s="289">
        <v>333635.68</v>
      </c>
      <c r="AT420" s="289">
        <v>23312.87</v>
      </c>
      <c r="AU420" s="289">
        <v>235950.96</v>
      </c>
      <c r="AV420" s="289">
        <v>0</v>
      </c>
      <c r="AW420" s="289">
        <v>256412.7</v>
      </c>
      <c r="AX420" s="289">
        <v>491347.99</v>
      </c>
      <c r="AY420" s="289">
        <v>304900.02</v>
      </c>
      <c r="AZ420" s="289">
        <v>619014.24</v>
      </c>
      <c r="BA420" s="289">
        <v>2247527.7000000002</v>
      </c>
      <c r="BB420" s="289">
        <v>209549.02000000002</v>
      </c>
      <c r="BC420" s="289">
        <v>118857.33</v>
      </c>
      <c r="BD420" s="289">
        <v>63263.520000000004</v>
      </c>
      <c r="BE420" s="289">
        <v>351195.93</v>
      </c>
      <c r="BF420" s="289">
        <v>1708986.19</v>
      </c>
      <c r="BG420" s="289">
        <v>780338.53</v>
      </c>
      <c r="BH420" s="289">
        <v>0</v>
      </c>
      <c r="BI420" s="289">
        <v>0</v>
      </c>
      <c r="BJ420" s="289">
        <v>0</v>
      </c>
      <c r="BK420" s="289">
        <v>0</v>
      </c>
      <c r="BL420" s="289">
        <v>0</v>
      </c>
      <c r="BM420" s="289">
        <v>0</v>
      </c>
      <c r="BN420" s="289">
        <v>0</v>
      </c>
      <c r="BO420" s="289">
        <v>0</v>
      </c>
      <c r="BP420" s="289">
        <v>0</v>
      </c>
      <c r="BQ420" s="289">
        <v>3084894.47</v>
      </c>
      <c r="BR420" s="289">
        <v>3104784.24</v>
      </c>
      <c r="BS420" s="289">
        <v>3084894.47</v>
      </c>
      <c r="BT420" s="289">
        <v>3104784.24</v>
      </c>
      <c r="BU420" s="289">
        <v>0</v>
      </c>
      <c r="BV420" s="289">
        <v>0</v>
      </c>
      <c r="BW420" s="289">
        <v>1108986.19</v>
      </c>
      <c r="BX420" s="289">
        <v>0</v>
      </c>
      <c r="BY420" s="289">
        <v>0</v>
      </c>
      <c r="BZ420" s="289">
        <v>0</v>
      </c>
      <c r="CA420" s="289">
        <v>0</v>
      </c>
      <c r="CB420" s="289">
        <v>0</v>
      </c>
      <c r="CC420" s="289">
        <v>0</v>
      </c>
      <c r="CD420" s="289">
        <v>0</v>
      </c>
      <c r="CE420" s="289">
        <v>0</v>
      </c>
      <c r="CF420" s="289">
        <v>0</v>
      </c>
      <c r="CG420" s="289">
        <v>0</v>
      </c>
      <c r="CH420" s="289">
        <v>20849.349999999999</v>
      </c>
      <c r="CI420" s="289">
        <v>0</v>
      </c>
      <c r="CJ420" s="289">
        <v>0</v>
      </c>
      <c r="CK420" s="289">
        <v>0</v>
      </c>
      <c r="CL420" s="289">
        <v>0</v>
      </c>
      <c r="CM420" s="289">
        <v>395791</v>
      </c>
      <c r="CN420" s="289">
        <v>0</v>
      </c>
      <c r="CO420" s="289">
        <v>0</v>
      </c>
      <c r="CP420" s="289">
        <v>0</v>
      </c>
      <c r="CQ420" s="289">
        <v>0</v>
      </c>
      <c r="CR420" s="289">
        <v>0</v>
      </c>
      <c r="CS420" s="289">
        <v>0</v>
      </c>
      <c r="CT420" s="289">
        <v>243303.97</v>
      </c>
      <c r="CU420" s="289">
        <v>0</v>
      </c>
      <c r="CV420" s="289">
        <v>0</v>
      </c>
      <c r="CW420" s="289">
        <v>0</v>
      </c>
      <c r="CX420" s="289">
        <v>42475.96</v>
      </c>
      <c r="CY420" s="289">
        <v>0</v>
      </c>
      <c r="CZ420" s="289">
        <v>0</v>
      </c>
      <c r="DA420" s="289">
        <v>0</v>
      </c>
      <c r="DB420" s="289">
        <v>0</v>
      </c>
      <c r="DC420" s="289">
        <v>0</v>
      </c>
      <c r="DD420" s="289">
        <v>0</v>
      </c>
      <c r="DE420" s="289">
        <v>0</v>
      </c>
      <c r="DF420" s="289">
        <v>0</v>
      </c>
      <c r="DG420" s="289">
        <v>0</v>
      </c>
      <c r="DH420" s="289">
        <v>0</v>
      </c>
      <c r="DI420" s="289">
        <v>1440828.15</v>
      </c>
      <c r="DJ420" s="289">
        <v>0</v>
      </c>
      <c r="DK420" s="289">
        <v>0</v>
      </c>
      <c r="DL420" s="289">
        <v>150234.84</v>
      </c>
      <c r="DM420" s="289">
        <v>194838.69</v>
      </c>
      <c r="DN420" s="289">
        <v>0</v>
      </c>
      <c r="DO420" s="289">
        <v>0</v>
      </c>
      <c r="DP420" s="289">
        <v>20031.09</v>
      </c>
      <c r="DQ420" s="289">
        <v>0</v>
      </c>
      <c r="DR420" s="289">
        <v>0</v>
      </c>
      <c r="DS420" s="289">
        <v>0</v>
      </c>
      <c r="DT420" s="289">
        <v>512</v>
      </c>
      <c r="DU420" s="289">
        <v>0</v>
      </c>
      <c r="DV420" s="289">
        <v>4961.7</v>
      </c>
      <c r="DW420" s="289">
        <v>0</v>
      </c>
      <c r="DX420" s="289">
        <v>223480.38</v>
      </c>
      <c r="DY420" s="289">
        <v>209110.49</v>
      </c>
      <c r="DZ420" s="289">
        <v>208099.06</v>
      </c>
      <c r="EA420" s="289">
        <v>212268.95</v>
      </c>
      <c r="EB420" s="289">
        <v>10200</v>
      </c>
      <c r="EC420" s="289">
        <v>0</v>
      </c>
      <c r="ED420" s="289">
        <v>0</v>
      </c>
      <c r="EE420" s="289">
        <v>0</v>
      </c>
      <c r="EF420" s="289">
        <v>0</v>
      </c>
      <c r="EG420" s="289">
        <v>0</v>
      </c>
      <c r="EH420" s="289">
        <v>0</v>
      </c>
      <c r="EI420" s="289">
        <v>0</v>
      </c>
      <c r="EJ420" s="289">
        <v>0</v>
      </c>
      <c r="EK420" s="289">
        <v>0</v>
      </c>
      <c r="EL420" s="289">
        <v>0</v>
      </c>
      <c r="EM420" s="289">
        <v>231793.12</v>
      </c>
      <c r="EN420" s="289">
        <v>400021.92</v>
      </c>
      <c r="EO420" s="289">
        <v>1001038.19</v>
      </c>
      <c r="EP420" s="289">
        <v>601016.27</v>
      </c>
      <c r="EQ420" s="289">
        <v>0</v>
      </c>
      <c r="ER420" s="289">
        <v>0</v>
      </c>
      <c r="ES420" s="289">
        <v>0</v>
      </c>
      <c r="ET420" s="289">
        <v>0</v>
      </c>
      <c r="EU420" s="289">
        <v>86939.85</v>
      </c>
      <c r="EV420" s="289">
        <v>103531.52</v>
      </c>
      <c r="EW420" s="289">
        <v>533890.77</v>
      </c>
      <c r="EX420" s="289">
        <v>517299.10000000003</v>
      </c>
      <c r="EY420" s="289">
        <v>0</v>
      </c>
      <c r="EZ420" s="289">
        <v>776606.12</v>
      </c>
      <c r="FA420" s="289">
        <v>829753.22</v>
      </c>
      <c r="FB420" s="289">
        <v>410485.99</v>
      </c>
      <c r="FC420" s="289">
        <v>151009.11000000002</v>
      </c>
      <c r="FD420" s="289">
        <v>161063.87</v>
      </c>
      <c r="FE420" s="289">
        <v>45265.91</v>
      </c>
      <c r="FF420" s="289">
        <v>0</v>
      </c>
      <c r="FG420" s="289">
        <v>0</v>
      </c>
      <c r="FH420" s="289">
        <v>0</v>
      </c>
      <c r="FI420" s="289">
        <v>0</v>
      </c>
      <c r="FJ420" s="289">
        <v>0</v>
      </c>
      <c r="FK420" s="289">
        <v>0</v>
      </c>
    </row>
    <row r="421" spans="1:167" x14ac:dyDescent="0.15">
      <c r="A421" s="287">
        <v>6713</v>
      </c>
      <c r="B421" s="287" t="s">
        <v>876</v>
      </c>
      <c r="C421" s="289">
        <v>0</v>
      </c>
      <c r="D421" s="289">
        <v>2500413.7999999998</v>
      </c>
      <c r="E421" s="289">
        <v>0</v>
      </c>
      <c r="F421" s="289">
        <v>2094.42</v>
      </c>
      <c r="G421" s="289">
        <v>10829.5</v>
      </c>
      <c r="H421" s="289">
        <v>1653.06</v>
      </c>
      <c r="I421" s="289">
        <v>16203.58</v>
      </c>
      <c r="J421" s="289">
        <v>0</v>
      </c>
      <c r="K421" s="289">
        <v>230851</v>
      </c>
      <c r="L421" s="289">
        <v>0</v>
      </c>
      <c r="M421" s="289">
        <v>0</v>
      </c>
      <c r="N421" s="289">
        <v>0</v>
      </c>
      <c r="O421" s="289">
        <v>0</v>
      </c>
      <c r="P421" s="289">
        <v>2825.98</v>
      </c>
      <c r="Q421" s="289">
        <v>0</v>
      </c>
      <c r="R421" s="289">
        <v>0</v>
      </c>
      <c r="S421" s="289">
        <v>0</v>
      </c>
      <c r="T421" s="289">
        <v>0</v>
      </c>
      <c r="U421" s="289">
        <v>166011.9</v>
      </c>
      <c r="V421" s="289">
        <v>1560778</v>
      </c>
      <c r="W421" s="289">
        <v>5122.58</v>
      </c>
      <c r="X421" s="289">
        <v>0</v>
      </c>
      <c r="Y421" s="289">
        <v>93382.05</v>
      </c>
      <c r="Z421" s="289">
        <v>811.24</v>
      </c>
      <c r="AA421" s="289">
        <v>113101</v>
      </c>
      <c r="AB421" s="289">
        <v>0</v>
      </c>
      <c r="AC421" s="289">
        <v>0</v>
      </c>
      <c r="AD421" s="289">
        <v>103095.85</v>
      </c>
      <c r="AE421" s="289">
        <v>116821</v>
      </c>
      <c r="AF421" s="289">
        <v>0</v>
      </c>
      <c r="AG421" s="289">
        <v>0</v>
      </c>
      <c r="AH421" s="289">
        <v>5854.3</v>
      </c>
      <c r="AI421" s="289">
        <v>19104</v>
      </c>
      <c r="AJ421" s="289">
        <v>0</v>
      </c>
      <c r="AK421" s="289">
        <v>0</v>
      </c>
      <c r="AL421" s="289">
        <v>22140</v>
      </c>
      <c r="AM421" s="289">
        <v>5430.33</v>
      </c>
      <c r="AN421" s="289">
        <v>4370.8599999999997</v>
      </c>
      <c r="AO421" s="289">
        <v>0</v>
      </c>
      <c r="AP421" s="289">
        <v>1997.63</v>
      </c>
      <c r="AQ421" s="289">
        <v>842015.19000000006</v>
      </c>
      <c r="AR421" s="289">
        <v>1062023.77</v>
      </c>
      <c r="AS421" s="289">
        <v>196565.32</v>
      </c>
      <c r="AT421" s="289">
        <v>134677.33000000002</v>
      </c>
      <c r="AU421" s="289">
        <v>83521.320000000007</v>
      </c>
      <c r="AV421" s="289">
        <v>0</v>
      </c>
      <c r="AW421" s="289">
        <v>125248.26000000001</v>
      </c>
      <c r="AX421" s="289">
        <v>433721.01</v>
      </c>
      <c r="AY421" s="289">
        <v>123161.05</v>
      </c>
      <c r="AZ421" s="289">
        <v>306845.09000000003</v>
      </c>
      <c r="BA421" s="289">
        <v>882122.92</v>
      </c>
      <c r="BB421" s="289">
        <v>18076.900000000001</v>
      </c>
      <c r="BC421" s="289">
        <v>59536.33</v>
      </c>
      <c r="BD421" s="289">
        <v>3321</v>
      </c>
      <c r="BE421" s="289">
        <v>0</v>
      </c>
      <c r="BF421" s="289">
        <v>453476.01</v>
      </c>
      <c r="BG421" s="289">
        <v>454276.92</v>
      </c>
      <c r="BH421" s="289">
        <v>10955.37</v>
      </c>
      <c r="BI421" s="289">
        <v>0</v>
      </c>
      <c r="BJ421" s="289">
        <v>0</v>
      </c>
      <c r="BK421" s="289">
        <v>0</v>
      </c>
      <c r="BL421" s="289">
        <v>0</v>
      </c>
      <c r="BM421" s="289">
        <v>0</v>
      </c>
      <c r="BN421" s="289">
        <v>0</v>
      </c>
      <c r="BO421" s="289">
        <v>1655399.36</v>
      </c>
      <c r="BP421" s="289">
        <v>1448747.65</v>
      </c>
      <c r="BQ421" s="289">
        <v>0</v>
      </c>
      <c r="BR421" s="289">
        <v>0</v>
      </c>
      <c r="BS421" s="289">
        <v>1655399.36</v>
      </c>
      <c r="BT421" s="289">
        <v>1448747.65</v>
      </c>
      <c r="BU421" s="289">
        <v>0</v>
      </c>
      <c r="BV421" s="289">
        <v>0</v>
      </c>
      <c r="BW421" s="289">
        <v>453476.01</v>
      </c>
      <c r="BX421" s="289">
        <v>0</v>
      </c>
      <c r="BY421" s="289">
        <v>0</v>
      </c>
      <c r="BZ421" s="289">
        <v>0</v>
      </c>
      <c r="CA421" s="289">
        <v>0</v>
      </c>
      <c r="CB421" s="289">
        <v>0</v>
      </c>
      <c r="CC421" s="289">
        <v>23496.55</v>
      </c>
      <c r="CD421" s="289">
        <v>0</v>
      </c>
      <c r="CE421" s="289">
        <v>0</v>
      </c>
      <c r="CF421" s="289">
        <v>0</v>
      </c>
      <c r="CG421" s="289">
        <v>0</v>
      </c>
      <c r="CH421" s="289">
        <v>0</v>
      </c>
      <c r="CI421" s="289">
        <v>0</v>
      </c>
      <c r="CJ421" s="289">
        <v>28732.87</v>
      </c>
      <c r="CK421" s="289">
        <v>0</v>
      </c>
      <c r="CL421" s="289">
        <v>0</v>
      </c>
      <c r="CM421" s="289">
        <v>131225</v>
      </c>
      <c r="CN421" s="289">
        <v>2280</v>
      </c>
      <c r="CO421" s="289">
        <v>0</v>
      </c>
      <c r="CP421" s="289">
        <v>0</v>
      </c>
      <c r="CQ421" s="289">
        <v>0</v>
      </c>
      <c r="CR421" s="289">
        <v>0</v>
      </c>
      <c r="CS421" s="289">
        <v>1551</v>
      </c>
      <c r="CT421" s="289">
        <v>86697</v>
      </c>
      <c r="CU421" s="289">
        <v>0</v>
      </c>
      <c r="CV421" s="289">
        <v>0</v>
      </c>
      <c r="CW421" s="289">
        <v>0</v>
      </c>
      <c r="CX421" s="289">
        <v>40402.93</v>
      </c>
      <c r="CY421" s="289">
        <v>0</v>
      </c>
      <c r="CZ421" s="289">
        <v>0</v>
      </c>
      <c r="DA421" s="289">
        <v>0</v>
      </c>
      <c r="DB421" s="289">
        <v>0</v>
      </c>
      <c r="DC421" s="289">
        <v>8232.880000000001</v>
      </c>
      <c r="DD421" s="289">
        <v>0</v>
      </c>
      <c r="DE421" s="289">
        <v>306.81</v>
      </c>
      <c r="DF421" s="289">
        <v>0</v>
      </c>
      <c r="DG421" s="289">
        <v>0</v>
      </c>
      <c r="DH421" s="289">
        <v>0</v>
      </c>
      <c r="DI421" s="289">
        <v>455275.52000000002</v>
      </c>
      <c r="DJ421" s="289">
        <v>0</v>
      </c>
      <c r="DK421" s="289">
        <v>0</v>
      </c>
      <c r="DL421" s="289">
        <v>93751.290000000008</v>
      </c>
      <c r="DM421" s="289">
        <v>6656</v>
      </c>
      <c r="DN421" s="289">
        <v>0</v>
      </c>
      <c r="DO421" s="289">
        <v>0</v>
      </c>
      <c r="DP421" s="289">
        <v>18932.330000000002</v>
      </c>
      <c r="DQ421" s="289">
        <v>0</v>
      </c>
      <c r="DR421" s="289">
        <v>0</v>
      </c>
      <c r="DS421" s="289">
        <v>0</v>
      </c>
      <c r="DT421" s="289">
        <v>0</v>
      </c>
      <c r="DU421" s="289">
        <v>0</v>
      </c>
      <c r="DV421" s="289">
        <v>201172.29</v>
      </c>
      <c r="DW421" s="289">
        <v>0</v>
      </c>
      <c r="DX421" s="289">
        <v>9881.57</v>
      </c>
      <c r="DY421" s="289">
        <v>0</v>
      </c>
      <c r="DZ421" s="289">
        <v>1703</v>
      </c>
      <c r="EA421" s="289">
        <v>3367.91</v>
      </c>
      <c r="EB421" s="289">
        <v>8216.66</v>
      </c>
      <c r="EC421" s="289">
        <v>0</v>
      </c>
      <c r="ED421" s="289">
        <v>0</v>
      </c>
      <c r="EE421" s="289">
        <v>0</v>
      </c>
      <c r="EF421" s="289">
        <v>150000</v>
      </c>
      <c r="EG421" s="289">
        <v>150000</v>
      </c>
      <c r="EH421" s="289">
        <v>0</v>
      </c>
      <c r="EI421" s="289">
        <v>0</v>
      </c>
      <c r="EJ421" s="289">
        <v>0</v>
      </c>
      <c r="EK421" s="289">
        <v>0</v>
      </c>
      <c r="EL421" s="289">
        <v>0</v>
      </c>
      <c r="EM421" s="289">
        <v>1268819</v>
      </c>
      <c r="EN421" s="289">
        <v>0</v>
      </c>
      <c r="EO421" s="289">
        <v>27054.61</v>
      </c>
      <c r="EP421" s="289">
        <v>500072.61</v>
      </c>
      <c r="EQ421" s="289">
        <v>0</v>
      </c>
      <c r="ER421" s="289">
        <v>473018</v>
      </c>
      <c r="ES421" s="289">
        <v>0</v>
      </c>
      <c r="ET421" s="289">
        <v>0</v>
      </c>
      <c r="EU421" s="289">
        <v>69441.740000000005</v>
      </c>
      <c r="EV421" s="289">
        <v>71583.37</v>
      </c>
      <c r="EW421" s="289">
        <v>262219.63</v>
      </c>
      <c r="EX421" s="289">
        <v>260078</v>
      </c>
      <c r="EY421" s="289">
        <v>0</v>
      </c>
      <c r="EZ421" s="289">
        <v>22294.59</v>
      </c>
      <c r="FA421" s="289">
        <v>20247.8</v>
      </c>
      <c r="FB421" s="289">
        <v>14000</v>
      </c>
      <c r="FC421" s="289">
        <v>2595.21</v>
      </c>
      <c r="FD421" s="289">
        <v>13451.58</v>
      </c>
      <c r="FE421" s="289">
        <v>0</v>
      </c>
      <c r="FF421" s="289">
        <v>0</v>
      </c>
      <c r="FG421" s="289">
        <v>0</v>
      </c>
      <c r="FH421" s="289">
        <v>0</v>
      </c>
      <c r="FI421" s="289">
        <v>0</v>
      </c>
      <c r="FJ421" s="289">
        <v>0</v>
      </c>
      <c r="FK421" s="289">
        <v>0</v>
      </c>
    </row>
    <row r="422" spans="1:167" x14ac:dyDescent="0.15">
      <c r="A422" s="287">
        <v>6720</v>
      </c>
      <c r="B422" s="287" t="s">
        <v>877</v>
      </c>
      <c r="C422" s="289">
        <v>1.56</v>
      </c>
      <c r="D422" s="289">
        <v>4979831</v>
      </c>
      <c r="E422" s="289">
        <v>67</v>
      </c>
      <c r="F422" s="289">
        <v>4519.2</v>
      </c>
      <c r="G422" s="289">
        <v>0</v>
      </c>
      <c r="H422" s="289">
        <v>3407.28</v>
      </c>
      <c r="I422" s="289">
        <v>18172</v>
      </c>
      <c r="J422" s="289">
        <v>0</v>
      </c>
      <c r="K422" s="289">
        <v>826397.16</v>
      </c>
      <c r="L422" s="289">
        <v>0</v>
      </c>
      <c r="M422" s="289">
        <v>0</v>
      </c>
      <c r="N422" s="289">
        <v>0</v>
      </c>
      <c r="O422" s="289">
        <v>0</v>
      </c>
      <c r="P422" s="289">
        <v>0</v>
      </c>
      <c r="Q422" s="289">
        <v>0</v>
      </c>
      <c r="R422" s="289">
        <v>0</v>
      </c>
      <c r="S422" s="289">
        <v>35013.19</v>
      </c>
      <c r="T422" s="289">
        <v>0</v>
      </c>
      <c r="U422" s="289">
        <v>154063.44</v>
      </c>
      <c r="V422" s="289">
        <v>147996</v>
      </c>
      <c r="W422" s="289">
        <v>3520</v>
      </c>
      <c r="X422" s="289">
        <v>0</v>
      </c>
      <c r="Y422" s="289">
        <v>208480.85</v>
      </c>
      <c r="Z422" s="289">
        <v>4436.6099999999997</v>
      </c>
      <c r="AA422" s="289">
        <v>142892</v>
      </c>
      <c r="AB422" s="289">
        <v>0</v>
      </c>
      <c r="AC422" s="289">
        <v>0</v>
      </c>
      <c r="AD422" s="289">
        <v>28226.81</v>
      </c>
      <c r="AE422" s="289">
        <v>59830.28</v>
      </c>
      <c r="AF422" s="289">
        <v>0</v>
      </c>
      <c r="AG422" s="289">
        <v>0</v>
      </c>
      <c r="AH422" s="289">
        <v>0</v>
      </c>
      <c r="AI422" s="289">
        <v>40761</v>
      </c>
      <c r="AJ422" s="289">
        <v>0</v>
      </c>
      <c r="AK422" s="289">
        <v>0</v>
      </c>
      <c r="AL422" s="289">
        <v>0</v>
      </c>
      <c r="AM422" s="289">
        <v>0</v>
      </c>
      <c r="AN422" s="289">
        <v>62173.279999999999</v>
      </c>
      <c r="AO422" s="289">
        <v>0</v>
      </c>
      <c r="AP422" s="289">
        <v>4078.4</v>
      </c>
      <c r="AQ422" s="289">
        <v>1405595.6</v>
      </c>
      <c r="AR422" s="289">
        <v>817270.03</v>
      </c>
      <c r="AS422" s="289">
        <v>0</v>
      </c>
      <c r="AT422" s="289">
        <v>151103.53</v>
      </c>
      <c r="AU422" s="289">
        <v>33689.39</v>
      </c>
      <c r="AV422" s="289">
        <v>1581.49</v>
      </c>
      <c r="AW422" s="289">
        <v>148163.49</v>
      </c>
      <c r="AX422" s="289">
        <v>200068.06</v>
      </c>
      <c r="AY422" s="289">
        <v>202889.95</v>
      </c>
      <c r="AZ422" s="289">
        <v>343515.73</v>
      </c>
      <c r="BA422" s="289">
        <v>1098215.01</v>
      </c>
      <c r="BB422" s="289">
        <v>191501.1</v>
      </c>
      <c r="BC422" s="289">
        <v>61685.4</v>
      </c>
      <c r="BD422" s="289">
        <v>47570.770000000004</v>
      </c>
      <c r="BE422" s="289">
        <v>11069.5</v>
      </c>
      <c r="BF422" s="289">
        <v>787768.32000000007</v>
      </c>
      <c r="BG422" s="289">
        <v>510141.35000000003</v>
      </c>
      <c r="BH422" s="289">
        <v>970.30000000000007</v>
      </c>
      <c r="BI422" s="289">
        <v>0</v>
      </c>
      <c r="BJ422" s="289">
        <v>0</v>
      </c>
      <c r="BK422" s="289">
        <v>0</v>
      </c>
      <c r="BL422" s="289">
        <v>0</v>
      </c>
      <c r="BM422" s="289">
        <v>0</v>
      </c>
      <c r="BN422" s="289">
        <v>0</v>
      </c>
      <c r="BO422" s="289">
        <v>0</v>
      </c>
      <c r="BP422" s="289">
        <v>0</v>
      </c>
      <c r="BQ422" s="289">
        <v>1485325.25</v>
      </c>
      <c r="BR422" s="289">
        <v>2196393.29</v>
      </c>
      <c r="BS422" s="289">
        <v>1485325.25</v>
      </c>
      <c r="BT422" s="289">
        <v>2196393.29</v>
      </c>
      <c r="BU422" s="289">
        <v>0</v>
      </c>
      <c r="BV422" s="289">
        <v>0</v>
      </c>
      <c r="BW422" s="289">
        <v>761582.62</v>
      </c>
      <c r="BX422" s="289">
        <v>0</v>
      </c>
      <c r="BY422" s="289">
        <v>0</v>
      </c>
      <c r="BZ422" s="289">
        <v>0</v>
      </c>
      <c r="CA422" s="289">
        <v>0</v>
      </c>
      <c r="CB422" s="289">
        <v>0</v>
      </c>
      <c r="CC422" s="289">
        <v>141846.65</v>
      </c>
      <c r="CD422" s="289">
        <v>0</v>
      </c>
      <c r="CE422" s="289">
        <v>0</v>
      </c>
      <c r="CF422" s="289">
        <v>0</v>
      </c>
      <c r="CG422" s="289">
        <v>0</v>
      </c>
      <c r="CH422" s="289">
        <v>296.37</v>
      </c>
      <c r="CI422" s="289">
        <v>0</v>
      </c>
      <c r="CJ422" s="289">
        <v>0</v>
      </c>
      <c r="CK422" s="289">
        <v>14023.9</v>
      </c>
      <c r="CL422" s="289">
        <v>0</v>
      </c>
      <c r="CM422" s="289">
        <v>277088</v>
      </c>
      <c r="CN422" s="289">
        <v>0</v>
      </c>
      <c r="CO422" s="289">
        <v>0</v>
      </c>
      <c r="CP422" s="289">
        <v>0</v>
      </c>
      <c r="CQ422" s="289">
        <v>0</v>
      </c>
      <c r="CR422" s="289">
        <v>0</v>
      </c>
      <c r="CS422" s="289">
        <v>0</v>
      </c>
      <c r="CT422" s="289">
        <v>119592.87</v>
      </c>
      <c r="CU422" s="289">
        <v>0</v>
      </c>
      <c r="CV422" s="289">
        <v>0</v>
      </c>
      <c r="CW422" s="289">
        <v>0</v>
      </c>
      <c r="CX422" s="289">
        <v>0</v>
      </c>
      <c r="CY422" s="289">
        <v>0</v>
      </c>
      <c r="CZ422" s="289">
        <v>0</v>
      </c>
      <c r="DA422" s="289">
        <v>0</v>
      </c>
      <c r="DB422" s="289">
        <v>0</v>
      </c>
      <c r="DC422" s="289">
        <v>0</v>
      </c>
      <c r="DD422" s="289">
        <v>0</v>
      </c>
      <c r="DE422" s="289">
        <v>1252.96</v>
      </c>
      <c r="DF422" s="289">
        <v>296.90000000000003</v>
      </c>
      <c r="DG422" s="289">
        <v>0</v>
      </c>
      <c r="DH422" s="289">
        <v>0</v>
      </c>
      <c r="DI422" s="289">
        <v>908286.56</v>
      </c>
      <c r="DJ422" s="289">
        <v>0</v>
      </c>
      <c r="DK422" s="289">
        <v>0</v>
      </c>
      <c r="DL422" s="289">
        <v>220702.62</v>
      </c>
      <c r="DM422" s="289">
        <v>112253.49</v>
      </c>
      <c r="DN422" s="289">
        <v>0</v>
      </c>
      <c r="DO422" s="289">
        <v>0</v>
      </c>
      <c r="DP422" s="289">
        <v>23288.18</v>
      </c>
      <c r="DQ422" s="289">
        <v>350</v>
      </c>
      <c r="DR422" s="289">
        <v>0</v>
      </c>
      <c r="DS422" s="289">
        <v>0</v>
      </c>
      <c r="DT422" s="289">
        <v>0</v>
      </c>
      <c r="DU422" s="289">
        <v>0</v>
      </c>
      <c r="DV422" s="289">
        <v>33807.97</v>
      </c>
      <c r="DW422" s="289">
        <v>14191.73</v>
      </c>
      <c r="DX422" s="289">
        <v>29684.639999999999</v>
      </c>
      <c r="DY422" s="289">
        <v>32223.48</v>
      </c>
      <c r="DZ422" s="289">
        <v>37199.79</v>
      </c>
      <c r="EA422" s="289">
        <v>19953.7</v>
      </c>
      <c r="EB422" s="289">
        <v>14707.25</v>
      </c>
      <c r="EC422" s="289">
        <v>0</v>
      </c>
      <c r="ED422" s="289">
        <v>0</v>
      </c>
      <c r="EE422" s="289">
        <v>0</v>
      </c>
      <c r="EF422" s="289">
        <v>26187.260000000002</v>
      </c>
      <c r="EG422" s="289">
        <v>26185.7</v>
      </c>
      <c r="EH422" s="289">
        <v>0</v>
      </c>
      <c r="EI422" s="289">
        <v>0</v>
      </c>
      <c r="EJ422" s="289">
        <v>0</v>
      </c>
      <c r="EK422" s="289">
        <v>0</v>
      </c>
      <c r="EL422" s="289">
        <v>1.56</v>
      </c>
      <c r="EM422" s="289">
        <v>108187.14</v>
      </c>
      <c r="EN422" s="289">
        <v>151194.1</v>
      </c>
      <c r="EO422" s="289">
        <v>151510.13</v>
      </c>
      <c r="EP422" s="289">
        <v>316.03000000000003</v>
      </c>
      <c r="EQ422" s="289">
        <v>0</v>
      </c>
      <c r="ER422" s="289">
        <v>0</v>
      </c>
      <c r="ES422" s="289">
        <v>0</v>
      </c>
      <c r="ET422" s="289">
        <v>0</v>
      </c>
      <c r="EU422" s="289">
        <v>16655.73</v>
      </c>
      <c r="EV422" s="289">
        <v>16417.07</v>
      </c>
      <c r="EW422" s="289">
        <v>163488.04</v>
      </c>
      <c r="EX422" s="289">
        <v>163726.70000000001</v>
      </c>
      <c r="EY422" s="289">
        <v>0</v>
      </c>
      <c r="EZ422" s="289">
        <v>20302.36</v>
      </c>
      <c r="FA422" s="289">
        <v>16382.92</v>
      </c>
      <c r="FB422" s="289">
        <v>23869</v>
      </c>
      <c r="FC422" s="289">
        <v>16448.650000000001</v>
      </c>
      <c r="FD422" s="289">
        <v>11339.79</v>
      </c>
      <c r="FE422" s="289">
        <v>0</v>
      </c>
      <c r="FF422" s="289">
        <v>0</v>
      </c>
      <c r="FG422" s="289">
        <v>0</v>
      </c>
      <c r="FH422" s="289">
        <v>0</v>
      </c>
      <c r="FI422" s="289">
        <v>0</v>
      </c>
      <c r="FJ422" s="289">
        <v>0</v>
      </c>
      <c r="FK422" s="289">
        <v>0</v>
      </c>
    </row>
    <row r="423" spans="1:167" x14ac:dyDescent="0.15">
      <c r="A423" s="287">
        <v>6734</v>
      </c>
      <c r="B423" s="287" t="s">
        <v>878</v>
      </c>
      <c r="C423" s="289">
        <v>0</v>
      </c>
      <c r="D423" s="289">
        <v>4661337.75</v>
      </c>
      <c r="E423" s="289">
        <v>0</v>
      </c>
      <c r="F423" s="289">
        <v>3269.05</v>
      </c>
      <c r="G423" s="289">
        <v>51034.58</v>
      </c>
      <c r="H423" s="289">
        <v>5572.91</v>
      </c>
      <c r="I423" s="289">
        <v>10256.700000000001</v>
      </c>
      <c r="J423" s="289">
        <v>0</v>
      </c>
      <c r="K423" s="289">
        <v>431454.44</v>
      </c>
      <c r="L423" s="289">
        <v>0</v>
      </c>
      <c r="M423" s="289">
        <v>0</v>
      </c>
      <c r="N423" s="289">
        <v>0</v>
      </c>
      <c r="O423" s="289">
        <v>0</v>
      </c>
      <c r="P423" s="289">
        <v>0</v>
      </c>
      <c r="Q423" s="289">
        <v>0</v>
      </c>
      <c r="R423" s="289">
        <v>0</v>
      </c>
      <c r="S423" s="289">
        <v>0</v>
      </c>
      <c r="T423" s="289">
        <v>0</v>
      </c>
      <c r="U423" s="289">
        <v>291356.34000000003</v>
      </c>
      <c r="V423" s="289">
        <v>7423626</v>
      </c>
      <c r="W423" s="289">
        <v>8560</v>
      </c>
      <c r="X423" s="289">
        <v>0</v>
      </c>
      <c r="Y423" s="289">
        <v>0</v>
      </c>
      <c r="Z423" s="289">
        <v>2478.4900000000002</v>
      </c>
      <c r="AA423" s="289">
        <v>20187</v>
      </c>
      <c r="AB423" s="289">
        <v>0</v>
      </c>
      <c r="AC423" s="289">
        <v>0</v>
      </c>
      <c r="AD423" s="289">
        <v>0</v>
      </c>
      <c r="AE423" s="289">
        <v>123315</v>
      </c>
      <c r="AF423" s="289">
        <v>0</v>
      </c>
      <c r="AG423" s="289">
        <v>0</v>
      </c>
      <c r="AH423" s="289">
        <v>0</v>
      </c>
      <c r="AI423" s="289">
        <v>34042</v>
      </c>
      <c r="AJ423" s="289">
        <v>0</v>
      </c>
      <c r="AK423" s="289">
        <v>0</v>
      </c>
      <c r="AL423" s="289">
        <v>0</v>
      </c>
      <c r="AM423" s="289">
        <v>0</v>
      </c>
      <c r="AN423" s="289">
        <v>0</v>
      </c>
      <c r="AO423" s="289">
        <v>0</v>
      </c>
      <c r="AP423" s="289">
        <v>65092.44</v>
      </c>
      <c r="AQ423" s="289">
        <v>3157563.59</v>
      </c>
      <c r="AR423" s="289">
        <v>2206121.64</v>
      </c>
      <c r="AS423" s="289">
        <v>668913.32000000007</v>
      </c>
      <c r="AT423" s="289">
        <v>332643.85000000003</v>
      </c>
      <c r="AU423" s="289">
        <v>416033.19</v>
      </c>
      <c r="AV423" s="289">
        <v>144019.68</v>
      </c>
      <c r="AW423" s="289">
        <v>423653.8</v>
      </c>
      <c r="AX423" s="289">
        <v>505005.38</v>
      </c>
      <c r="AY423" s="289">
        <v>361148.76</v>
      </c>
      <c r="AZ423" s="289">
        <v>542201.9</v>
      </c>
      <c r="BA423" s="289">
        <v>2422849.2400000002</v>
      </c>
      <c r="BB423" s="289">
        <v>460353.69</v>
      </c>
      <c r="BC423" s="289">
        <v>100818.07</v>
      </c>
      <c r="BD423" s="289">
        <v>0</v>
      </c>
      <c r="BE423" s="289">
        <v>162377.85</v>
      </c>
      <c r="BF423" s="289">
        <v>768070.74</v>
      </c>
      <c r="BG423" s="289">
        <v>344955.49</v>
      </c>
      <c r="BH423" s="289">
        <v>19985.61</v>
      </c>
      <c r="BI423" s="289">
        <v>0</v>
      </c>
      <c r="BJ423" s="289">
        <v>0</v>
      </c>
      <c r="BK423" s="289">
        <v>0</v>
      </c>
      <c r="BL423" s="289">
        <v>0</v>
      </c>
      <c r="BM423" s="289">
        <v>0</v>
      </c>
      <c r="BN423" s="289">
        <v>0</v>
      </c>
      <c r="BO423" s="289">
        <v>0</v>
      </c>
      <c r="BP423" s="289">
        <v>0</v>
      </c>
      <c r="BQ423" s="289">
        <v>5794130.5800000001</v>
      </c>
      <c r="BR423" s="289">
        <v>5888997.4800000004</v>
      </c>
      <c r="BS423" s="289">
        <v>5794130.5800000001</v>
      </c>
      <c r="BT423" s="289">
        <v>5888997.4800000004</v>
      </c>
      <c r="BU423" s="289">
        <v>0</v>
      </c>
      <c r="BV423" s="289">
        <v>0</v>
      </c>
      <c r="BW423" s="289">
        <v>768070.74</v>
      </c>
      <c r="BX423" s="289">
        <v>0</v>
      </c>
      <c r="BY423" s="289">
        <v>0</v>
      </c>
      <c r="BZ423" s="289">
        <v>0</v>
      </c>
      <c r="CA423" s="289">
        <v>0</v>
      </c>
      <c r="CB423" s="289">
        <v>0</v>
      </c>
      <c r="CC423" s="289">
        <v>0</v>
      </c>
      <c r="CD423" s="289">
        <v>0</v>
      </c>
      <c r="CE423" s="289">
        <v>0</v>
      </c>
      <c r="CF423" s="289">
        <v>0</v>
      </c>
      <c r="CG423" s="289">
        <v>0</v>
      </c>
      <c r="CH423" s="289">
        <v>0</v>
      </c>
      <c r="CI423" s="289">
        <v>0</v>
      </c>
      <c r="CJ423" s="289">
        <v>0</v>
      </c>
      <c r="CK423" s="289">
        <v>0</v>
      </c>
      <c r="CL423" s="289">
        <v>0</v>
      </c>
      <c r="CM423" s="289">
        <v>283554</v>
      </c>
      <c r="CN423" s="289">
        <v>0</v>
      </c>
      <c r="CO423" s="289">
        <v>0</v>
      </c>
      <c r="CP423" s="289">
        <v>0</v>
      </c>
      <c r="CQ423" s="289">
        <v>0</v>
      </c>
      <c r="CR423" s="289">
        <v>0</v>
      </c>
      <c r="CS423" s="289">
        <v>0</v>
      </c>
      <c r="CT423" s="289">
        <v>242712.05000000002</v>
      </c>
      <c r="CU423" s="289">
        <v>0</v>
      </c>
      <c r="CV423" s="289">
        <v>0</v>
      </c>
      <c r="CW423" s="289">
        <v>0</v>
      </c>
      <c r="CX423" s="289">
        <v>37280.080000000002</v>
      </c>
      <c r="CY423" s="289">
        <v>0</v>
      </c>
      <c r="CZ423" s="289">
        <v>0</v>
      </c>
      <c r="DA423" s="289">
        <v>0</v>
      </c>
      <c r="DB423" s="289">
        <v>0</v>
      </c>
      <c r="DC423" s="289">
        <v>0</v>
      </c>
      <c r="DD423" s="289">
        <v>0</v>
      </c>
      <c r="DE423" s="289">
        <v>0</v>
      </c>
      <c r="DF423" s="289">
        <v>0</v>
      </c>
      <c r="DG423" s="289">
        <v>0</v>
      </c>
      <c r="DH423" s="289">
        <v>0</v>
      </c>
      <c r="DI423" s="289">
        <v>928616.05</v>
      </c>
      <c r="DJ423" s="289">
        <v>0</v>
      </c>
      <c r="DK423" s="289">
        <v>0</v>
      </c>
      <c r="DL423" s="289">
        <v>118408.11</v>
      </c>
      <c r="DM423" s="289">
        <v>164136.88</v>
      </c>
      <c r="DN423" s="289">
        <v>0</v>
      </c>
      <c r="DO423" s="289">
        <v>0</v>
      </c>
      <c r="DP423" s="289">
        <v>9765.23</v>
      </c>
      <c r="DQ423" s="289">
        <v>0</v>
      </c>
      <c r="DR423" s="289">
        <v>0</v>
      </c>
      <c r="DS423" s="289">
        <v>0</v>
      </c>
      <c r="DT423" s="289">
        <v>0</v>
      </c>
      <c r="DU423" s="289">
        <v>0</v>
      </c>
      <c r="DV423" s="289">
        <v>110690.6</v>
      </c>
      <c r="DW423" s="289">
        <v>0</v>
      </c>
      <c r="DX423" s="289">
        <v>1013.01</v>
      </c>
      <c r="DY423" s="289">
        <v>0</v>
      </c>
      <c r="DZ423" s="289">
        <v>0</v>
      </c>
      <c r="EA423" s="289">
        <v>0</v>
      </c>
      <c r="EB423" s="289">
        <v>1013.01</v>
      </c>
      <c r="EC423" s="289">
        <v>0</v>
      </c>
      <c r="ED423" s="289">
        <v>40603.410000000003</v>
      </c>
      <c r="EE423" s="289">
        <v>28250.920000000002</v>
      </c>
      <c r="EF423" s="289">
        <v>1455010.51</v>
      </c>
      <c r="EG423" s="289">
        <v>1463390.3</v>
      </c>
      <c r="EH423" s="289">
        <v>3972.7000000000003</v>
      </c>
      <c r="EI423" s="289">
        <v>0</v>
      </c>
      <c r="EJ423" s="289">
        <v>0</v>
      </c>
      <c r="EK423" s="289">
        <v>0</v>
      </c>
      <c r="EL423" s="289">
        <v>0</v>
      </c>
      <c r="EM423" s="289">
        <v>1440000</v>
      </c>
      <c r="EN423" s="289">
        <v>0</v>
      </c>
      <c r="EO423" s="289">
        <v>0</v>
      </c>
      <c r="EP423" s="289">
        <v>0</v>
      </c>
      <c r="EQ423" s="289">
        <v>0</v>
      </c>
      <c r="ER423" s="289">
        <v>0</v>
      </c>
      <c r="ES423" s="289">
        <v>0</v>
      </c>
      <c r="ET423" s="289">
        <v>0</v>
      </c>
      <c r="EU423" s="289">
        <v>103108.92</v>
      </c>
      <c r="EV423" s="289">
        <v>92919.26</v>
      </c>
      <c r="EW423" s="289">
        <v>629970.45000000007</v>
      </c>
      <c r="EX423" s="289">
        <v>640160.11</v>
      </c>
      <c r="EY423" s="289">
        <v>0</v>
      </c>
      <c r="EZ423" s="289">
        <v>0</v>
      </c>
      <c r="FA423" s="289">
        <v>0</v>
      </c>
      <c r="FB423" s="289">
        <v>0</v>
      </c>
      <c r="FC423" s="289">
        <v>0</v>
      </c>
      <c r="FD423" s="289">
        <v>0</v>
      </c>
      <c r="FE423" s="289">
        <v>0</v>
      </c>
      <c r="FF423" s="289">
        <v>0</v>
      </c>
      <c r="FG423" s="289">
        <v>0</v>
      </c>
      <c r="FH423" s="289">
        <v>0</v>
      </c>
      <c r="FI423" s="289">
        <v>0</v>
      </c>
      <c r="FJ423" s="289">
        <v>0</v>
      </c>
      <c r="FK423" s="289">
        <v>0</v>
      </c>
    </row>
    <row r="424" spans="1:167" x14ac:dyDescent="0.15">
      <c r="A424" s="287">
        <v>6748</v>
      </c>
      <c r="B424" s="287" t="s">
        <v>879</v>
      </c>
      <c r="C424" s="289">
        <v>0</v>
      </c>
      <c r="D424" s="289">
        <v>3110771.89</v>
      </c>
      <c r="E424" s="289">
        <v>0</v>
      </c>
      <c r="F424" s="289">
        <v>0</v>
      </c>
      <c r="G424" s="289">
        <v>2072.6799999999998</v>
      </c>
      <c r="H424" s="289">
        <v>4971.55</v>
      </c>
      <c r="I424" s="289">
        <v>27352.55</v>
      </c>
      <c r="J424" s="289">
        <v>0</v>
      </c>
      <c r="K424" s="289">
        <v>1100575.18</v>
      </c>
      <c r="L424" s="289">
        <v>0</v>
      </c>
      <c r="M424" s="289">
        <v>0</v>
      </c>
      <c r="N424" s="289">
        <v>0</v>
      </c>
      <c r="O424" s="289">
        <v>0</v>
      </c>
      <c r="P424" s="289">
        <v>0</v>
      </c>
      <c r="Q424" s="289">
        <v>0</v>
      </c>
      <c r="R424" s="289">
        <v>0</v>
      </c>
      <c r="S424" s="289">
        <v>0</v>
      </c>
      <c r="T424" s="289">
        <v>0</v>
      </c>
      <c r="U424" s="289">
        <v>74866.89</v>
      </c>
      <c r="V424" s="289">
        <v>346585</v>
      </c>
      <c r="W424" s="289">
        <v>3120</v>
      </c>
      <c r="X424" s="289">
        <v>0</v>
      </c>
      <c r="Y424" s="289">
        <v>0</v>
      </c>
      <c r="Z424" s="289">
        <v>0</v>
      </c>
      <c r="AA424" s="289">
        <v>21499</v>
      </c>
      <c r="AB424" s="289">
        <v>0</v>
      </c>
      <c r="AC424" s="289">
        <v>0</v>
      </c>
      <c r="AD424" s="289">
        <v>9660</v>
      </c>
      <c r="AE424" s="289">
        <v>19400</v>
      </c>
      <c r="AF424" s="289">
        <v>0</v>
      </c>
      <c r="AG424" s="289">
        <v>0</v>
      </c>
      <c r="AH424" s="289">
        <v>0</v>
      </c>
      <c r="AI424" s="289">
        <v>54959</v>
      </c>
      <c r="AJ424" s="289">
        <v>0</v>
      </c>
      <c r="AK424" s="289">
        <v>0</v>
      </c>
      <c r="AL424" s="289">
        <v>0</v>
      </c>
      <c r="AM424" s="289">
        <v>0</v>
      </c>
      <c r="AN424" s="289">
        <v>0</v>
      </c>
      <c r="AO424" s="289">
        <v>0</v>
      </c>
      <c r="AP424" s="289">
        <v>0.28000000000000003</v>
      </c>
      <c r="AQ424" s="289">
        <v>1990052.8</v>
      </c>
      <c r="AR424" s="289">
        <v>401735.10000000003</v>
      </c>
      <c r="AS424" s="289">
        <v>0</v>
      </c>
      <c r="AT424" s="289">
        <v>157391.29</v>
      </c>
      <c r="AU424" s="289">
        <v>33832.97</v>
      </c>
      <c r="AV424" s="289">
        <v>209</v>
      </c>
      <c r="AW424" s="289">
        <v>53509.74</v>
      </c>
      <c r="AX424" s="289">
        <v>143855.76999999999</v>
      </c>
      <c r="AY424" s="289">
        <v>242630.55000000002</v>
      </c>
      <c r="AZ424" s="289">
        <v>122815.16</v>
      </c>
      <c r="BA424" s="289">
        <v>783615.18</v>
      </c>
      <c r="BB424" s="289">
        <v>211632.83000000002</v>
      </c>
      <c r="BC424" s="289">
        <v>32712.65</v>
      </c>
      <c r="BD424" s="289">
        <v>14426.99</v>
      </c>
      <c r="BE424" s="289">
        <v>30319.33</v>
      </c>
      <c r="BF424" s="289">
        <v>381869.43</v>
      </c>
      <c r="BG424" s="289">
        <v>162098.72</v>
      </c>
      <c r="BH424" s="289">
        <v>77.63</v>
      </c>
      <c r="BI424" s="289">
        <v>0</v>
      </c>
      <c r="BJ424" s="289">
        <v>0</v>
      </c>
      <c r="BK424" s="289">
        <v>0</v>
      </c>
      <c r="BL424" s="289">
        <v>0</v>
      </c>
      <c r="BM424" s="289">
        <v>0</v>
      </c>
      <c r="BN424" s="289">
        <v>0</v>
      </c>
      <c r="BO424" s="289">
        <v>0</v>
      </c>
      <c r="BP424" s="289">
        <v>0</v>
      </c>
      <c r="BQ424" s="289">
        <v>1474991.89</v>
      </c>
      <c r="BR424" s="289">
        <v>1488040.77</v>
      </c>
      <c r="BS424" s="289">
        <v>1474991.89</v>
      </c>
      <c r="BT424" s="289">
        <v>1488040.77</v>
      </c>
      <c r="BU424" s="289">
        <v>0</v>
      </c>
      <c r="BV424" s="289">
        <v>0</v>
      </c>
      <c r="BW424" s="289">
        <v>380301.43</v>
      </c>
      <c r="BX424" s="289">
        <v>0</v>
      </c>
      <c r="BY424" s="289">
        <v>0</v>
      </c>
      <c r="BZ424" s="289">
        <v>0</v>
      </c>
      <c r="CA424" s="289">
        <v>0</v>
      </c>
      <c r="CB424" s="289">
        <v>15041</v>
      </c>
      <c r="CC424" s="289">
        <v>39834</v>
      </c>
      <c r="CD424" s="289">
        <v>0</v>
      </c>
      <c r="CE424" s="289">
        <v>0</v>
      </c>
      <c r="CF424" s="289">
        <v>0</v>
      </c>
      <c r="CG424" s="289">
        <v>0</v>
      </c>
      <c r="CH424" s="289">
        <v>64770.91</v>
      </c>
      <c r="CI424" s="289">
        <v>0</v>
      </c>
      <c r="CJ424" s="289">
        <v>0</v>
      </c>
      <c r="CK424" s="289">
        <v>0</v>
      </c>
      <c r="CL424" s="289">
        <v>0</v>
      </c>
      <c r="CM424" s="289">
        <v>46879</v>
      </c>
      <c r="CN424" s="289">
        <v>0</v>
      </c>
      <c r="CO424" s="289">
        <v>0</v>
      </c>
      <c r="CP424" s="289">
        <v>0</v>
      </c>
      <c r="CQ424" s="289">
        <v>0</v>
      </c>
      <c r="CR424" s="289">
        <v>0</v>
      </c>
      <c r="CS424" s="289">
        <v>0</v>
      </c>
      <c r="CT424" s="289">
        <v>76457.740000000005</v>
      </c>
      <c r="CU424" s="289">
        <v>0</v>
      </c>
      <c r="CV424" s="289">
        <v>0</v>
      </c>
      <c r="CW424" s="289">
        <v>0</v>
      </c>
      <c r="CX424" s="289">
        <v>8347.77</v>
      </c>
      <c r="CY424" s="289">
        <v>0</v>
      </c>
      <c r="CZ424" s="289">
        <v>0</v>
      </c>
      <c r="DA424" s="289">
        <v>0</v>
      </c>
      <c r="DB424" s="289">
        <v>0</v>
      </c>
      <c r="DC424" s="289">
        <v>0</v>
      </c>
      <c r="DD424" s="289">
        <v>0</v>
      </c>
      <c r="DE424" s="289">
        <v>0</v>
      </c>
      <c r="DF424" s="289">
        <v>0</v>
      </c>
      <c r="DG424" s="289">
        <v>0</v>
      </c>
      <c r="DH424" s="289">
        <v>0</v>
      </c>
      <c r="DI424" s="289">
        <v>183697.5</v>
      </c>
      <c r="DJ424" s="289">
        <v>0</v>
      </c>
      <c r="DK424" s="289">
        <v>0</v>
      </c>
      <c r="DL424" s="289">
        <v>2070.58</v>
      </c>
      <c r="DM424" s="289">
        <v>32294.420000000002</v>
      </c>
      <c r="DN424" s="289">
        <v>0</v>
      </c>
      <c r="DO424" s="289">
        <v>0</v>
      </c>
      <c r="DP424" s="289">
        <v>21765.5</v>
      </c>
      <c r="DQ424" s="289">
        <v>0</v>
      </c>
      <c r="DR424" s="289">
        <v>0</v>
      </c>
      <c r="DS424" s="289">
        <v>0</v>
      </c>
      <c r="DT424" s="289">
        <v>0</v>
      </c>
      <c r="DU424" s="289">
        <v>0</v>
      </c>
      <c r="DV424" s="289">
        <v>391803.85000000003</v>
      </c>
      <c r="DW424" s="289">
        <v>0</v>
      </c>
      <c r="DX424" s="289">
        <v>0</v>
      </c>
      <c r="DY424" s="289">
        <v>0</v>
      </c>
      <c r="DZ424" s="289">
        <v>0</v>
      </c>
      <c r="EA424" s="289">
        <v>0</v>
      </c>
      <c r="EB424" s="289">
        <v>0</v>
      </c>
      <c r="EC424" s="289">
        <v>0</v>
      </c>
      <c r="ED424" s="289">
        <v>75737.73000000001</v>
      </c>
      <c r="EE424" s="289">
        <v>76341.03</v>
      </c>
      <c r="EF424" s="289">
        <v>4478247.92</v>
      </c>
      <c r="EG424" s="289">
        <v>508220.99</v>
      </c>
      <c r="EH424" s="289">
        <v>3933968</v>
      </c>
      <c r="EI424" s="289">
        <v>0</v>
      </c>
      <c r="EJ424" s="289">
        <v>0</v>
      </c>
      <c r="EK424" s="289">
        <v>35455.629999999997</v>
      </c>
      <c r="EL424" s="289">
        <v>0</v>
      </c>
      <c r="EM424" s="289">
        <v>4523649.3499999996</v>
      </c>
      <c r="EN424" s="289">
        <v>0</v>
      </c>
      <c r="EO424" s="289">
        <v>0</v>
      </c>
      <c r="EP424" s="289">
        <v>0</v>
      </c>
      <c r="EQ424" s="289">
        <v>0</v>
      </c>
      <c r="ER424" s="289">
        <v>0</v>
      </c>
      <c r="ES424" s="289">
        <v>0</v>
      </c>
      <c r="ET424" s="289">
        <v>0</v>
      </c>
      <c r="EU424" s="289">
        <v>0</v>
      </c>
      <c r="EV424" s="289">
        <v>0</v>
      </c>
      <c r="EW424" s="289">
        <v>9335.74</v>
      </c>
      <c r="EX424" s="289">
        <v>9335.74</v>
      </c>
      <c r="EY424" s="289">
        <v>0</v>
      </c>
      <c r="EZ424" s="289">
        <v>-229.20000000000002</v>
      </c>
      <c r="FA424" s="289">
        <v>3204.11</v>
      </c>
      <c r="FB424" s="289">
        <v>8000</v>
      </c>
      <c r="FC424" s="289">
        <v>4566.6900000000005</v>
      </c>
      <c r="FD424" s="289">
        <v>0</v>
      </c>
      <c r="FE424" s="289">
        <v>0</v>
      </c>
      <c r="FF424" s="289">
        <v>0</v>
      </c>
      <c r="FG424" s="289">
        <v>0</v>
      </c>
      <c r="FH424" s="289">
        <v>0</v>
      </c>
      <c r="FI424" s="289">
        <v>0</v>
      </c>
      <c r="FJ424" s="289">
        <v>0</v>
      </c>
      <c r="FK424" s="289">
        <v>0</v>
      </c>
    </row>
    <row r="425" spans="1:167" x14ac:dyDescent="0.15">
      <c r="A425" s="287"/>
      <c r="B425" s="287"/>
      <c r="C425" s="289"/>
      <c r="D425" s="289"/>
      <c r="E425" s="289"/>
      <c r="F425" s="289"/>
      <c r="G425" s="289"/>
      <c r="H425" s="289"/>
      <c r="I425" s="289"/>
      <c r="J425" s="289"/>
      <c r="K425" s="289"/>
      <c r="L425" s="289"/>
      <c r="M425" s="289"/>
      <c r="N425" s="289"/>
      <c r="O425" s="289"/>
      <c r="P425" s="289"/>
      <c r="Q425" s="289"/>
      <c r="R425" s="289"/>
      <c r="S425" s="289"/>
      <c r="T425" s="289"/>
      <c r="U425" s="289"/>
      <c r="V425" s="289"/>
      <c r="W425" s="289"/>
      <c r="X425" s="289"/>
      <c r="Y425" s="289"/>
      <c r="Z425" s="289"/>
      <c r="AA425" s="289"/>
      <c r="AB425" s="289"/>
      <c r="AC425" s="289"/>
      <c r="AD425" s="289"/>
      <c r="AE425" s="289"/>
      <c r="AF425" s="289"/>
      <c r="AG425" s="289"/>
      <c r="AH425" s="289"/>
      <c r="AI425" s="289"/>
      <c r="AJ425" s="289"/>
      <c r="AK425" s="289"/>
      <c r="AL425" s="289"/>
      <c r="AM425" s="289"/>
      <c r="AN425" s="289"/>
      <c r="AO425" s="289"/>
      <c r="AP425" s="289"/>
      <c r="AQ425" s="289"/>
      <c r="AR425" s="289"/>
      <c r="AS425" s="289"/>
      <c r="AT425" s="289"/>
      <c r="AU425" s="289"/>
      <c r="AV425" s="289"/>
      <c r="AW425" s="289"/>
      <c r="AX425" s="289"/>
      <c r="AY425" s="289"/>
      <c r="AZ425" s="289"/>
      <c r="BA425" s="289"/>
      <c r="BB425" s="289"/>
      <c r="BC425" s="289"/>
      <c r="BD425" s="289"/>
      <c r="BE425" s="289"/>
      <c r="BF425" s="289"/>
      <c r="BG425" s="289"/>
      <c r="BH425" s="289"/>
      <c r="BI425" s="289"/>
      <c r="BJ425" s="289"/>
      <c r="BK425" s="289"/>
      <c r="BL425" s="289"/>
      <c r="BM425" s="289"/>
      <c r="BN425" s="289"/>
      <c r="BO425" s="289"/>
      <c r="BP425" s="289"/>
      <c r="BQ425" s="289"/>
      <c r="BR425" s="289"/>
      <c r="BS425" s="289"/>
      <c r="BT425" s="289"/>
      <c r="BU425" s="289"/>
      <c r="BV425" s="289"/>
      <c r="BW425" s="289"/>
      <c r="BX425" s="289"/>
      <c r="BY425" s="289"/>
      <c r="BZ425" s="289"/>
      <c r="CA425" s="289"/>
      <c r="CB425" s="289"/>
      <c r="CC425" s="289"/>
      <c r="CD425" s="289"/>
      <c r="CE425" s="289"/>
      <c r="CF425" s="289"/>
      <c r="CG425" s="289"/>
      <c r="CH425" s="289"/>
      <c r="CI425" s="289"/>
      <c r="CJ425" s="289"/>
      <c r="CK425" s="289"/>
      <c r="CL425" s="289"/>
      <c r="CM425" s="289"/>
      <c r="CN425" s="289"/>
      <c r="CO425" s="289"/>
      <c r="CP425" s="289"/>
      <c r="CQ425" s="289"/>
      <c r="CR425" s="289"/>
      <c r="CS425" s="289"/>
      <c r="CT425" s="289"/>
      <c r="CU425" s="289"/>
      <c r="CV425" s="289"/>
      <c r="CW425" s="289"/>
      <c r="CX425" s="289"/>
      <c r="CY425" s="289"/>
      <c r="CZ425" s="289"/>
      <c r="DA425" s="289"/>
      <c r="DB425" s="289"/>
      <c r="DC425" s="289"/>
      <c r="DD425" s="289"/>
      <c r="DE425" s="289"/>
      <c r="DF425" s="289"/>
      <c r="DG425" s="289"/>
      <c r="DH425" s="289"/>
      <c r="DI425" s="289"/>
      <c r="DJ425" s="289"/>
      <c r="DK425" s="289"/>
      <c r="DL425" s="289"/>
      <c r="DM425" s="289"/>
      <c r="DN425" s="289"/>
      <c r="DO425" s="289"/>
      <c r="DP425" s="289"/>
      <c r="DQ425" s="289"/>
      <c r="DR425" s="289"/>
      <c r="DS425" s="289"/>
      <c r="DT425" s="289"/>
      <c r="DU425" s="289"/>
      <c r="DV425" s="289"/>
      <c r="DW425" s="289"/>
      <c r="DX425" s="289"/>
      <c r="DY425" s="289"/>
      <c r="DZ425" s="289"/>
      <c r="EA425" s="289"/>
      <c r="EB425" s="289"/>
      <c r="EC425" s="289"/>
      <c r="ED425" s="289"/>
      <c r="EE425" s="289"/>
      <c r="EF425" s="289"/>
      <c r="EG425" s="289"/>
      <c r="EH425" s="289"/>
      <c r="EI425" s="289"/>
      <c r="EJ425" s="289"/>
      <c r="EK425" s="289"/>
      <c r="EL425" s="289"/>
      <c r="EM425" s="289"/>
      <c r="EN425" s="289"/>
      <c r="EO425" s="289"/>
      <c r="EP425" s="289"/>
      <c r="EQ425" s="289"/>
      <c r="ER425" s="289"/>
      <c r="ES425" s="289"/>
      <c r="ET425" s="289"/>
      <c r="EU425" s="289"/>
      <c r="EV425" s="289"/>
      <c r="EW425" s="289"/>
      <c r="EX425" s="289"/>
      <c r="EY425" s="289"/>
      <c r="EZ425" s="289"/>
      <c r="FA425" s="289"/>
      <c r="FB425" s="289"/>
      <c r="FC425" s="289"/>
      <c r="FD425" s="289"/>
      <c r="FE425" s="289"/>
      <c r="FF425" s="289"/>
      <c r="FG425" s="289"/>
      <c r="FH425" s="289"/>
      <c r="FI425" s="289"/>
      <c r="FJ425" s="289"/>
      <c r="FK425" s="289"/>
    </row>
    <row r="426" spans="1:167" x14ac:dyDescent="0.15">
      <c r="A426" s="287"/>
      <c r="B426" s="287"/>
      <c r="C426" s="289">
        <f>SUM(C3:C425)</f>
        <v>3292467.22</v>
      </c>
      <c r="D426" s="289">
        <f t="shared" ref="D426:BO426" si="0">SUM(D3:D425)</f>
        <v>4155280306.9299994</v>
      </c>
      <c r="E426" s="289">
        <f t="shared" si="0"/>
        <v>4325520.6199999982</v>
      </c>
      <c r="F426" s="289">
        <f t="shared" si="0"/>
        <v>7115289.1899999967</v>
      </c>
      <c r="G426" s="289">
        <f t="shared" si="0"/>
        <v>18475182.820000019</v>
      </c>
      <c r="H426" s="289">
        <f t="shared" si="0"/>
        <v>4978262.8900000062</v>
      </c>
      <c r="I426" s="289">
        <f t="shared" si="0"/>
        <v>75700230.220000058</v>
      </c>
      <c r="J426" s="289">
        <f t="shared" si="0"/>
        <v>970464.04</v>
      </c>
      <c r="K426" s="289">
        <f t="shared" si="0"/>
        <v>343535707.36000001</v>
      </c>
      <c r="L426" s="289">
        <f t="shared" si="0"/>
        <v>21960.41</v>
      </c>
      <c r="M426" s="289">
        <f t="shared" si="0"/>
        <v>2000180.1099999992</v>
      </c>
      <c r="N426" s="289">
        <f t="shared" si="0"/>
        <v>313938.82999999996</v>
      </c>
      <c r="O426" s="289">
        <f t="shared" si="0"/>
        <v>4077.41</v>
      </c>
      <c r="P426" s="289">
        <f t="shared" si="0"/>
        <v>3594174.8100000015</v>
      </c>
      <c r="Q426" s="289">
        <f t="shared" si="0"/>
        <v>38120.85</v>
      </c>
      <c r="R426" s="289">
        <f t="shared" si="0"/>
        <v>372688.85</v>
      </c>
      <c r="S426" s="289">
        <f t="shared" si="0"/>
        <v>1013319.0800000001</v>
      </c>
      <c r="T426" s="289">
        <f t="shared" si="0"/>
        <v>623233.3600000001</v>
      </c>
      <c r="U426" s="289">
        <f t="shared" si="0"/>
        <v>261502592.91000009</v>
      </c>
      <c r="V426" s="289">
        <f t="shared" si="0"/>
        <v>4305790144</v>
      </c>
      <c r="W426" s="289">
        <f t="shared" si="0"/>
        <v>12409720.06000001</v>
      </c>
      <c r="X426" s="289">
        <f t="shared" si="0"/>
        <v>7275150</v>
      </c>
      <c r="Y426" s="289">
        <f t="shared" si="0"/>
        <v>109068200.01000008</v>
      </c>
      <c r="Z426" s="289">
        <f t="shared" si="0"/>
        <v>6929653.4600000018</v>
      </c>
      <c r="AA426" s="289">
        <f t="shared" si="0"/>
        <v>52716046.759999998</v>
      </c>
      <c r="AB426" s="289">
        <f t="shared" si="0"/>
        <v>5430384.6199999982</v>
      </c>
      <c r="AC426" s="289">
        <f t="shared" si="0"/>
        <v>16449689.150000004</v>
      </c>
      <c r="AD426" s="289">
        <f t="shared" si="0"/>
        <v>63631196.280000001</v>
      </c>
      <c r="AE426" s="289">
        <f t="shared" si="0"/>
        <v>199275846.83999991</v>
      </c>
      <c r="AF426" s="289">
        <f t="shared" si="0"/>
        <v>0</v>
      </c>
      <c r="AG426" s="289">
        <f t="shared" si="0"/>
        <v>125296.35</v>
      </c>
      <c r="AH426" s="289">
        <f t="shared" si="0"/>
        <v>32779472.219999988</v>
      </c>
      <c r="AI426" s="289">
        <f t="shared" si="0"/>
        <v>25565706.639999997</v>
      </c>
      <c r="AJ426" s="289">
        <f t="shared" si="0"/>
        <v>0</v>
      </c>
      <c r="AK426" s="289">
        <f t="shared" si="0"/>
        <v>11041079.970000003</v>
      </c>
      <c r="AL426" s="289">
        <f t="shared" si="0"/>
        <v>26177419.200000007</v>
      </c>
      <c r="AM426" s="289">
        <f t="shared" si="0"/>
        <v>10530384.950000003</v>
      </c>
      <c r="AN426" s="289">
        <f t="shared" si="0"/>
        <v>37479429.559999995</v>
      </c>
      <c r="AO426" s="289">
        <f t="shared" si="0"/>
        <v>194990.56000000003</v>
      </c>
      <c r="AP426" s="289">
        <f t="shared" si="0"/>
        <v>11742190.919999991</v>
      </c>
      <c r="AQ426" s="289">
        <f t="shared" si="0"/>
        <v>1996302945.7099984</v>
      </c>
      <c r="AR426" s="289">
        <f t="shared" si="0"/>
        <v>1891569700.28</v>
      </c>
      <c r="AS426" s="289">
        <f t="shared" si="0"/>
        <v>244451502.99000001</v>
      </c>
      <c r="AT426" s="289">
        <f t="shared" si="0"/>
        <v>231164308.33999994</v>
      </c>
      <c r="AU426" s="289">
        <f t="shared" si="0"/>
        <v>147110602.78999996</v>
      </c>
      <c r="AV426" s="289">
        <f t="shared" si="0"/>
        <v>72219732.699999973</v>
      </c>
      <c r="AW426" s="289">
        <f t="shared" si="0"/>
        <v>298816967.78000015</v>
      </c>
      <c r="AX426" s="289">
        <f t="shared" si="0"/>
        <v>442790521.64000016</v>
      </c>
      <c r="AY426" s="289">
        <f t="shared" si="0"/>
        <v>205012502.13999966</v>
      </c>
      <c r="AZ426" s="289">
        <f t="shared" si="0"/>
        <v>512030598.1099999</v>
      </c>
      <c r="BA426" s="289">
        <f t="shared" si="0"/>
        <v>1576844573.0900009</v>
      </c>
      <c r="BB426" s="289">
        <f t="shared" si="0"/>
        <v>281930638.17000014</v>
      </c>
      <c r="BC426" s="289">
        <f t="shared" si="0"/>
        <v>84373320.490000024</v>
      </c>
      <c r="BD426" s="289">
        <f t="shared" si="0"/>
        <v>35100258.080000013</v>
      </c>
      <c r="BE426" s="289">
        <f t="shared" si="0"/>
        <v>110771830.64000005</v>
      </c>
      <c r="BF426" s="289">
        <f t="shared" si="0"/>
        <v>1109376094.8799999</v>
      </c>
      <c r="BG426" s="289">
        <f t="shared" si="0"/>
        <v>503546376.46000022</v>
      </c>
      <c r="BH426" s="289">
        <f t="shared" si="0"/>
        <v>11444419.529999996</v>
      </c>
      <c r="BI426" s="289">
        <f t="shared" si="0"/>
        <v>21601036.460000008</v>
      </c>
      <c r="BJ426" s="289">
        <f t="shared" si="0"/>
        <v>23004838.919999994</v>
      </c>
      <c r="BK426" s="289">
        <f t="shared" si="0"/>
        <v>89710109.129999995</v>
      </c>
      <c r="BL426" s="289">
        <f t="shared" si="0"/>
        <v>92349512.710000008</v>
      </c>
      <c r="BM426" s="289">
        <f t="shared" si="0"/>
        <v>104064380.93000004</v>
      </c>
      <c r="BN426" s="289">
        <f t="shared" si="0"/>
        <v>94017723.320000023</v>
      </c>
      <c r="BO426" s="289">
        <f t="shared" si="0"/>
        <v>427266315.66999984</v>
      </c>
      <c r="BP426" s="289">
        <f t="shared" ref="BP426:EA426" si="1">SUM(BP3:BP425)</f>
        <v>466236148.74000001</v>
      </c>
      <c r="BQ426" s="289">
        <f t="shared" si="1"/>
        <v>1546916336.8499992</v>
      </c>
      <c r="BR426" s="289">
        <f t="shared" si="1"/>
        <v>1576862780.9900012</v>
      </c>
      <c r="BS426" s="289">
        <f t="shared" si="1"/>
        <v>2189558179.0399985</v>
      </c>
      <c r="BT426" s="289">
        <f t="shared" si="1"/>
        <v>2252471004.6800008</v>
      </c>
      <c r="BU426" s="289">
        <f t="shared" si="1"/>
        <v>0</v>
      </c>
      <c r="BV426" s="289">
        <f t="shared" si="1"/>
        <v>0</v>
      </c>
      <c r="BW426" s="289">
        <f t="shared" si="1"/>
        <v>1029787732.9600003</v>
      </c>
      <c r="BX426" s="289">
        <f t="shared" si="1"/>
        <v>36228.86</v>
      </c>
      <c r="BY426" s="289">
        <f t="shared" si="1"/>
        <v>16559.460000000003</v>
      </c>
      <c r="BZ426" s="289">
        <f t="shared" si="1"/>
        <v>5294.54</v>
      </c>
      <c r="CA426" s="289">
        <f t="shared" si="1"/>
        <v>47280.780000000006</v>
      </c>
      <c r="CB426" s="289">
        <f t="shared" si="1"/>
        <v>2445947.7599999988</v>
      </c>
      <c r="CC426" s="289">
        <f t="shared" si="1"/>
        <v>17575122.219999991</v>
      </c>
      <c r="CD426" s="289">
        <f t="shared" si="1"/>
        <v>16065.2</v>
      </c>
      <c r="CE426" s="289">
        <f t="shared" si="1"/>
        <v>156869.01</v>
      </c>
      <c r="CF426" s="289">
        <f t="shared" si="1"/>
        <v>0</v>
      </c>
      <c r="CG426" s="289">
        <f t="shared" si="1"/>
        <v>0</v>
      </c>
      <c r="CH426" s="289">
        <f t="shared" si="1"/>
        <v>9607116.0699999928</v>
      </c>
      <c r="CI426" s="289">
        <f t="shared" si="1"/>
        <v>130025.10999999999</v>
      </c>
      <c r="CJ426" s="289">
        <f t="shared" si="1"/>
        <v>6394074.7299999977</v>
      </c>
      <c r="CK426" s="289">
        <f t="shared" si="1"/>
        <v>1899474.05</v>
      </c>
      <c r="CL426" s="289">
        <f t="shared" si="1"/>
        <v>29937.019999999997</v>
      </c>
      <c r="CM426" s="289">
        <f t="shared" si="1"/>
        <v>353828345</v>
      </c>
      <c r="CN426" s="289">
        <f t="shared" si="1"/>
        <v>4465113</v>
      </c>
      <c r="CO426" s="289">
        <f t="shared" si="1"/>
        <v>0</v>
      </c>
      <c r="CP426" s="289">
        <f t="shared" si="1"/>
        <v>949387</v>
      </c>
      <c r="CQ426" s="289">
        <f t="shared" si="1"/>
        <v>0</v>
      </c>
      <c r="CR426" s="289">
        <f t="shared" si="1"/>
        <v>29967.95</v>
      </c>
      <c r="CS426" s="289">
        <f t="shared" si="1"/>
        <v>2196370</v>
      </c>
      <c r="CT426" s="289">
        <f t="shared" si="1"/>
        <v>168681257.97000003</v>
      </c>
      <c r="CU426" s="289">
        <f t="shared" si="1"/>
        <v>208669.38</v>
      </c>
      <c r="CV426" s="289">
        <f t="shared" si="1"/>
        <v>0</v>
      </c>
      <c r="CW426" s="289">
        <f t="shared" si="1"/>
        <v>11953.43</v>
      </c>
      <c r="CX426" s="289">
        <f t="shared" si="1"/>
        <v>30746489.749999989</v>
      </c>
      <c r="CY426" s="289">
        <f t="shared" si="1"/>
        <v>8988.08</v>
      </c>
      <c r="CZ426" s="289">
        <f t="shared" si="1"/>
        <v>20555</v>
      </c>
      <c r="DA426" s="289">
        <f t="shared" si="1"/>
        <v>44784.76</v>
      </c>
      <c r="DB426" s="289">
        <f t="shared" si="1"/>
        <v>23375.83</v>
      </c>
      <c r="DC426" s="289">
        <f t="shared" si="1"/>
        <v>245935.37999999995</v>
      </c>
      <c r="DD426" s="289">
        <f t="shared" si="1"/>
        <v>71233.080000000016</v>
      </c>
      <c r="DE426" s="289">
        <f t="shared" si="1"/>
        <v>62143.27</v>
      </c>
      <c r="DF426" s="289">
        <f t="shared" si="1"/>
        <v>95852.43</v>
      </c>
      <c r="DG426" s="289">
        <f t="shared" si="1"/>
        <v>366364.33</v>
      </c>
      <c r="DH426" s="289">
        <f t="shared" si="1"/>
        <v>64187.229999999996</v>
      </c>
      <c r="DI426" s="289">
        <f t="shared" si="1"/>
        <v>1168008828.3499992</v>
      </c>
      <c r="DJ426" s="289">
        <f t="shared" si="1"/>
        <v>39263.609999999993</v>
      </c>
      <c r="DK426" s="289">
        <f t="shared" si="1"/>
        <v>2600158.1399999992</v>
      </c>
      <c r="DL426" s="289">
        <f t="shared" si="1"/>
        <v>193266670.5500001</v>
      </c>
      <c r="DM426" s="289">
        <f t="shared" si="1"/>
        <v>86284304.270000055</v>
      </c>
      <c r="DN426" s="289">
        <f t="shared" si="1"/>
        <v>73098.48</v>
      </c>
      <c r="DO426" s="289">
        <f t="shared" si="1"/>
        <v>273748.44</v>
      </c>
      <c r="DP426" s="289">
        <f t="shared" si="1"/>
        <v>86451913.310000032</v>
      </c>
      <c r="DQ426" s="289">
        <f t="shared" si="1"/>
        <v>1340405.7099999997</v>
      </c>
      <c r="DR426" s="289">
        <f t="shared" si="1"/>
        <v>815977.24000000011</v>
      </c>
      <c r="DS426" s="289">
        <f t="shared" si="1"/>
        <v>79865.84</v>
      </c>
      <c r="DT426" s="289">
        <f t="shared" si="1"/>
        <v>5073400.6800000006</v>
      </c>
      <c r="DU426" s="289">
        <f t="shared" si="1"/>
        <v>250747.80000000002</v>
      </c>
      <c r="DV426" s="289">
        <f t="shared" si="1"/>
        <v>79549293.530000031</v>
      </c>
      <c r="DW426" s="289">
        <f t="shared" si="1"/>
        <v>3173473.6400000006</v>
      </c>
      <c r="DX426" s="289">
        <f t="shared" si="1"/>
        <v>44286519.680000022</v>
      </c>
      <c r="DY426" s="289">
        <f t="shared" si="1"/>
        <v>50979105.430000015</v>
      </c>
      <c r="DZ426" s="289">
        <f t="shared" si="1"/>
        <v>65091919.709999964</v>
      </c>
      <c r="EA426" s="289">
        <f t="shared" si="1"/>
        <v>36301971.010000005</v>
      </c>
      <c r="EB426" s="289">
        <f t="shared" ref="EB426:FK426" si="2">SUM(EB3:EB425)</f>
        <v>20978563.640000008</v>
      </c>
      <c r="EC426" s="289">
        <f t="shared" si="2"/>
        <v>1118799.3099999998</v>
      </c>
      <c r="ED426" s="289">
        <f t="shared" si="2"/>
        <v>246767524.04999989</v>
      </c>
      <c r="EE426" s="289">
        <f t="shared" si="2"/>
        <v>229717009.90000001</v>
      </c>
      <c r="EF426" s="289">
        <f t="shared" si="2"/>
        <v>1019436340.4100007</v>
      </c>
      <c r="EG426" s="289">
        <f t="shared" si="2"/>
        <v>628658550.69000006</v>
      </c>
      <c r="EH426" s="289">
        <f t="shared" si="2"/>
        <v>342057816.86000001</v>
      </c>
      <c r="EI426" s="289">
        <f t="shared" si="2"/>
        <v>370526.4</v>
      </c>
      <c r="EJ426" s="289">
        <f t="shared" si="2"/>
        <v>5882796.6299999999</v>
      </c>
      <c r="EK426" s="289">
        <f t="shared" si="2"/>
        <v>58851667.849999994</v>
      </c>
      <c r="EL426" s="289">
        <f t="shared" si="2"/>
        <v>665496.13000000024</v>
      </c>
      <c r="EM426" s="289">
        <f t="shared" si="2"/>
        <v>5069184658.510004</v>
      </c>
      <c r="EN426" s="289">
        <f t="shared" si="2"/>
        <v>770691600.26999938</v>
      </c>
      <c r="EO426" s="289">
        <f t="shared" si="2"/>
        <v>684261984.58999944</v>
      </c>
      <c r="EP426" s="289">
        <f t="shared" si="2"/>
        <v>671943534.38000023</v>
      </c>
      <c r="EQ426" s="289">
        <f t="shared" si="2"/>
        <v>3120890.82</v>
      </c>
      <c r="ER426" s="289">
        <f t="shared" si="2"/>
        <v>751677364.12999988</v>
      </c>
      <c r="ES426" s="289">
        <f t="shared" si="2"/>
        <v>0</v>
      </c>
      <c r="ET426" s="289">
        <f t="shared" si="2"/>
        <v>3574895.1100000003</v>
      </c>
      <c r="EU426" s="289">
        <f t="shared" si="2"/>
        <v>66455591.68</v>
      </c>
      <c r="EV426" s="289">
        <f t="shared" si="2"/>
        <v>76567392.209999964</v>
      </c>
      <c r="EW426" s="289">
        <f t="shared" si="2"/>
        <v>396644118.06999969</v>
      </c>
      <c r="EX426" s="289">
        <f t="shared" si="2"/>
        <v>385115530.42999989</v>
      </c>
      <c r="EY426" s="289">
        <f t="shared" si="2"/>
        <v>1416787.11</v>
      </c>
      <c r="EZ426" s="289">
        <f t="shared" si="2"/>
        <v>52487420.289999999</v>
      </c>
      <c r="FA426" s="289">
        <f t="shared" si="2"/>
        <v>58912718.680000015</v>
      </c>
      <c r="FB426" s="289">
        <f t="shared" si="2"/>
        <v>126194207.36</v>
      </c>
      <c r="FC426" s="289">
        <f t="shared" si="2"/>
        <v>25263372.530000005</v>
      </c>
      <c r="FD426" s="289">
        <f t="shared" si="2"/>
        <v>93720609.499999955</v>
      </c>
      <c r="FE426" s="289">
        <f t="shared" si="2"/>
        <v>784926.94000000006</v>
      </c>
      <c r="FF426" s="289">
        <f t="shared" si="2"/>
        <v>0</v>
      </c>
      <c r="FG426" s="289">
        <f t="shared" si="2"/>
        <v>0</v>
      </c>
      <c r="FH426" s="289">
        <f t="shared" si="2"/>
        <v>10363499.17</v>
      </c>
      <c r="FI426" s="289">
        <f t="shared" si="2"/>
        <v>5022746.7699999996</v>
      </c>
      <c r="FJ426" s="289">
        <f t="shared" si="2"/>
        <v>4829450.25</v>
      </c>
      <c r="FK426" s="289">
        <f t="shared" si="2"/>
        <v>511302.14999999997</v>
      </c>
    </row>
    <row r="429" spans="1:167" x14ac:dyDescent="0.15">
      <c r="C429" s="289" t="s">
        <v>262</v>
      </c>
      <c r="D429" s="289" t="s">
        <v>263</v>
      </c>
      <c r="E429" s="289" t="s">
        <v>264</v>
      </c>
      <c r="F429" s="289" t="s">
        <v>265</v>
      </c>
      <c r="G429" s="289" t="s">
        <v>266</v>
      </c>
      <c r="H429" s="289" t="s">
        <v>267</v>
      </c>
      <c r="I429" s="289" t="s">
        <v>268</v>
      </c>
      <c r="J429" s="289" t="s">
        <v>269</v>
      </c>
      <c r="K429" s="289" t="s">
        <v>270</v>
      </c>
      <c r="L429" s="289" t="s">
        <v>271</v>
      </c>
      <c r="M429" s="289" t="s">
        <v>272</v>
      </c>
      <c r="N429" s="289" t="s">
        <v>273</v>
      </c>
      <c r="O429" s="289" t="s">
        <v>274</v>
      </c>
      <c r="P429" s="289" t="s">
        <v>275</v>
      </c>
      <c r="Q429" s="289" t="s">
        <v>276</v>
      </c>
      <c r="R429" s="289" t="s">
        <v>277</v>
      </c>
      <c r="S429" s="289" t="s">
        <v>278</v>
      </c>
      <c r="T429" s="289" t="s">
        <v>279</v>
      </c>
      <c r="U429" s="289" t="s">
        <v>280</v>
      </c>
      <c r="V429" s="289" t="s">
        <v>281</v>
      </c>
      <c r="W429" s="289" t="s">
        <v>282</v>
      </c>
      <c r="X429" s="289" t="s">
        <v>283</v>
      </c>
      <c r="Y429" s="289" t="s">
        <v>284</v>
      </c>
      <c r="Z429" s="289" t="s">
        <v>285</v>
      </c>
      <c r="AA429" s="289" t="s">
        <v>286</v>
      </c>
      <c r="AB429" s="289" t="s">
        <v>287</v>
      </c>
      <c r="AC429" s="289" t="s">
        <v>288</v>
      </c>
      <c r="AD429" s="289" t="s">
        <v>289</v>
      </c>
      <c r="AE429" s="289" t="s">
        <v>290</v>
      </c>
      <c r="AF429" s="289" t="s">
        <v>291</v>
      </c>
      <c r="AG429" s="289" t="s">
        <v>292</v>
      </c>
      <c r="AH429" s="289" t="s">
        <v>293</v>
      </c>
      <c r="AI429" s="289" t="s">
        <v>294</v>
      </c>
      <c r="AJ429" s="289" t="s">
        <v>295</v>
      </c>
      <c r="AK429" s="289" t="s">
        <v>296</v>
      </c>
      <c r="AL429" s="289" t="s">
        <v>297</v>
      </c>
      <c r="AM429" s="289" t="s">
        <v>298</v>
      </c>
      <c r="AN429" s="289" t="s">
        <v>299</v>
      </c>
      <c r="AO429" s="289" t="s">
        <v>300</v>
      </c>
      <c r="AP429" s="289" t="s">
        <v>301</v>
      </c>
      <c r="AQ429" s="289" t="s">
        <v>302</v>
      </c>
      <c r="AR429" s="289" t="s">
        <v>303</v>
      </c>
      <c r="AS429" s="289" t="s">
        <v>304</v>
      </c>
      <c r="AT429" s="289" t="s">
        <v>305</v>
      </c>
      <c r="AU429" s="289" t="s">
        <v>306</v>
      </c>
      <c r="AV429" s="289" t="s">
        <v>307</v>
      </c>
      <c r="AW429" s="289" t="s">
        <v>308</v>
      </c>
      <c r="AX429" s="289" t="s">
        <v>309</v>
      </c>
      <c r="AY429" s="289" t="s">
        <v>310</v>
      </c>
      <c r="AZ429" s="289" t="s">
        <v>311</v>
      </c>
      <c r="BA429" s="289" t="s">
        <v>312</v>
      </c>
      <c r="BB429" s="289" t="s">
        <v>313</v>
      </c>
      <c r="BC429" s="289" t="s">
        <v>314</v>
      </c>
      <c r="BD429" s="289" t="s">
        <v>315</v>
      </c>
      <c r="BE429" s="289" t="s">
        <v>316</v>
      </c>
      <c r="BF429" s="289" t="s">
        <v>317</v>
      </c>
      <c r="BG429" s="289" t="s">
        <v>318</v>
      </c>
      <c r="BH429" s="289" t="s">
        <v>319</v>
      </c>
      <c r="BI429" s="289" t="s">
        <v>320</v>
      </c>
      <c r="BJ429" s="289" t="s">
        <v>321</v>
      </c>
      <c r="BK429" s="289" t="s">
        <v>322</v>
      </c>
      <c r="BL429" s="289" t="s">
        <v>323</v>
      </c>
      <c r="BM429" s="289" t="s">
        <v>324</v>
      </c>
      <c r="BN429" s="289" t="s">
        <v>325</v>
      </c>
      <c r="BO429" s="289" t="s">
        <v>326</v>
      </c>
      <c r="BP429" s="289" t="s">
        <v>327</v>
      </c>
      <c r="BQ429" s="289" t="s">
        <v>328</v>
      </c>
      <c r="BR429" s="289" t="s">
        <v>329</v>
      </c>
      <c r="BS429" s="289" t="s">
        <v>330</v>
      </c>
      <c r="BT429" s="289" t="s">
        <v>331</v>
      </c>
      <c r="BU429" s="289" t="s">
        <v>374</v>
      </c>
      <c r="BV429" s="289" t="s">
        <v>375</v>
      </c>
      <c r="BW429" s="289" t="s">
        <v>376</v>
      </c>
      <c r="BX429" s="289" t="s">
        <v>377</v>
      </c>
      <c r="BY429" s="289" t="s">
        <v>378</v>
      </c>
      <c r="BZ429" s="289" t="s">
        <v>379</v>
      </c>
      <c r="CA429" s="289" t="s">
        <v>380</v>
      </c>
      <c r="CB429" s="289" t="s">
        <v>381</v>
      </c>
      <c r="CC429" s="289" t="s">
        <v>382</v>
      </c>
      <c r="CD429" s="289" t="s">
        <v>383</v>
      </c>
      <c r="CE429" s="289" t="s">
        <v>384</v>
      </c>
      <c r="CF429" s="289" t="s">
        <v>385</v>
      </c>
      <c r="CG429" s="289" t="s">
        <v>386</v>
      </c>
      <c r="CH429" s="289" t="s">
        <v>387</v>
      </c>
      <c r="CI429" s="289" t="s">
        <v>388</v>
      </c>
      <c r="CJ429" s="289" t="s">
        <v>389</v>
      </c>
      <c r="CK429" s="289" t="s">
        <v>390</v>
      </c>
      <c r="CL429" s="289" t="s">
        <v>391</v>
      </c>
      <c r="CM429" s="289" t="s">
        <v>392</v>
      </c>
      <c r="CN429" s="289" t="s">
        <v>393</v>
      </c>
      <c r="CO429" s="289" t="s">
        <v>394</v>
      </c>
      <c r="CP429" s="289" t="s">
        <v>395</v>
      </c>
      <c r="CQ429" s="289" t="s">
        <v>396</v>
      </c>
      <c r="CR429" s="289" t="s">
        <v>397</v>
      </c>
      <c r="CS429" s="289" t="s">
        <v>398</v>
      </c>
      <c r="CT429" s="289" t="s">
        <v>399</v>
      </c>
      <c r="CU429" s="289" t="s">
        <v>400</v>
      </c>
      <c r="CV429" s="289" t="s">
        <v>401</v>
      </c>
      <c r="CW429" s="289" t="s">
        <v>402</v>
      </c>
      <c r="CX429" s="289" t="s">
        <v>403</v>
      </c>
      <c r="CY429" s="289" t="s">
        <v>404</v>
      </c>
      <c r="CZ429" s="289" t="s">
        <v>405</v>
      </c>
      <c r="DA429" s="289" t="s">
        <v>406</v>
      </c>
      <c r="DB429" s="289" t="s">
        <v>407</v>
      </c>
      <c r="DC429" s="289" t="s">
        <v>408</v>
      </c>
      <c r="DD429" s="289" t="s">
        <v>409</v>
      </c>
      <c r="DE429" s="289" t="s">
        <v>410</v>
      </c>
      <c r="DF429" s="289" t="s">
        <v>411</v>
      </c>
      <c r="DG429" s="289" t="s">
        <v>412</v>
      </c>
      <c r="DH429" s="289" t="s">
        <v>413</v>
      </c>
      <c r="DI429" s="289" t="s">
        <v>427</v>
      </c>
      <c r="DJ429" s="289" t="s">
        <v>414</v>
      </c>
      <c r="DK429" s="289" t="s">
        <v>415</v>
      </c>
      <c r="DL429" s="289" t="s">
        <v>416</v>
      </c>
      <c r="DM429" s="289" t="s">
        <v>417</v>
      </c>
      <c r="DN429" s="289" t="s">
        <v>418</v>
      </c>
      <c r="DO429" s="289" t="s">
        <v>419</v>
      </c>
      <c r="DP429" s="289" t="s">
        <v>420</v>
      </c>
      <c r="DQ429" s="289" t="s">
        <v>421</v>
      </c>
      <c r="DR429" s="289" t="s">
        <v>422</v>
      </c>
      <c r="DS429" s="289" t="s">
        <v>423</v>
      </c>
      <c r="DT429" s="289" t="s">
        <v>424</v>
      </c>
      <c r="DU429" s="289" t="s">
        <v>452</v>
      </c>
      <c r="DV429" s="289" t="s">
        <v>425</v>
      </c>
      <c r="DW429" s="289" t="s">
        <v>426</v>
      </c>
      <c r="DX429" s="289" t="s">
        <v>332</v>
      </c>
      <c r="DY429" s="289" t="s">
        <v>333</v>
      </c>
      <c r="DZ429" s="289" t="s">
        <v>334</v>
      </c>
      <c r="EA429" s="289" t="s">
        <v>335</v>
      </c>
      <c r="EB429" s="289" t="s">
        <v>336</v>
      </c>
      <c r="EC429" s="289" t="s">
        <v>337</v>
      </c>
      <c r="ED429" s="289" t="s">
        <v>338</v>
      </c>
      <c r="EE429" s="289" t="s">
        <v>339</v>
      </c>
      <c r="EF429" s="289" t="s">
        <v>340</v>
      </c>
      <c r="EG429" s="289" t="s">
        <v>341</v>
      </c>
      <c r="EH429" s="289" t="s">
        <v>342</v>
      </c>
      <c r="EI429" s="289" t="s">
        <v>343</v>
      </c>
      <c r="EJ429" s="289" t="s">
        <v>344</v>
      </c>
      <c r="EK429" s="289" t="s">
        <v>345</v>
      </c>
      <c r="EL429" s="289" t="s">
        <v>346</v>
      </c>
      <c r="EM429" s="289" t="s">
        <v>347</v>
      </c>
      <c r="EN429" s="289" t="s">
        <v>348</v>
      </c>
      <c r="EO429" s="289" t="s">
        <v>349</v>
      </c>
      <c r="EP429" s="289" t="s">
        <v>350</v>
      </c>
      <c r="EQ429" s="289" t="s">
        <v>351</v>
      </c>
      <c r="ER429" s="289" t="s">
        <v>352</v>
      </c>
      <c r="ES429" s="289" t="s">
        <v>353</v>
      </c>
      <c r="ET429" s="289" t="s">
        <v>354</v>
      </c>
      <c r="EU429" s="289" t="s">
        <v>355</v>
      </c>
      <c r="EV429" s="289" t="s">
        <v>356</v>
      </c>
      <c r="EW429" s="289" t="s">
        <v>357</v>
      </c>
      <c r="EX429" s="289" t="s">
        <v>358</v>
      </c>
      <c r="EY429" s="289" t="s">
        <v>359</v>
      </c>
      <c r="EZ429" s="289" t="s">
        <v>360</v>
      </c>
      <c r="FA429" s="289" t="s">
        <v>361</v>
      </c>
      <c r="FB429" s="289" t="s">
        <v>362</v>
      </c>
      <c r="FC429" s="289" t="s">
        <v>363</v>
      </c>
      <c r="FD429" s="289" t="s">
        <v>364</v>
      </c>
      <c r="FE429" s="289" t="s">
        <v>365</v>
      </c>
      <c r="FF429" s="289" t="s">
        <v>366</v>
      </c>
      <c r="FG429" s="289" t="s">
        <v>367</v>
      </c>
      <c r="FH429" s="289" t="s">
        <v>368</v>
      </c>
      <c r="FI429" s="289" t="s">
        <v>369</v>
      </c>
      <c r="FJ429" s="289" t="s">
        <v>370</v>
      </c>
      <c r="FK429" s="289" t="s">
        <v>371</v>
      </c>
    </row>
  </sheetData>
  <sortState ref="A3:FK424">
    <sortCondition ref="B3:B42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Workbook Instructions</vt:lpstr>
      <vt:lpstr>Budget Adoption Requirements</vt:lpstr>
      <vt:lpstr>Budget Timeline</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'Budget Timeline'!Print_Area</vt:lpstr>
      <vt:lpstr>'Initial Data'!Print_Area</vt:lpstr>
      <vt:lpstr>'Sample Public Hearing Notices'!Print_Area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Pre-populated Budget Hearing and Adoption Workbook for 2017-18</dc:title>
  <dc:subject>Budget Adoption Format, ss.65.90</dc:subject>
  <dc:creator>DPI.SchoolFinancialServices@dpi.wi.gov</dc:creator>
  <cp:keywords>budget, hearing, adoption, workbook, 2017, wisconsin</cp:keywords>
  <dc:description>This is the yearly Budget Adoption Format per ss.65.90.</dc:description>
  <cp:lastModifiedBy>Huelsman, Scott M.   DPI</cp:lastModifiedBy>
  <cp:lastPrinted>2017-06-07T18:19:37Z</cp:lastPrinted>
  <dcterms:created xsi:type="dcterms:W3CDTF">1999-04-08T17:22:56Z</dcterms:created>
  <dcterms:modified xsi:type="dcterms:W3CDTF">2020-10-30T14:02:06Z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