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10" windowHeight="8415" activeTab="0"/>
  </bookViews>
  <sheets>
    <sheet name="Sheet1" sheetId="1" r:id="rId1"/>
    <sheet name="Sheet2" sheetId="2" r:id="rId2"/>
    <sheet name="Sheet3" sheetId="3" r:id="rId3"/>
  </sheets>
  <definedNames>
    <definedName name="_xlnm.Print_Area" localSheetId="0">'Sheet1'!$A$1:$J$286</definedName>
    <definedName name="Z_3CA6C9F6_0E9C_41EC_9E7E_300A7C1B19DC_.wvu.Cols" localSheetId="0" hidden="1">'Sheet1'!$J:$J</definedName>
    <definedName name="Z_3CA6C9F6_0E9C_41EC_9E7E_300A7C1B19DC_.wvu.PrintArea" localSheetId="0" hidden="1">'Sheet1'!$A$1:$J$286</definedName>
    <definedName name="Z_CD0D2720_967E_45EC_89A7_6D38F604EE44_.wvu.Cols" localSheetId="0" hidden="1">'Sheet1'!$J:$J</definedName>
    <definedName name="Z_CD0D2720_967E_45EC_89A7_6D38F604EE44_.wvu.PrintArea" localSheetId="0" hidden="1">'Sheet1'!$A$1:$J$286</definedName>
    <definedName name="Z_F93359CF_6A1D_4D1B_AE5F_516001A7664F_.wvu.Cols" localSheetId="0" hidden="1">'Sheet1'!$J:$J</definedName>
    <definedName name="Z_F93359CF_6A1D_4D1B_AE5F_516001A7664F_.wvu.PrintArea" localSheetId="0" hidden="1">'Sheet1'!$A$1:$J$286</definedName>
  </definedNames>
  <calcPr fullCalcOnLoad="1"/>
</workbook>
</file>

<file path=xl/comments1.xml><?xml version="1.0" encoding="utf-8"?>
<comments xmlns="http://schemas.openxmlformats.org/spreadsheetml/2006/main">
  <authors>
    <author>jordejj</author>
  </authors>
  <commentList>
    <comment ref="A274" authorId="0">
      <text>
        <r>
          <rPr>
            <sz val="10"/>
            <rFont val="Arial"/>
            <family val="0"/>
          </rPr>
          <t>jordejj:</t>
        </r>
        <r>
          <rPr>
            <sz val="10"/>
            <rFont val="Arial"/>
            <family val="0"/>
          </rPr>
          <t xml:space="preserve">
from Dave Giebink</t>
        </r>
      </text>
    </comment>
    <comment ref="A266" authorId="0">
      <text>
        <r>
          <rPr>
            <sz val="10"/>
            <rFont val="Arial"/>
            <family val="0"/>
          </rPr>
          <t>jordejj:</t>
        </r>
        <r>
          <rPr>
            <sz val="10"/>
            <rFont val="Arial"/>
            <family val="0"/>
          </rPr>
          <t xml:space="preserve">
from Dave Giebink</t>
        </r>
      </text>
    </comment>
    <comment ref="A264" authorId="0">
      <text>
        <r>
          <rPr>
            <sz val="10"/>
            <rFont val="Arial"/>
            <family val="0"/>
          </rPr>
          <t>jordejj:</t>
        </r>
        <r>
          <rPr>
            <sz val="10"/>
            <rFont val="Arial"/>
            <family val="0"/>
          </rPr>
          <t xml:space="preserve">
from Dave Giebink</t>
        </r>
      </text>
    </comment>
    <comment ref="C203" authorId="0">
      <text>
        <r>
          <rPr>
            <sz val="10"/>
            <rFont val="Arial"/>
            <family val="0"/>
          </rPr>
          <t>jordejj:</t>
        </r>
        <r>
          <rPr>
            <sz val="10"/>
            <rFont val="Arial"/>
            <family val="0"/>
          </rPr>
          <t xml:space="preserve">
info. from Laura/Lynne</t>
        </r>
      </text>
    </comment>
    <comment ref="F188" authorId="0">
      <text>
        <r>
          <rPr>
            <sz val="10"/>
            <rFont val="Arial"/>
            <family val="0"/>
          </rPr>
          <t>jordejj:</t>
        </r>
        <r>
          <rPr>
            <sz val="10"/>
            <rFont val="Arial"/>
            <family val="0"/>
          </rPr>
          <t xml:space="preserve">
info. from Amy Kolano</t>
        </r>
      </text>
    </comment>
    <comment ref="A149" authorId="0">
      <text>
        <r>
          <rPr>
            <sz val="10"/>
            <rFont val="Arial"/>
            <family val="0"/>
          </rPr>
          <t>jordejj:</t>
        </r>
        <r>
          <rPr>
            <sz val="10"/>
            <rFont val="Arial"/>
            <family val="0"/>
          </rPr>
          <t xml:space="preserve">
from Ellen Sullivan/Mike Ryan</t>
        </r>
      </text>
    </comment>
    <comment ref="F159" authorId="0">
      <text>
        <r>
          <rPr>
            <sz val="10"/>
            <rFont val="Arial"/>
            <family val="0"/>
          </rPr>
          <t>jordejj:</t>
        </r>
        <r>
          <rPr>
            <sz val="10"/>
            <rFont val="Arial"/>
            <family val="0"/>
          </rPr>
          <t xml:space="preserve">
from Dave Murray</t>
        </r>
      </text>
    </comment>
  </commentList>
</comments>
</file>

<file path=xl/sharedStrings.xml><?xml version="1.0" encoding="utf-8"?>
<sst xmlns="http://schemas.openxmlformats.org/spreadsheetml/2006/main" count="255" uniqueCount="162">
  <si>
    <t>PARTICIPATION AND FUNDING DATA FOR FOOD AND NUTRITION PROGRAMS</t>
  </si>
  <si>
    <t>OPERATING IN WISCONSIN SCHOOLS AND INSTITUTIONS</t>
  </si>
  <si>
    <t>Sponsoring</t>
  </si>
  <si>
    <t>Schools/</t>
  </si>
  <si>
    <t>% of Eligible</t>
  </si>
  <si>
    <t>Agencies</t>
  </si>
  <si>
    <t>Sites</t>
  </si>
  <si>
    <t xml:space="preserve"> </t>
  </si>
  <si>
    <t>Non-Needy</t>
  </si>
  <si>
    <t>Reduced Price</t>
  </si>
  <si>
    <t>Public Schools</t>
  </si>
  <si>
    <t>Private Schools</t>
  </si>
  <si>
    <t xml:space="preserve">           Income</t>
  </si>
  <si>
    <t xml:space="preserve">           Expenditures:</t>
  </si>
  <si>
    <t xml:space="preserve">             Labor</t>
  </si>
  <si>
    <t xml:space="preserve">             Food</t>
  </si>
  <si>
    <t xml:space="preserve">             Equipment</t>
  </si>
  <si>
    <t xml:space="preserve">             Purchased Services</t>
  </si>
  <si>
    <t xml:space="preserve">             Other</t>
  </si>
  <si>
    <t xml:space="preserve">           Total Expenditures</t>
  </si>
  <si>
    <t xml:space="preserve">  </t>
  </si>
  <si>
    <t xml:space="preserve">                   </t>
  </si>
  <si>
    <t xml:space="preserve">       </t>
  </si>
  <si>
    <t xml:space="preserve">               </t>
  </si>
  <si>
    <t xml:space="preserve">      </t>
  </si>
  <si>
    <t xml:space="preserve">Public Schools </t>
  </si>
  <si>
    <t xml:space="preserve">              Labor</t>
  </si>
  <si>
    <t xml:space="preserve">              Food</t>
  </si>
  <si>
    <t xml:space="preserve">              Equipment</t>
  </si>
  <si>
    <t xml:space="preserve">              Purchased Services</t>
  </si>
  <si>
    <t>TOTAL FEDERAL BREAKFAST REIMBURSEMENT:</t>
  </si>
  <si>
    <t xml:space="preserve">   </t>
  </si>
  <si>
    <t xml:space="preserve">                Sponsoring Organizations of Homes</t>
  </si>
  <si>
    <t xml:space="preserve">                Child Care Agencies</t>
  </si>
  <si>
    <t xml:space="preserve">                Adult Care Agencies</t>
  </si>
  <si>
    <t xml:space="preserve">                 Emergency Shelters</t>
  </si>
  <si>
    <t xml:space="preserve">                  </t>
  </si>
  <si>
    <t xml:space="preserve">                                                            </t>
  </si>
  <si>
    <t xml:space="preserve">                 </t>
  </si>
  <si>
    <t>Breakfasts</t>
  </si>
  <si>
    <t>Lunches</t>
  </si>
  <si>
    <t>Suppers</t>
  </si>
  <si>
    <t>Snacks</t>
  </si>
  <si>
    <t xml:space="preserve">        </t>
  </si>
  <si>
    <t>*   Includes CACFP Emergency Shelter and After School at Risk Data</t>
  </si>
  <si>
    <t>**  Includes estimated data</t>
  </si>
  <si>
    <t xml:space="preserve"> Dollar Value</t>
  </si>
  <si>
    <t xml:space="preserve">                   Summer Food Program</t>
  </si>
  <si>
    <t>Claiming</t>
  </si>
  <si>
    <t>FEDERAL AND STATE CASH AND DONATED FOOD VALUE</t>
  </si>
  <si>
    <t xml:space="preserve">               Elderly Nutrition Program Funds</t>
  </si>
  <si>
    <t xml:space="preserve">               State Administration Funds </t>
  </si>
  <si>
    <t>Public School Districts</t>
  </si>
  <si>
    <t>MEALS SERVED IN ADULT DAY CARES</t>
  </si>
  <si>
    <t>Meal Service</t>
  </si>
  <si>
    <t>Federal</t>
  </si>
  <si>
    <t>After School At Risk Agencies</t>
  </si>
  <si>
    <t>Public</t>
  </si>
  <si>
    <t>Private</t>
  </si>
  <si>
    <t>Public and Private Child Care Institutions</t>
  </si>
  <si>
    <t>2.   SCHOOL BREAKFAST PROGRAM</t>
  </si>
  <si>
    <t>Matching Funds - Lunch Program</t>
  </si>
  <si>
    <t>Wisconsin School Day Milk Program</t>
  </si>
  <si>
    <t>7.   DONATED FOOD DISTRIBUTION PROGRAM</t>
  </si>
  <si>
    <t>National School Lunch Program</t>
  </si>
  <si>
    <t>Emergency Food Assistance Agencies</t>
  </si>
  <si>
    <t>Meal Reimbursement Payments</t>
  </si>
  <si>
    <t>STATE REIMBURSEMENT</t>
  </si>
  <si>
    <t xml:space="preserve">TOTAL FEDERAL AND STATE CASH AND DONATED COMMODITY VALUE:    </t>
  </si>
  <si>
    <r>
      <t xml:space="preserve">            </t>
    </r>
    <r>
      <rPr>
        <sz val="12"/>
        <rFont val="Times New Roman"/>
        <family val="1"/>
      </rPr>
      <t>Income</t>
    </r>
  </si>
  <si>
    <r>
      <t xml:space="preserve">           </t>
    </r>
    <r>
      <rPr>
        <sz val="12"/>
        <rFont val="Times New Roman"/>
        <family val="1"/>
      </rPr>
      <t xml:space="preserve"> Expenditures:</t>
    </r>
  </si>
  <si>
    <r>
      <t xml:space="preserve">          </t>
    </r>
    <r>
      <rPr>
        <sz val="12"/>
        <rFont val="Times New Roman"/>
        <family val="1"/>
      </rPr>
      <t xml:space="preserve">    Other</t>
    </r>
  </si>
  <si>
    <r>
      <t xml:space="preserve">            </t>
    </r>
    <r>
      <rPr>
        <sz val="12"/>
        <rFont val="Times New Roman"/>
        <family val="1"/>
      </rPr>
      <t>Total Expenditures</t>
    </r>
  </si>
  <si>
    <r>
      <t xml:space="preserve">                   </t>
    </r>
    <r>
      <rPr>
        <u val="single"/>
        <sz val="12"/>
        <rFont val="Times New Roman"/>
        <family val="1"/>
      </rPr>
      <t>Total Milk Consumption  (1/2 Pints)</t>
    </r>
  </si>
  <si>
    <r>
      <t>Provision of free milk is optional for local educational agencies</t>
    </r>
    <r>
      <rPr>
        <sz val="12"/>
        <rFont val="Arial"/>
        <family val="0"/>
      </rPr>
      <t>.</t>
    </r>
  </si>
  <si>
    <r>
      <t xml:space="preserve">                            </t>
    </r>
    <r>
      <rPr>
        <b/>
        <sz val="12"/>
        <rFont val="Times New Roman"/>
        <family val="1"/>
      </rPr>
      <t>TOTALS</t>
    </r>
  </si>
  <si>
    <r>
      <t xml:space="preserve">   </t>
    </r>
    <r>
      <rPr>
        <b/>
        <u val="single"/>
        <sz val="12"/>
        <rFont val="Times New Roman"/>
        <family val="1"/>
      </rPr>
      <t>MEALS SERVED IN CHILD CARE CENTERS</t>
    </r>
  </si>
  <si>
    <r>
      <t xml:space="preserve">         </t>
    </r>
    <r>
      <rPr>
        <b/>
        <u val="single"/>
        <sz val="12"/>
        <rFont val="Times New Roman"/>
        <family val="1"/>
      </rPr>
      <t>State</t>
    </r>
  </si>
  <si>
    <t>The Special Milk Program is available only to schools and institutions not participating in a federally subsidized lunch or breakfast</t>
  </si>
  <si>
    <t xml:space="preserve">program and to half-day kindergarten students who do not have access to the lunch or breakfast program.  </t>
  </si>
  <si>
    <t>Public School Total</t>
  </si>
  <si>
    <t>Private School Total</t>
  </si>
  <si>
    <t>TOTAL CONSUMPTION:</t>
  </si>
  <si>
    <t>Total Expenditures</t>
  </si>
  <si>
    <t>Total Meals Served</t>
  </si>
  <si>
    <t xml:space="preserve">Cost Per Meal </t>
  </si>
  <si>
    <t>TOTAL</t>
  </si>
  <si>
    <t>School Agencies</t>
  </si>
  <si>
    <t>Governmental Agencies</t>
  </si>
  <si>
    <t>Camps</t>
  </si>
  <si>
    <t>Private Non-Profit Agencies</t>
  </si>
  <si>
    <t>Administrative Expense Payments</t>
  </si>
  <si>
    <t>TOTALS</t>
  </si>
  <si>
    <t>STATE REIMBURSEMENT:</t>
  </si>
  <si>
    <t>Public Milk</t>
  </si>
  <si>
    <t>Public Juice</t>
  </si>
  <si>
    <t>Private Milk</t>
  </si>
  <si>
    <t>Private Juice</t>
  </si>
  <si>
    <t>Child Nutrition Program Funds</t>
  </si>
  <si>
    <t>USDA Donated Foods</t>
  </si>
  <si>
    <t>TOTAL STATE FUNDS</t>
  </si>
  <si>
    <t>Summer Camp Organizations</t>
  </si>
  <si>
    <t>TOTAL CONSUMPTION  (1/2 Pints)</t>
  </si>
  <si>
    <t>TOTAL FEDERAL SNACK REIMBURSEMENT:</t>
  </si>
  <si>
    <t>Total</t>
  </si>
  <si>
    <t>Free</t>
  </si>
  <si>
    <t>Totals</t>
  </si>
  <si>
    <t>TOTAL FEDERAL REIMBURSEMENT:</t>
  </si>
  <si>
    <t>Meals Served</t>
  </si>
  <si>
    <t>Total State Reimbursement:</t>
  </si>
  <si>
    <t>TOTAL FEDERAL FUNDS AND COMMODITY VALUE:</t>
  </si>
  <si>
    <r>
      <t>RCCIs</t>
    </r>
    <r>
      <rPr>
        <b/>
        <sz val="12"/>
        <rFont val="Times New Roman"/>
        <family val="1"/>
      </rPr>
      <t xml:space="preserve"> </t>
    </r>
  </si>
  <si>
    <t>RCCIs</t>
  </si>
  <si>
    <t>Other Public Agencies</t>
  </si>
  <si>
    <t>Total Lunches Served</t>
  </si>
  <si>
    <t>Total Breakfasts Served</t>
  </si>
  <si>
    <t>Total Snacks Served</t>
  </si>
  <si>
    <t xml:space="preserve">MEALS SERVED IN </t>
  </si>
  <si>
    <t>DAY CARE HOMES</t>
  </si>
  <si>
    <t>*Other Public Agencies</t>
  </si>
  <si>
    <t>Average Per Breakfast Income/Expenditure</t>
  </si>
  <si>
    <t>Average Per Lunch Income/Expenditure</t>
  </si>
  <si>
    <t>*Other Public Agencies includes WI School for the Deaf, WI School for the Visually Handicapped and the 2R Charter Schools</t>
  </si>
  <si>
    <t xml:space="preserve">Prepared by:  </t>
  </si>
  <si>
    <t>Department of Public Instruction</t>
  </si>
  <si>
    <t>School &amp; Community Nutrition Programs</t>
  </si>
  <si>
    <t xml:space="preserve">Total Claimed: </t>
  </si>
  <si>
    <t xml:space="preserve">Pro-rated Amount  </t>
  </si>
  <si>
    <t>**RCCIs</t>
  </si>
  <si>
    <t>**Residential Child Care Institutions</t>
  </si>
  <si>
    <t>STATE 15 CENT BREAKFAST REIMBURSEMENT:</t>
  </si>
  <si>
    <t xml:space="preserve"> State 15 Cent Breakfast Reimbursement</t>
  </si>
  <si>
    <t>1.   NATIONAL SCHOOL LUNCH PROGRAM</t>
  </si>
  <si>
    <t xml:space="preserve">Average Daily Participation  (ADP) – </t>
  </si>
  <si>
    <t>3.   AFTER SCHOOL SNACK PROGRAM</t>
  </si>
  <si>
    <t>4.   SPECIAL MILK PROGRAM</t>
  </si>
  <si>
    <t>5.   CHILD AND ADULT CARE FOOD PROGRAM</t>
  </si>
  <si>
    <t>8.   ELDERLY NUTRITION IMPROVEMENT PROGRAM (State Program - Section 115.345, WI Stats.)</t>
  </si>
  <si>
    <t>9.   WISCONSIN SCHOOL DAY MILK PROGRAM (State Program - Section 115.345, WI Stats.)</t>
  </si>
  <si>
    <t>SCHOOL YEAR 2007-08</t>
  </si>
  <si>
    <t>September 2007 - May 2008</t>
  </si>
  <si>
    <t>FFY08 State Administrative Expense Funds Authorization (SAE) (includes SFSP SAE)</t>
  </si>
  <si>
    <t>FFY08 Child and Adult Care Food Program, Audit Fund</t>
  </si>
  <si>
    <t>(Rev. February 2009)</t>
  </si>
  <si>
    <r>
      <t xml:space="preserve">6.   **SUMMER FOOD SERVICE PROGRAM FOR CHILDREN </t>
    </r>
    <r>
      <rPr>
        <sz val="12"/>
        <rFont val="Times New Roman"/>
        <family val="1"/>
      </rPr>
      <t>(Summer, 2008)</t>
    </r>
  </si>
  <si>
    <t xml:space="preserve">                                                                                                       STATE MATCHING PAYMENT:                                                                                  </t>
  </si>
  <si>
    <t xml:space="preserve">                                                                                                                                                  TOTAL:                                                                                                             </t>
  </si>
  <si>
    <r>
      <rPr>
        <b/>
        <sz val="12"/>
        <rFont val="Times New Roman"/>
        <family val="1"/>
      </rPr>
      <t>FEDERAL REIMBURSEMENT:</t>
    </r>
    <r>
      <rPr>
        <sz val="12"/>
        <rFont val="Times New Roman"/>
        <family val="1"/>
      </rPr>
      <t xml:space="preserve">       </t>
    </r>
  </si>
  <si>
    <t xml:space="preserve">                                                                                                                            (all lunches)                                                                 </t>
  </si>
  <si>
    <t>FEDERAL REIMBURSEMENT:</t>
  </si>
  <si>
    <t xml:space="preserve">(additional for free and reduced price lunches)      </t>
  </si>
  <si>
    <t xml:space="preserve">     TOTAL FEDERAL REIMBURSEMENT:  </t>
  </si>
  <si>
    <t>* MEAL REIMBURSEMENT PAYMENTS - CHILD CARE CENTERS:</t>
  </si>
  <si>
    <t xml:space="preserve">                                          (INCLUDES CASH IN LIEU OF COMMODITIES)</t>
  </si>
  <si>
    <t xml:space="preserve">MEAL REIMBURSEMENT PAYMENTS - DAY CARE HOMES:   </t>
  </si>
  <si>
    <t xml:space="preserve">ADMINISTRATIVE EXPENSE PAYMENTS - DAY CARE HOMES:                        </t>
  </si>
  <si>
    <t>MEAL REIMBURSEMENT PAYMENTS - ADULT DAY CARE:</t>
  </si>
  <si>
    <t>(based on Annual Financial Reports submitted by agencies)</t>
  </si>
  <si>
    <r>
      <t>Free</t>
    </r>
    <r>
      <rPr>
        <b/>
        <sz val="12"/>
        <rFont val="Times New Roman"/>
        <family val="1"/>
      </rPr>
      <t>*</t>
    </r>
  </si>
  <si>
    <r>
      <t xml:space="preserve"> </t>
    </r>
    <r>
      <rPr>
        <b/>
        <u val="single"/>
        <sz val="12"/>
        <rFont val="Times New Roman"/>
        <family val="1"/>
      </rPr>
      <t>Non-Needy</t>
    </r>
  </si>
  <si>
    <t xml:space="preserve">                                                                       (INCLUDES CASH IN LIEU OF COMMODITIES)                          </t>
  </si>
  <si>
    <r>
      <t xml:space="preserve">                       </t>
    </r>
    <r>
      <rPr>
        <b/>
        <u val="single"/>
        <sz val="12"/>
        <rFont val="Times New Roman"/>
        <family val="1"/>
      </rPr>
      <t>Total Student Milk Consumption  (1/2 pints) (2007-08)</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</si>
</sst>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m\-yyyy"/>
    <numFmt numFmtId="167" formatCode="0.0%"/>
  </numFmts>
  <fonts count="58">
    <font>
      <sz val="10"/>
      <name val="Arial"/>
      <family val="0"/>
    </font>
    <font>
      <u val="single"/>
      <sz val="10"/>
      <color indexed="12"/>
      <name val="Arial"/>
      <family val="0"/>
    </font>
    <font>
      <u val="single"/>
      <sz val="10"/>
      <color indexed="36"/>
      <name val="Arial"/>
      <family val="0"/>
    </font>
    <font>
      <b/>
      <sz val="12"/>
      <name val="Times New Roman"/>
      <family val="1"/>
    </font>
    <font>
      <sz val="12"/>
      <name val="Arial"/>
      <family val="0"/>
    </font>
    <font>
      <sz val="12"/>
      <name val="Times New Roman"/>
      <family val="1"/>
    </font>
    <font>
      <u val="single"/>
      <sz val="12"/>
      <name val="Times New Roman"/>
      <family val="1"/>
    </font>
    <font>
      <sz val="12"/>
      <color indexed="48"/>
      <name val="Times New Roman"/>
      <family val="1"/>
    </font>
    <font>
      <u val="single"/>
      <sz val="12"/>
      <color indexed="48"/>
      <name val="Times New Roman"/>
      <family val="1"/>
    </font>
    <font>
      <b/>
      <sz val="12"/>
      <color indexed="48"/>
      <name val="Times New Roman"/>
      <family val="1"/>
    </font>
    <font>
      <b/>
      <u val="single"/>
      <sz val="12"/>
      <name val="Times New Roman"/>
      <family val="1"/>
    </font>
    <font>
      <b/>
      <u val="single"/>
      <sz val="12"/>
      <color indexed="48"/>
      <name val="Times New Roman"/>
      <family val="1"/>
    </font>
    <font>
      <sz val="12"/>
      <color indexed="48"/>
      <name val="Arial"/>
      <family val="0"/>
    </font>
    <font>
      <b/>
      <sz val="14"/>
      <name val="Times New Roman"/>
      <family val="1"/>
    </font>
    <font>
      <sz val="14"/>
      <name val="Arial"/>
      <family val="0"/>
    </font>
    <font>
      <sz val="8"/>
      <name val="Arial"/>
      <family val="0"/>
    </font>
    <font>
      <b/>
      <sz val="10"/>
      <name val="Arial"/>
      <family val="2"/>
    </font>
    <font>
      <sz val="10"/>
      <name val="Times New Roman"/>
      <family val="1"/>
    </font>
    <font>
      <sz val="11"/>
      <name val="Times New Roman"/>
      <family val="1"/>
    </font>
    <font>
      <b/>
      <sz val="12"/>
      <name val="Arial"/>
      <family val="2"/>
    </font>
    <font>
      <b/>
      <u val="double"/>
      <sz val="12"/>
      <name val="Times New Roman"/>
      <family val="1"/>
    </font>
    <font>
      <sz val="10"/>
      <name val="Tahoma"/>
      <family val="0"/>
    </font>
    <font>
      <b/>
      <sz val="10"/>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5">
    <xf numFmtId="0" fontId="0" fillId="0" borderId="0" xfId="0"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right" vertical="top" wrapText="1"/>
    </xf>
    <xf numFmtId="9" fontId="7" fillId="0" borderId="0" xfId="0" applyNumberFormat="1" applyFont="1" applyAlignment="1">
      <alignment vertical="top" wrapText="1"/>
    </xf>
    <xf numFmtId="0" fontId="5" fillId="0" borderId="0" xfId="0" applyFont="1" applyAlignment="1">
      <alignment horizontal="left" vertical="top" wrapText="1"/>
    </xf>
    <xf numFmtId="0" fontId="7" fillId="0" borderId="0" xfId="0" applyFont="1" applyAlignment="1">
      <alignment vertical="top" wrapText="1"/>
    </xf>
    <xf numFmtId="0" fontId="5" fillId="0" borderId="10" xfId="0" applyFont="1" applyBorder="1" applyAlignment="1">
      <alignment horizontal="right" vertical="top" wrapText="1"/>
    </xf>
    <xf numFmtId="0" fontId="5" fillId="0" borderId="0" xfId="0" applyFont="1" applyBorder="1" applyAlignment="1">
      <alignment horizontal="right" vertical="top" wrapText="1"/>
    </xf>
    <xf numFmtId="0" fontId="3" fillId="0" borderId="0" xfId="0" applyFont="1" applyAlignment="1">
      <alignment vertical="top" wrapText="1"/>
    </xf>
    <xf numFmtId="3" fontId="3" fillId="0" borderId="0" xfId="0" applyNumberFormat="1" applyFont="1" applyAlignment="1">
      <alignment vertical="top" wrapText="1"/>
    </xf>
    <xf numFmtId="0" fontId="5" fillId="0" borderId="0" xfId="0" applyFont="1" applyAlignment="1">
      <alignment/>
    </xf>
    <xf numFmtId="3" fontId="5" fillId="0" borderId="0" xfId="0" applyNumberFormat="1" applyFont="1" applyAlignment="1">
      <alignment vertical="top" wrapText="1"/>
    </xf>
    <xf numFmtId="9" fontId="5" fillId="0" borderId="0" xfId="0" applyNumberFormat="1" applyFont="1" applyAlignment="1">
      <alignment vertical="top" wrapText="1"/>
    </xf>
    <xf numFmtId="3" fontId="6" fillId="0" borderId="0" xfId="0" applyNumberFormat="1"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8" fontId="5" fillId="0" borderId="0" xfId="0" applyNumberFormat="1" applyFont="1" applyAlignment="1">
      <alignment vertical="top" wrapText="1"/>
    </xf>
    <xf numFmtId="8" fontId="7" fillId="0" borderId="0" xfId="0" applyNumberFormat="1" applyFont="1" applyAlignment="1">
      <alignment vertical="top" wrapText="1"/>
    </xf>
    <xf numFmtId="0" fontId="7" fillId="0" borderId="0" xfId="0" applyFont="1" applyAlignment="1">
      <alignment/>
    </xf>
    <xf numFmtId="9" fontId="9" fillId="0" borderId="0" xfId="0" applyNumberFormat="1" applyFont="1" applyAlignment="1">
      <alignment vertical="top" wrapText="1"/>
    </xf>
    <xf numFmtId="0" fontId="9" fillId="0" borderId="0" xfId="0" applyFont="1" applyAlignment="1">
      <alignment vertical="top" wrapText="1"/>
    </xf>
    <xf numFmtId="9" fontId="3" fillId="0" borderId="0" xfId="0" applyNumberFormat="1" applyFont="1" applyAlignment="1">
      <alignment vertical="top" wrapText="1"/>
    </xf>
    <xf numFmtId="0" fontId="8" fillId="0" borderId="0" xfId="0" applyFont="1" applyAlignment="1">
      <alignment horizontal="center" vertical="top" wrapText="1"/>
    </xf>
    <xf numFmtId="0" fontId="5" fillId="0" borderId="0" xfId="0" applyFont="1" applyAlignment="1">
      <alignment wrapText="1"/>
    </xf>
    <xf numFmtId="8" fontId="5" fillId="0" borderId="0" xfId="0" applyNumberFormat="1" applyFont="1" applyAlignment="1">
      <alignment horizontal="center" vertical="top" wrapText="1"/>
    </xf>
    <xf numFmtId="8" fontId="7" fillId="0" borderId="0" xfId="0" applyNumberFormat="1" applyFont="1" applyAlignment="1">
      <alignment horizontal="center" vertical="top" wrapText="1"/>
    </xf>
    <xf numFmtId="0" fontId="7" fillId="0" borderId="0" xfId="0" applyFont="1" applyAlignment="1">
      <alignment horizontal="center" vertical="top" wrapText="1"/>
    </xf>
    <xf numFmtId="164" fontId="5" fillId="0" borderId="0" xfId="0" applyNumberFormat="1" applyFont="1" applyAlignment="1">
      <alignment horizontal="center" vertical="top" wrapText="1"/>
    </xf>
    <xf numFmtId="0" fontId="4" fillId="0" borderId="0" xfId="0" applyFont="1" applyAlignment="1">
      <alignment horizontal="right"/>
    </xf>
    <xf numFmtId="6" fontId="3" fillId="0" borderId="0" xfId="0" applyNumberFormat="1" applyFont="1" applyAlignment="1">
      <alignment/>
    </xf>
    <xf numFmtId="6" fontId="10" fillId="0" borderId="0" xfId="0" applyNumberFormat="1" applyFont="1" applyAlignment="1">
      <alignment/>
    </xf>
    <xf numFmtId="0" fontId="3" fillId="0" borderId="0" xfId="0" applyFont="1" applyAlignment="1">
      <alignment horizontal="right" vertical="top" wrapText="1"/>
    </xf>
    <xf numFmtId="6" fontId="3" fillId="0" borderId="0" xfId="0" applyNumberFormat="1" applyFont="1" applyAlignment="1">
      <alignment vertical="top" wrapText="1"/>
    </xf>
    <xf numFmtId="0" fontId="9" fillId="0" borderId="0" xfId="0" applyFont="1" applyAlignment="1">
      <alignment/>
    </xf>
    <xf numFmtId="3" fontId="7" fillId="0" borderId="0" xfId="0" applyNumberFormat="1" applyFont="1" applyAlignment="1">
      <alignment vertical="top" wrapText="1"/>
    </xf>
    <xf numFmtId="0" fontId="11" fillId="0" borderId="0" xfId="0" applyFont="1" applyAlignment="1">
      <alignment vertical="top" wrapText="1"/>
    </xf>
    <xf numFmtId="3" fontId="9" fillId="0" borderId="0" xfId="0" applyNumberFormat="1" applyFont="1" applyAlignment="1">
      <alignment vertical="top" wrapText="1"/>
    </xf>
    <xf numFmtId="6" fontId="5" fillId="0" borderId="0" xfId="0" applyNumberFormat="1" applyFont="1" applyAlignment="1">
      <alignment vertical="top" wrapText="1"/>
    </xf>
    <xf numFmtId="6" fontId="7" fillId="0" borderId="0" xfId="0" applyNumberFormat="1" applyFont="1" applyAlignment="1">
      <alignment vertical="top" wrapText="1"/>
    </xf>
    <xf numFmtId="3" fontId="8" fillId="0" borderId="0" xfId="0" applyNumberFormat="1" applyFont="1" applyAlignment="1">
      <alignment vertical="top" wrapText="1"/>
    </xf>
    <xf numFmtId="6" fontId="8" fillId="0" borderId="0" xfId="0" applyNumberFormat="1" applyFont="1" applyAlignment="1">
      <alignment vertical="top" wrapText="1"/>
    </xf>
    <xf numFmtId="6" fontId="9" fillId="0" borderId="0" xfId="0" applyNumberFormat="1" applyFont="1" applyAlignment="1">
      <alignment vertical="top" wrapText="1"/>
    </xf>
    <xf numFmtId="0" fontId="12" fillId="0" borderId="0" xfId="0" applyFont="1" applyAlignment="1">
      <alignment/>
    </xf>
    <xf numFmtId="8" fontId="9" fillId="0" borderId="0" xfId="0" applyNumberFormat="1" applyFont="1" applyAlignment="1">
      <alignment vertical="top" wrapText="1"/>
    </xf>
    <xf numFmtId="0" fontId="10" fillId="0" borderId="0" xfId="0" applyFont="1" applyAlignment="1">
      <alignment horizontal="center"/>
    </xf>
    <xf numFmtId="165" fontId="5" fillId="0" borderId="0" xfId="0" applyNumberFormat="1" applyFont="1" applyAlignment="1">
      <alignment horizontal="right" vertical="top" wrapText="1"/>
    </xf>
    <xf numFmtId="165" fontId="5" fillId="0" borderId="0" xfId="0" applyNumberFormat="1" applyFont="1" applyAlignment="1">
      <alignment/>
    </xf>
    <xf numFmtId="165" fontId="5" fillId="0" borderId="0" xfId="0" applyNumberFormat="1" applyFont="1" applyAlignment="1">
      <alignment vertical="top" wrapText="1"/>
    </xf>
    <xf numFmtId="165" fontId="3" fillId="0" borderId="0" xfId="0" applyNumberFormat="1" applyFont="1" applyAlignment="1">
      <alignment vertical="top" wrapText="1"/>
    </xf>
    <xf numFmtId="6" fontId="3" fillId="0" borderId="0" xfId="0" applyNumberFormat="1" applyFont="1" applyAlignment="1">
      <alignment vertical="top"/>
    </xf>
    <xf numFmtId="0" fontId="9" fillId="0" borderId="0" xfId="0" applyFont="1" applyAlignment="1">
      <alignment horizontal="center" vertical="top" wrapText="1"/>
    </xf>
    <xf numFmtId="49" fontId="3" fillId="0" borderId="0" xfId="0" applyNumberFormat="1" applyFont="1" applyAlignment="1">
      <alignment/>
    </xf>
    <xf numFmtId="0" fontId="0" fillId="0" borderId="0" xfId="0" applyAlignment="1">
      <alignment/>
    </xf>
    <xf numFmtId="6" fontId="6" fillId="0" borderId="0" xfId="0" applyNumberFormat="1" applyFont="1" applyAlignment="1">
      <alignment vertical="top" wrapText="1"/>
    </xf>
    <xf numFmtId="0" fontId="0" fillId="0" borderId="0" xfId="0" applyAlignment="1">
      <alignment horizontal="right" vertical="top" wrapText="1"/>
    </xf>
    <xf numFmtId="9" fontId="3" fillId="0" borderId="0" xfId="0" applyNumberFormat="1" applyFont="1" applyAlignment="1">
      <alignment horizontal="center" vertical="top" wrapText="1"/>
    </xf>
    <xf numFmtId="0" fontId="3" fillId="0" borderId="0" xfId="0" applyFont="1" applyAlignment="1">
      <alignment horizontal="right"/>
    </xf>
    <xf numFmtId="8" fontId="3" fillId="0" borderId="0" xfId="0" applyNumberFormat="1" applyFont="1" applyAlignment="1">
      <alignment vertical="top" wrapText="1"/>
    </xf>
    <xf numFmtId="0" fontId="5" fillId="0" borderId="0" xfId="0" applyFont="1" applyAlignment="1">
      <alignment/>
    </xf>
    <xf numFmtId="0" fontId="3" fillId="0" borderId="0" xfId="0" applyFont="1" applyAlignment="1">
      <alignment horizontal="center" vertical="top" wrapText="1"/>
    </xf>
    <xf numFmtId="3" fontId="4" fillId="0" borderId="0" xfId="0" applyNumberFormat="1" applyFont="1" applyAlignment="1">
      <alignment/>
    </xf>
    <xf numFmtId="0" fontId="15" fillId="0" borderId="0" xfId="0" applyFont="1" applyAlignment="1">
      <alignment/>
    </xf>
    <xf numFmtId="3" fontId="15" fillId="0" borderId="0" xfId="0" applyNumberFormat="1" applyFont="1" applyAlignment="1">
      <alignment/>
    </xf>
    <xf numFmtId="8" fontId="3"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right" vertical="top"/>
    </xf>
    <xf numFmtId="3" fontId="10" fillId="0" borderId="0" xfId="0" applyNumberFormat="1" applyFont="1" applyAlignment="1">
      <alignment vertical="top" wrapText="1"/>
    </xf>
    <xf numFmtId="167" fontId="5" fillId="0" borderId="0" xfId="0" applyNumberFormat="1" applyFont="1" applyAlignment="1">
      <alignment vertical="top" wrapText="1"/>
    </xf>
    <xf numFmtId="167" fontId="6" fillId="0" borderId="0" xfId="0" applyNumberFormat="1" applyFont="1" applyAlignment="1">
      <alignment vertical="top" wrapText="1"/>
    </xf>
    <xf numFmtId="164" fontId="5" fillId="0" borderId="0" xfId="0" applyNumberFormat="1" applyFont="1" applyAlignment="1">
      <alignment vertical="top" wrapText="1"/>
    </xf>
    <xf numFmtId="164" fontId="6" fillId="0" borderId="0" xfId="0" applyNumberFormat="1" applyFont="1" applyAlignment="1">
      <alignment vertical="top" wrapText="1"/>
    </xf>
    <xf numFmtId="164" fontId="6" fillId="0" borderId="0" xfId="0" applyNumberFormat="1" applyFont="1" applyAlignment="1">
      <alignment horizontal="center" vertical="top" wrapText="1"/>
    </xf>
    <xf numFmtId="0" fontId="3" fillId="0" borderId="0" xfId="0" applyFont="1" applyAlignment="1">
      <alignment/>
    </xf>
    <xf numFmtId="0" fontId="10" fillId="0" borderId="0" xfId="0" applyFont="1" applyAlignment="1">
      <alignment horizontal="center" vertical="top" wrapText="1"/>
    </xf>
    <xf numFmtId="0" fontId="0" fillId="0" borderId="0" xfId="0" applyAlignment="1">
      <alignment horizontal="left"/>
    </xf>
    <xf numFmtId="0" fontId="4" fillId="0" borderId="0" xfId="0" applyFont="1" applyAlignment="1">
      <alignment horizontal="left"/>
    </xf>
    <xf numFmtId="0" fontId="4" fillId="0" borderId="0" xfId="0" applyFont="1" applyBorder="1" applyAlignment="1">
      <alignment/>
    </xf>
    <xf numFmtId="3" fontId="6" fillId="0" borderId="0" xfId="0" applyNumberFormat="1" applyFont="1" applyBorder="1" applyAlignment="1">
      <alignment vertical="top" wrapText="1"/>
    </xf>
    <xf numFmtId="165" fontId="6" fillId="0" borderId="0" xfId="0" applyNumberFormat="1" applyFont="1" applyAlignment="1">
      <alignment vertical="top" wrapText="1"/>
    </xf>
    <xf numFmtId="0" fontId="18" fillId="0" borderId="0" xfId="0" applyFont="1" applyAlignment="1">
      <alignment/>
    </xf>
    <xf numFmtId="0" fontId="10" fillId="0" borderId="0" xfId="0" applyFont="1" applyAlignment="1">
      <alignment horizontal="right" vertical="top" wrapText="1"/>
    </xf>
    <xf numFmtId="0" fontId="10" fillId="0" borderId="0" xfId="0" applyFont="1" applyAlignment="1">
      <alignment vertical="top" wrapText="1"/>
    </xf>
    <xf numFmtId="0" fontId="19" fillId="0" borderId="0" xfId="0" applyFont="1" applyAlignment="1">
      <alignment/>
    </xf>
    <xf numFmtId="0" fontId="10" fillId="0" borderId="0" xfId="0" applyFont="1" applyAlignment="1">
      <alignment horizontal="center" vertical="top"/>
    </xf>
    <xf numFmtId="3" fontId="3" fillId="0" borderId="0" xfId="0" applyNumberFormat="1" applyFont="1" applyAlignment="1">
      <alignment horizontal="left"/>
    </xf>
    <xf numFmtId="0" fontId="19" fillId="0" borderId="0" xfId="0" applyFont="1" applyAlignment="1">
      <alignment/>
    </xf>
    <xf numFmtId="0" fontId="6" fillId="0" borderId="10" xfId="0" applyFont="1" applyBorder="1" applyAlignment="1">
      <alignment vertical="top" wrapText="1"/>
    </xf>
    <xf numFmtId="6" fontId="20" fillId="0" borderId="0" xfId="0" applyNumberFormat="1" applyFont="1" applyAlignment="1">
      <alignment vertical="top"/>
    </xf>
    <xf numFmtId="0" fontId="3" fillId="0" borderId="0" xfId="0" applyFont="1" applyAlignment="1">
      <alignment horizontal="right"/>
    </xf>
    <xf numFmtId="0" fontId="16" fillId="0" borderId="0" xfId="0" applyFont="1" applyAlignment="1">
      <alignment horizontal="right"/>
    </xf>
    <xf numFmtId="0" fontId="0" fillId="0" borderId="0" xfId="0" applyAlignment="1">
      <alignment horizontal="right"/>
    </xf>
    <xf numFmtId="0" fontId="3" fillId="0" borderId="0" xfId="0" applyFont="1" applyAlignment="1">
      <alignment horizontal="right" vertical="top"/>
    </xf>
    <xf numFmtId="0" fontId="0" fillId="0" borderId="0" xfId="0" applyAlignment="1">
      <alignment/>
    </xf>
    <xf numFmtId="0" fontId="4" fillId="0" borderId="0" xfId="0" applyFont="1" applyAlignment="1">
      <alignment horizontal="right"/>
    </xf>
    <xf numFmtId="0" fontId="5" fillId="0" borderId="0" xfId="0" applyFont="1" applyAlignment="1">
      <alignment horizontal="left"/>
    </xf>
    <xf numFmtId="0" fontId="0" fillId="0" borderId="0" xfId="0" applyAlignment="1">
      <alignment horizontal="left"/>
    </xf>
    <xf numFmtId="0" fontId="3" fillId="0" borderId="0" xfId="0" applyFont="1" applyAlignment="1">
      <alignment vertical="top" wrapText="1"/>
    </xf>
    <xf numFmtId="0" fontId="5" fillId="0" borderId="0" xfId="0" applyFont="1" applyAlignment="1">
      <alignment wrapText="1"/>
    </xf>
    <xf numFmtId="0" fontId="3" fillId="0" borderId="0" xfId="0" applyFont="1" applyAlignment="1">
      <alignment/>
    </xf>
    <xf numFmtId="0" fontId="4" fillId="0" borderId="0" xfId="0" applyFont="1" applyAlignment="1">
      <alignment/>
    </xf>
    <xf numFmtId="0" fontId="10" fillId="0" borderId="0" xfId="0" applyFont="1" applyAlignment="1">
      <alignment horizontal="center" vertical="top" wrapText="1"/>
    </xf>
    <xf numFmtId="0" fontId="5" fillId="0" borderId="0" xfId="0" applyFont="1" applyAlignment="1">
      <alignment horizontal="center" vertical="top" wrapText="1"/>
    </xf>
    <xf numFmtId="6" fontId="3" fillId="0" borderId="0" xfId="0" applyNumberFormat="1" applyFont="1" applyAlignment="1">
      <alignment vertical="top" wrapText="1"/>
    </xf>
    <xf numFmtId="6" fontId="10" fillId="0" borderId="0" xfId="0" applyNumberFormat="1" applyFont="1" applyAlignment="1">
      <alignment vertical="top" wrapText="1"/>
    </xf>
    <xf numFmtId="0" fontId="10"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5" fillId="0" borderId="0" xfId="0" applyFont="1" applyAlignment="1">
      <alignment horizontal="center" vertical="top"/>
    </xf>
    <xf numFmtId="0" fontId="0"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 fillId="0" borderId="0" xfId="0" applyFont="1" applyAlignment="1">
      <alignment horizontal="left"/>
    </xf>
    <xf numFmtId="0" fontId="5" fillId="0" borderId="0" xfId="0" applyFont="1" applyAlignment="1">
      <alignment vertical="top" wrapText="1"/>
    </xf>
    <xf numFmtId="0" fontId="10" fillId="0" borderId="0" xfId="0" applyFont="1" applyAlignment="1">
      <alignment horizontal="right"/>
    </xf>
    <xf numFmtId="0" fontId="5" fillId="0" borderId="0" xfId="0" applyFont="1" applyAlignment="1">
      <alignment horizontal="right" wrapText="1"/>
    </xf>
    <xf numFmtId="0" fontId="0" fillId="0" borderId="0" xfId="0" applyAlignment="1">
      <alignment horizontal="right" wrapText="1"/>
    </xf>
    <xf numFmtId="0" fontId="5" fillId="0" borderId="0" xfId="0" applyFont="1" applyAlignment="1">
      <alignment horizontal="right"/>
    </xf>
    <xf numFmtId="0" fontId="17" fillId="0" borderId="0" xfId="0" applyFont="1" applyAlignment="1">
      <alignment horizontal="right"/>
    </xf>
    <xf numFmtId="3" fontId="5" fillId="0" borderId="0" xfId="0" applyNumberFormat="1" applyFont="1" applyAlignment="1">
      <alignment vertical="top" wrapText="1"/>
    </xf>
    <xf numFmtId="0" fontId="3" fillId="0" borderId="0" xfId="0" applyFont="1" applyAlignment="1">
      <alignment horizontal="center" vertical="top" wrapText="1"/>
    </xf>
    <xf numFmtId="0" fontId="9" fillId="0" borderId="0" xfId="0" applyFont="1" applyAlignment="1">
      <alignment vertical="top" wrapText="1"/>
    </xf>
    <xf numFmtId="0" fontId="7" fillId="0" borderId="0" xfId="0" applyFont="1" applyAlignment="1">
      <alignment vertical="top" wrapText="1"/>
    </xf>
    <xf numFmtId="0" fontId="13" fillId="0" borderId="0" xfId="0" applyFont="1" applyAlignment="1">
      <alignment horizontal="center"/>
    </xf>
    <xf numFmtId="0" fontId="14" fillId="0" borderId="0" xfId="0" applyFont="1" applyAlignment="1">
      <alignment/>
    </xf>
    <xf numFmtId="0" fontId="5" fillId="0" borderId="0" xfId="0" applyFont="1" applyAlignment="1">
      <alignment horizontal="right" vertical="top" wrapText="1"/>
    </xf>
    <xf numFmtId="3" fontId="6" fillId="0" borderId="0" xfId="0" applyNumberFormat="1" applyFont="1" applyAlignment="1">
      <alignment vertical="top" wrapText="1"/>
    </xf>
    <xf numFmtId="0" fontId="3" fillId="0" borderId="0" xfId="0" applyFont="1" applyAlignment="1">
      <alignment horizontal="right" vertical="top" wrapText="1"/>
    </xf>
    <xf numFmtId="3" fontId="3" fillId="0" borderId="0" xfId="0" applyNumberFormat="1" applyFont="1" applyAlignment="1">
      <alignment vertical="top" wrapText="1"/>
    </xf>
    <xf numFmtId="0" fontId="0" fillId="0" borderId="0" xfId="0"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7"/>
  <sheetViews>
    <sheetView tabSelected="1" zoomScalePageLayoutView="0" workbookViewId="0" topLeftCell="A1">
      <selection activeCell="H202" sqref="H202"/>
    </sheetView>
  </sheetViews>
  <sheetFormatPr defaultColWidth="9.140625" defaultRowHeight="12.75"/>
  <cols>
    <col min="1" max="1" width="36.00390625" style="2" customWidth="1"/>
    <col min="2" max="2" width="14.00390625" style="2" customWidth="1"/>
    <col min="3" max="3" width="7.57421875" style="2" customWidth="1"/>
    <col min="4" max="4" width="13.421875" style="2" customWidth="1"/>
    <col min="5" max="5" width="6.57421875" style="2" customWidth="1"/>
    <col min="6" max="6" width="14.7109375" style="2" customWidth="1"/>
    <col min="7" max="7" width="7.28125" style="2" customWidth="1"/>
    <col min="8" max="8" width="14.421875" style="2" customWidth="1"/>
    <col min="9" max="9" width="10.7109375" style="2" customWidth="1"/>
    <col min="10" max="10" width="9.140625" style="2" hidden="1" customWidth="1"/>
    <col min="11" max="11" width="14.421875" style="2" customWidth="1"/>
    <col min="12" max="16384" width="9.140625" style="2" customWidth="1"/>
  </cols>
  <sheetData>
    <row r="1" ht="15.75">
      <c r="A1" s="1"/>
    </row>
    <row r="2" spans="1:9" ht="18.75">
      <c r="A2" s="128" t="s">
        <v>0</v>
      </c>
      <c r="B2" s="129"/>
      <c r="C2" s="129"/>
      <c r="D2" s="129"/>
      <c r="E2" s="129"/>
      <c r="F2" s="129"/>
      <c r="G2" s="129"/>
      <c r="H2" s="129"/>
      <c r="I2" s="129"/>
    </row>
    <row r="3" spans="1:9" ht="18.75">
      <c r="A3" s="128" t="s">
        <v>1</v>
      </c>
      <c r="B3" s="129"/>
      <c r="C3" s="129"/>
      <c r="D3" s="129"/>
      <c r="E3" s="129"/>
      <c r="F3" s="129"/>
      <c r="G3" s="129"/>
      <c r="H3" s="129"/>
      <c r="I3" s="129"/>
    </row>
    <row r="4" spans="1:9" ht="18.75">
      <c r="A4" s="128" t="s">
        <v>139</v>
      </c>
      <c r="B4" s="129"/>
      <c r="C4" s="129"/>
      <c r="D4" s="129"/>
      <c r="E4" s="129"/>
      <c r="F4" s="129"/>
      <c r="G4" s="129"/>
      <c r="H4" s="129"/>
      <c r="I4" s="129"/>
    </row>
    <row r="5" ht="15.75">
      <c r="A5" s="1"/>
    </row>
    <row r="6" ht="15.75">
      <c r="A6" s="1"/>
    </row>
    <row r="7" ht="15.75">
      <c r="A7" s="4" t="s">
        <v>132</v>
      </c>
    </row>
    <row r="8" ht="15.75">
      <c r="A8" s="4"/>
    </row>
    <row r="9" spans="1:7" ht="13.5" customHeight="1">
      <c r="A9" s="118"/>
      <c r="B9" s="65" t="s">
        <v>2</v>
      </c>
      <c r="C9" s="65"/>
      <c r="D9" s="65" t="s">
        <v>3</v>
      </c>
      <c r="E9" s="65"/>
      <c r="F9" s="65" t="s">
        <v>4</v>
      </c>
      <c r="G9" s="6"/>
    </row>
    <row r="10" spans="1:7" ht="15.75">
      <c r="A10" s="118"/>
      <c r="B10" s="79" t="s">
        <v>5</v>
      </c>
      <c r="C10" s="79"/>
      <c r="D10" s="79" t="s">
        <v>6</v>
      </c>
      <c r="E10" s="79"/>
      <c r="F10" s="79" t="s">
        <v>5</v>
      </c>
      <c r="G10" s="7"/>
    </row>
    <row r="11" spans="1:7" ht="15.75">
      <c r="A11" s="5"/>
      <c r="B11" s="5"/>
      <c r="C11" s="5"/>
      <c r="D11" s="5"/>
      <c r="E11" s="5"/>
      <c r="F11" s="5"/>
      <c r="G11" s="5"/>
    </row>
    <row r="12" spans="1:7" ht="20.25" customHeight="1">
      <c r="A12" s="8" t="s">
        <v>52</v>
      </c>
      <c r="B12" s="8">
        <v>418</v>
      </c>
      <c r="C12" s="8"/>
      <c r="D12" s="8">
        <v>1943</v>
      </c>
      <c r="E12" s="8"/>
      <c r="F12" s="61">
        <f>B12/425</f>
        <v>0.9835294117647059</v>
      </c>
      <c r="G12" s="9"/>
    </row>
    <row r="13" spans="1:7" ht="18" customHeight="1">
      <c r="A13" s="8" t="s">
        <v>119</v>
      </c>
      <c r="B13" s="8">
        <v>17</v>
      </c>
      <c r="C13" s="8"/>
      <c r="D13" s="8">
        <v>20</v>
      </c>
      <c r="E13" s="8"/>
      <c r="F13" s="56"/>
      <c r="G13" s="11"/>
    </row>
    <row r="14" spans="1:7" ht="18" customHeight="1">
      <c r="A14" s="8" t="s">
        <v>11</v>
      </c>
      <c r="B14" s="8">
        <v>434</v>
      </c>
      <c r="C14" s="8"/>
      <c r="D14" s="8">
        <v>483</v>
      </c>
      <c r="E14" s="8"/>
      <c r="F14" s="61">
        <f>B14/950</f>
        <v>0.4568421052631579</v>
      </c>
      <c r="G14" s="9"/>
    </row>
    <row r="15" spans="1:7" ht="18" customHeight="1">
      <c r="A15" s="71" t="s">
        <v>128</v>
      </c>
      <c r="B15" s="12">
        <v>39</v>
      </c>
      <c r="C15" s="13"/>
      <c r="D15" s="12">
        <v>70</v>
      </c>
      <c r="E15" s="13"/>
      <c r="F15" s="5"/>
      <c r="G15" s="5"/>
    </row>
    <row r="16" spans="1:7" ht="15.75">
      <c r="A16" s="37" t="s">
        <v>92</v>
      </c>
      <c r="B16" s="14">
        <f>SUM(B12:B15)</f>
        <v>908</v>
      </c>
      <c r="C16" s="14"/>
      <c r="D16" s="15">
        <f>SUM(D12:D15)</f>
        <v>2516</v>
      </c>
      <c r="E16" s="15"/>
      <c r="F16" s="5"/>
      <c r="G16" s="5"/>
    </row>
    <row r="17" ht="15.75">
      <c r="A17" s="16"/>
    </row>
    <row r="18" ht="15.75">
      <c r="A18" s="16" t="s">
        <v>122</v>
      </c>
    </row>
    <row r="19" spans="1:3" ht="15.75">
      <c r="A19" s="16" t="s">
        <v>129</v>
      </c>
      <c r="C19" s="16"/>
    </row>
    <row r="20" spans="1:3" ht="15.75">
      <c r="A20" s="16"/>
      <c r="C20" s="16"/>
    </row>
    <row r="21" spans="1:8" ht="15.75">
      <c r="A21" s="89" t="s">
        <v>114</v>
      </c>
      <c r="B21" s="88"/>
      <c r="C21" s="88"/>
      <c r="D21" s="88"/>
      <c r="E21" s="88"/>
      <c r="F21" s="88"/>
      <c r="G21" s="88"/>
      <c r="H21" s="88"/>
    </row>
    <row r="22" spans="1:8" ht="31.5">
      <c r="A22" s="88"/>
      <c r="B22" s="79" t="s">
        <v>8</v>
      </c>
      <c r="C22" s="79"/>
      <c r="D22" s="79" t="s">
        <v>9</v>
      </c>
      <c r="E22" s="79"/>
      <c r="F22" s="79" t="s">
        <v>105</v>
      </c>
      <c r="G22" s="65"/>
      <c r="H22" s="89" t="s">
        <v>104</v>
      </c>
    </row>
    <row r="23" spans="1:8" ht="15.75">
      <c r="A23" s="5"/>
      <c r="B23" s="5"/>
      <c r="C23" s="5"/>
      <c r="D23" s="5"/>
      <c r="E23" s="5"/>
      <c r="F23" s="5"/>
      <c r="G23" s="5"/>
      <c r="H23" s="5"/>
    </row>
    <row r="24" spans="1:8" ht="15.75">
      <c r="A24" s="8" t="s">
        <v>10</v>
      </c>
      <c r="B24" s="17">
        <v>51656364</v>
      </c>
      <c r="C24" s="73">
        <f>B24/H24</f>
        <v>0.5829254599138428</v>
      </c>
      <c r="D24" s="17">
        <v>8080282</v>
      </c>
      <c r="E24" s="73">
        <f>D24/H24</f>
        <v>0.09118338451160724</v>
      </c>
      <c r="F24" s="17">
        <v>28879082</v>
      </c>
      <c r="G24" s="73">
        <f>F24/H24</f>
        <v>0.32589115557454995</v>
      </c>
      <c r="H24" s="17">
        <f>B24+D24+F24</f>
        <v>88615728</v>
      </c>
    </row>
    <row r="25" spans="1:8" ht="15.75">
      <c r="A25" s="8" t="s">
        <v>11</v>
      </c>
      <c r="B25" s="17">
        <v>5800834</v>
      </c>
      <c r="C25" s="73">
        <f>B25/H25</f>
        <v>0.6574248291791192</v>
      </c>
      <c r="D25" s="17">
        <v>550596</v>
      </c>
      <c r="E25" s="73">
        <f>ROUNDUP(D25/H25,3)</f>
        <v>0.063</v>
      </c>
      <c r="F25" s="17">
        <v>2472140</v>
      </c>
      <c r="G25" s="73">
        <f>F25/H25</f>
        <v>0.2801745778636085</v>
      </c>
      <c r="H25" s="17">
        <f>B25+D25+F25</f>
        <v>8823570</v>
      </c>
    </row>
    <row r="26" spans="1:8" ht="15.75">
      <c r="A26" s="8" t="s">
        <v>112</v>
      </c>
      <c r="B26" s="19">
        <v>26988</v>
      </c>
      <c r="C26" s="74">
        <f>B26/H26</f>
        <v>0.044269547544490175</v>
      </c>
      <c r="D26" s="19">
        <v>294</v>
      </c>
      <c r="E26" s="74">
        <f>ROUNDUP(D26/H26,3)</f>
        <v>0.001</v>
      </c>
      <c r="F26" s="19">
        <v>582347</v>
      </c>
      <c r="G26" s="74">
        <f>F26/H26</f>
        <v>0.9552481919331265</v>
      </c>
      <c r="H26" s="19">
        <f>B26+D26+F26</f>
        <v>609629</v>
      </c>
    </row>
    <row r="27" spans="1:11" ht="15.75">
      <c r="A27" s="37" t="s">
        <v>92</v>
      </c>
      <c r="B27" s="15">
        <f>SUM(B24:B26)</f>
        <v>57484186</v>
      </c>
      <c r="C27" s="15"/>
      <c r="D27" s="15">
        <f>SUM(D24:D26)</f>
        <v>8631172</v>
      </c>
      <c r="E27" s="15"/>
      <c r="F27" s="15">
        <f>SUM(F24:F26)</f>
        <v>31933569</v>
      </c>
      <c r="G27" s="15"/>
      <c r="H27" s="15">
        <f>SUM(H24:H26)</f>
        <v>98048927</v>
      </c>
      <c r="I27" s="68"/>
      <c r="K27" s="67"/>
    </row>
    <row r="28" spans="1:8" ht="15.75">
      <c r="A28" s="5"/>
      <c r="B28" s="73">
        <f>B27/H27</f>
        <v>0.5862806229383826</v>
      </c>
      <c r="C28" s="18"/>
      <c r="D28" s="73">
        <f>D27/H27</f>
        <v>0.08802923462895214</v>
      </c>
      <c r="E28" s="18"/>
      <c r="F28" s="73">
        <f>F27/H27</f>
        <v>0.32569014243266525</v>
      </c>
      <c r="G28" s="18"/>
      <c r="H28" s="18">
        <f>B28+D28+F28</f>
        <v>1</v>
      </c>
    </row>
    <row r="29" ht="15.75">
      <c r="A29" s="16"/>
    </row>
    <row r="30" spans="1:3" ht="15.75">
      <c r="A30" s="62" t="s">
        <v>140</v>
      </c>
      <c r="B30" s="57"/>
      <c r="C30" s="16"/>
    </row>
    <row r="31" spans="1:5" ht="15.75">
      <c r="A31" s="62" t="s">
        <v>133</v>
      </c>
      <c r="B31" s="90">
        <v>555119</v>
      </c>
      <c r="D31" s="16"/>
      <c r="E31" s="16"/>
    </row>
    <row r="32" ht="15.75">
      <c r="A32" s="16"/>
    </row>
    <row r="33" ht="15.75">
      <c r="A33" s="16"/>
    </row>
    <row r="34" spans="1:3" ht="15.75">
      <c r="A34" s="119" t="s">
        <v>121</v>
      </c>
      <c r="B34" s="95"/>
      <c r="C34" s="85" t="s">
        <v>157</v>
      </c>
    </row>
    <row r="35" ht="15.75">
      <c r="A35" s="16"/>
    </row>
    <row r="36" spans="1:5" ht="31.5">
      <c r="A36" s="5"/>
      <c r="B36" s="79" t="s">
        <v>10</v>
      </c>
      <c r="C36" s="87"/>
      <c r="D36" s="79" t="s">
        <v>11</v>
      </c>
      <c r="E36" s="21"/>
    </row>
    <row r="37" spans="1:5" ht="15.75">
      <c r="A37" s="5"/>
      <c r="B37" s="5"/>
      <c r="C37" s="5"/>
      <c r="D37" s="5"/>
      <c r="E37" s="11"/>
    </row>
    <row r="38" spans="1:5" ht="15.75">
      <c r="A38" s="5" t="s">
        <v>12</v>
      </c>
      <c r="B38" s="22">
        <v>3.39</v>
      </c>
      <c r="C38" s="22"/>
      <c r="D38" s="22">
        <v>3.32</v>
      </c>
      <c r="E38" s="23"/>
    </row>
    <row r="39" spans="1:5" ht="15.75">
      <c r="A39" s="5" t="s">
        <v>13</v>
      </c>
      <c r="B39" s="5"/>
      <c r="C39" s="5"/>
      <c r="D39" s="5"/>
      <c r="E39" s="11"/>
    </row>
    <row r="40" spans="1:5" ht="15.75">
      <c r="A40" s="5" t="s">
        <v>14</v>
      </c>
      <c r="B40" s="22">
        <v>1.78</v>
      </c>
      <c r="C40" s="22"/>
      <c r="D40" s="75">
        <v>1.54</v>
      </c>
      <c r="E40" s="11"/>
    </row>
    <row r="41" spans="1:5" ht="15.75">
      <c r="A41" s="5" t="s">
        <v>15</v>
      </c>
      <c r="B41" s="75">
        <v>1.27</v>
      </c>
      <c r="C41" s="5"/>
      <c r="D41" s="75">
        <v>2.1</v>
      </c>
      <c r="E41" s="11"/>
    </row>
    <row r="42" spans="1:5" ht="15.75">
      <c r="A42" s="5" t="s">
        <v>16</v>
      </c>
      <c r="B42" s="75">
        <v>0.08</v>
      </c>
      <c r="C42" s="5"/>
      <c r="D42" s="75">
        <v>0.05</v>
      </c>
      <c r="E42" s="11"/>
    </row>
    <row r="43" spans="1:5" ht="15.75">
      <c r="A43" s="5" t="s">
        <v>17</v>
      </c>
      <c r="B43" s="75">
        <v>0.59</v>
      </c>
      <c r="C43" s="5"/>
      <c r="D43" s="75">
        <v>0.27</v>
      </c>
      <c r="E43" s="11"/>
    </row>
    <row r="44" spans="1:5" ht="15.75">
      <c r="A44" s="5" t="s">
        <v>18</v>
      </c>
      <c r="B44" s="76">
        <v>0.1</v>
      </c>
      <c r="C44" s="5"/>
      <c r="D44" s="76">
        <v>0.22</v>
      </c>
      <c r="E44" s="11"/>
    </row>
    <row r="45" spans="1:5" ht="15.75">
      <c r="A45" s="5" t="s">
        <v>19</v>
      </c>
      <c r="B45" s="22">
        <f>SUM(B40:B44)</f>
        <v>3.82</v>
      </c>
      <c r="C45" s="22"/>
      <c r="D45" s="22">
        <f>SUM(D40:D44)</f>
        <v>4.18</v>
      </c>
      <c r="E45" s="23"/>
    </row>
    <row r="46" spans="1:5" ht="15.75">
      <c r="A46" s="11"/>
      <c r="B46" s="11"/>
      <c r="C46" s="11"/>
      <c r="D46" s="11"/>
      <c r="E46" s="11"/>
    </row>
    <row r="47" spans="2:3" ht="15.75">
      <c r="B47" s="24" t="s">
        <v>20</v>
      </c>
      <c r="C47" s="24"/>
    </row>
    <row r="48" spans="1:8" ht="15.75">
      <c r="A48" s="122" t="s">
        <v>147</v>
      </c>
      <c r="B48" s="123"/>
      <c r="C48" s="123"/>
      <c r="D48" s="123"/>
      <c r="E48" s="123"/>
      <c r="F48" s="123"/>
      <c r="H48" s="35">
        <v>22878340</v>
      </c>
    </row>
    <row r="49" spans="1:6" ht="15.75">
      <c r="A49" s="100" t="s">
        <v>148</v>
      </c>
      <c r="B49" s="101"/>
      <c r="C49" s="101"/>
      <c r="D49" s="101"/>
      <c r="E49" s="101"/>
      <c r="F49" s="101"/>
    </row>
    <row r="50" spans="1:8" ht="15.75">
      <c r="A50" s="94" t="s">
        <v>149</v>
      </c>
      <c r="B50" s="95"/>
      <c r="C50" s="95"/>
      <c r="D50" s="95"/>
      <c r="E50" s="95"/>
      <c r="F50" s="95"/>
      <c r="H50" s="35">
        <v>87424983</v>
      </c>
    </row>
    <row r="51" spans="1:6" ht="15.75">
      <c r="A51" s="120" t="s">
        <v>150</v>
      </c>
      <c r="B51" s="121"/>
      <c r="C51" s="121"/>
      <c r="D51" s="121"/>
      <c r="E51" s="121"/>
      <c r="F51" s="121"/>
    </row>
    <row r="52" spans="1:8" ht="15.75">
      <c r="A52" s="117" t="s">
        <v>145</v>
      </c>
      <c r="B52" s="101"/>
      <c r="C52" s="101"/>
      <c r="D52" s="101"/>
      <c r="E52" s="101"/>
      <c r="F52" s="101"/>
      <c r="H52" s="36">
        <v>4061669</v>
      </c>
    </row>
    <row r="53" spans="1:8" ht="15.75">
      <c r="A53" s="117" t="s">
        <v>146</v>
      </c>
      <c r="B53" s="101"/>
      <c r="C53" s="101"/>
      <c r="D53" s="101"/>
      <c r="E53" s="101"/>
      <c r="F53" s="101"/>
      <c r="H53" s="35">
        <f>SUM(H48:H52)</f>
        <v>114364992</v>
      </c>
    </row>
    <row r="54" ht="15.75">
      <c r="A54" s="16"/>
    </row>
    <row r="55" spans="1:2" ht="15.75">
      <c r="A55" s="104" t="s">
        <v>60</v>
      </c>
      <c r="B55" s="105"/>
    </row>
    <row r="56" spans="2:3" ht="15.75">
      <c r="B56" s="4"/>
      <c r="C56" s="4"/>
    </row>
    <row r="57" spans="1:7" ht="31.5">
      <c r="A57" s="102"/>
      <c r="B57" s="65" t="s">
        <v>2</v>
      </c>
      <c r="C57" s="65"/>
      <c r="D57" s="65" t="s">
        <v>3</v>
      </c>
      <c r="E57" s="65"/>
      <c r="F57" s="65" t="s">
        <v>4</v>
      </c>
      <c r="G57" s="5"/>
    </row>
    <row r="58" spans="1:7" ht="15.75">
      <c r="A58" s="102"/>
      <c r="B58" s="79" t="s">
        <v>5</v>
      </c>
      <c r="C58" s="79"/>
      <c r="D58" s="79" t="s">
        <v>6</v>
      </c>
      <c r="E58" s="79"/>
      <c r="F58" s="79" t="s">
        <v>5</v>
      </c>
      <c r="G58" s="20"/>
    </row>
    <row r="59" spans="1:7" ht="15.75">
      <c r="A59" s="14" t="s">
        <v>21</v>
      </c>
      <c r="B59" s="14"/>
      <c r="C59" s="14"/>
      <c r="D59" s="14"/>
      <c r="E59" s="14"/>
      <c r="F59" s="14"/>
      <c r="G59" s="14"/>
    </row>
    <row r="60" spans="1:7" ht="15.75">
      <c r="A60" s="8" t="s">
        <v>52</v>
      </c>
      <c r="B60" s="5">
        <v>311</v>
      </c>
      <c r="C60" s="14"/>
      <c r="D60" s="17">
        <v>1306</v>
      </c>
      <c r="E60" s="15"/>
      <c r="F60" s="61">
        <f>B60/425</f>
        <v>0.731764705882353</v>
      </c>
      <c r="G60" s="25"/>
    </row>
    <row r="61" spans="1:7" ht="15.75">
      <c r="A61" s="8" t="s">
        <v>113</v>
      </c>
      <c r="B61" s="5">
        <v>16</v>
      </c>
      <c r="C61" s="14"/>
      <c r="D61" s="5">
        <v>19</v>
      </c>
      <c r="E61" s="5"/>
      <c r="F61" s="56" t="s">
        <v>22</v>
      </c>
      <c r="G61" s="26"/>
    </row>
    <row r="62" spans="1:7" ht="15.75">
      <c r="A62" s="8" t="s">
        <v>11</v>
      </c>
      <c r="B62" s="5">
        <v>118</v>
      </c>
      <c r="C62" s="5"/>
      <c r="D62" s="5">
        <v>124</v>
      </c>
      <c r="E62" s="14"/>
      <c r="F62" s="61">
        <f>B62/950</f>
        <v>0.12421052631578948</v>
      </c>
      <c r="G62" s="25"/>
    </row>
    <row r="63" spans="1:7" ht="15.75">
      <c r="A63" s="8" t="s">
        <v>112</v>
      </c>
      <c r="B63" s="20">
        <v>39</v>
      </c>
      <c r="C63" s="14"/>
      <c r="D63" s="20">
        <v>68</v>
      </c>
      <c r="E63" s="14"/>
      <c r="F63" s="14"/>
      <c r="G63" s="14"/>
    </row>
    <row r="64" spans="1:7" ht="15.75">
      <c r="A64" s="37" t="s">
        <v>92</v>
      </c>
      <c r="B64" s="14">
        <f>SUM(B60:B63)</f>
        <v>484</v>
      </c>
      <c r="C64" s="14"/>
      <c r="D64" s="15">
        <f>SUM(D60:D63)</f>
        <v>1517</v>
      </c>
      <c r="E64" s="15"/>
      <c r="F64" s="14"/>
      <c r="G64" s="14"/>
    </row>
    <row r="65" ht="15.75">
      <c r="A65" s="4"/>
    </row>
    <row r="66" ht="15"/>
    <row r="67" spans="1:8" ht="15.75">
      <c r="A67" s="50" t="s">
        <v>115</v>
      </c>
      <c r="B67" s="88"/>
      <c r="C67" s="88"/>
      <c r="D67" s="88"/>
      <c r="E67" s="88"/>
      <c r="F67" s="88"/>
      <c r="G67" s="88"/>
      <c r="H67" s="88"/>
    </row>
    <row r="68" spans="1:8" ht="31.5">
      <c r="A68" s="14"/>
      <c r="B68" s="65" t="s">
        <v>159</v>
      </c>
      <c r="C68" s="14"/>
      <c r="D68" s="79" t="s">
        <v>9</v>
      </c>
      <c r="E68" s="87"/>
      <c r="F68" s="79" t="s">
        <v>105</v>
      </c>
      <c r="G68" s="65"/>
      <c r="H68" s="79" t="s">
        <v>104</v>
      </c>
    </row>
    <row r="69" spans="1:8" ht="15.75">
      <c r="A69" s="14"/>
      <c r="B69" s="14"/>
      <c r="C69" s="14"/>
      <c r="D69" s="14"/>
      <c r="E69" s="14"/>
      <c r="F69" s="14"/>
      <c r="G69" s="14"/>
      <c r="H69" s="14"/>
    </row>
    <row r="70" spans="1:8" ht="15.75">
      <c r="A70" s="8" t="s">
        <v>10</v>
      </c>
      <c r="B70" s="17">
        <v>5299111</v>
      </c>
      <c r="C70" s="73">
        <f>B70/H70</f>
        <v>0.27713827126660884</v>
      </c>
      <c r="D70" s="17">
        <v>2107554</v>
      </c>
      <c r="E70" s="73">
        <f>D70/H70</f>
        <v>0.1102229925285631</v>
      </c>
      <c r="F70" s="17">
        <v>11714155</v>
      </c>
      <c r="G70" s="73">
        <f>F70/H70</f>
        <v>0.612638736204828</v>
      </c>
      <c r="H70" s="15">
        <f>B70+D70+F70</f>
        <v>19120820</v>
      </c>
    </row>
    <row r="71" spans="1:8" ht="15.75">
      <c r="A71" s="8" t="s">
        <v>11</v>
      </c>
      <c r="B71" s="17">
        <v>257657</v>
      </c>
      <c r="C71" s="73">
        <f>B71/H71</f>
        <v>0.15301814372327896</v>
      </c>
      <c r="D71" s="17">
        <v>129630</v>
      </c>
      <c r="E71" s="73">
        <f>D71/H71</f>
        <v>0.07698506918441436</v>
      </c>
      <c r="F71" s="17">
        <v>1296546</v>
      </c>
      <c r="G71" s="73">
        <f>F71/H71</f>
        <v>0.7699967870923067</v>
      </c>
      <c r="H71" s="15">
        <f>B71+D71+F71</f>
        <v>1683833</v>
      </c>
    </row>
    <row r="72" spans="1:8" ht="15.75">
      <c r="A72" s="8" t="s">
        <v>111</v>
      </c>
      <c r="B72" s="19">
        <v>11093</v>
      </c>
      <c r="C72" s="73">
        <f>B72/H72</f>
        <v>0.01834539215280936</v>
      </c>
      <c r="D72" s="20">
        <v>192</v>
      </c>
      <c r="E72" s="73">
        <f>ROUNDUP(D72/H72,3)</f>
        <v>0.001</v>
      </c>
      <c r="F72" s="19">
        <v>593390</v>
      </c>
      <c r="G72" s="73">
        <f>F72/H72</f>
        <v>0.9813370819035019</v>
      </c>
      <c r="H72" s="72">
        <f>B72+D72+F72</f>
        <v>604675</v>
      </c>
    </row>
    <row r="73" spans="1:9" ht="15.75">
      <c r="A73" s="37" t="s">
        <v>92</v>
      </c>
      <c r="B73" s="15">
        <f>SUM(B70:B72)</f>
        <v>5567861</v>
      </c>
      <c r="C73" s="15"/>
      <c r="D73" s="15">
        <f>SUM(D70:D72)</f>
        <v>2237376</v>
      </c>
      <c r="E73" s="15"/>
      <c r="F73" s="15">
        <f>SUM(F70:F72)</f>
        <v>13604091</v>
      </c>
      <c r="G73" s="15"/>
      <c r="H73" s="15">
        <f>SUM(H70:H72)</f>
        <v>21409328</v>
      </c>
      <c r="I73" s="68"/>
    </row>
    <row r="74" spans="1:8" ht="15.75">
      <c r="A74" s="14"/>
      <c r="B74" s="73">
        <f>B73/H73</f>
        <v>0.26006706048877387</v>
      </c>
      <c r="C74" s="27"/>
      <c r="D74" s="73">
        <f>D73/H73</f>
        <v>0.104504728032566</v>
      </c>
      <c r="E74" s="18"/>
      <c r="F74" s="73">
        <f>F73/H73</f>
        <v>0.6354282114786601</v>
      </c>
      <c r="G74" s="27"/>
      <c r="H74" s="14"/>
    </row>
    <row r="75" spans="1:8" ht="15.75">
      <c r="A75" s="14"/>
      <c r="B75" s="18"/>
      <c r="C75" s="27"/>
      <c r="D75" s="18"/>
      <c r="E75" s="18"/>
      <c r="F75" s="18"/>
      <c r="G75" s="27"/>
      <c r="H75" s="14"/>
    </row>
    <row r="76" spans="1:3" ht="15.75">
      <c r="A76" s="62" t="s">
        <v>140</v>
      </c>
      <c r="B76" s="4"/>
      <c r="C76" s="4"/>
    </row>
    <row r="77" spans="1:4" ht="15.75">
      <c r="A77" s="62" t="s">
        <v>133</v>
      </c>
      <c r="B77" s="90">
        <v>114877</v>
      </c>
      <c r="C77" s="4"/>
      <c r="D77" s="16"/>
    </row>
    <row r="78" spans="1:3" ht="15.75">
      <c r="A78" s="4" t="s">
        <v>23</v>
      </c>
      <c r="B78" s="4" t="s">
        <v>24</v>
      </c>
      <c r="C78" s="4"/>
    </row>
    <row r="79" spans="1:3" ht="15.75">
      <c r="A79" s="119" t="s">
        <v>120</v>
      </c>
      <c r="B79" s="95"/>
      <c r="C79" s="85" t="s">
        <v>157</v>
      </c>
    </row>
    <row r="80" spans="1:4" ht="15.75">
      <c r="A80" s="4"/>
      <c r="B80" s="88"/>
      <c r="C80" s="88"/>
      <c r="D80" s="88"/>
    </row>
    <row r="81" spans="1:8" ht="31.5">
      <c r="A81" s="14"/>
      <c r="B81" s="79" t="s">
        <v>25</v>
      </c>
      <c r="C81" s="79"/>
      <c r="D81" s="79" t="s">
        <v>11</v>
      </c>
      <c r="E81" s="28"/>
      <c r="F81" s="103"/>
      <c r="G81" s="103"/>
      <c r="H81" s="103"/>
    </row>
    <row r="82" spans="1:8" ht="15.75">
      <c r="A82" s="14"/>
      <c r="B82" s="14"/>
      <c r="C82" s="14"/>
      <c r="D82" s="14"/>
      <c r="E82" s="26"/>
      <c r="F82" s="103"/>
      <c r="G82" s="103"/>
      <c r="H82" s="103"/>
    </row>
    <row r="83" spans="1:8" ht="15.75">
      <c r="A83" s="14" t="s">
        <v>69</v>
      </c>
      <c r="B83" s="30">
        <v>3.77</v>
      </c>
      <c r="C83" s="30"/>
      <c r="D83" s="30">
        <v>1.42</v>
      </c>
      <c r="E83" s="31"/>
      <c r="F83" s="103"/>
      <c r="G83" s="103"/>
      <c r="H83" s="103"/>
    </row>
    <row r="84" spans="1:8" ht="15.75">
      <c r="A84" s="14" t="s">
        <v>70</v>
      </c>
      <c r="B84" s="6"/>
      <c r="C84" s="6"/>
      <c r="D84" s="6"/>
      <c r="E84" s="32"/>
      <c r="F84" s="103"/>
      <c r="G84" s="103"/>
      <c r="H84" s="103"/>
    </row>
    <row r="85" spans="1:8" ht="15.75">
      <c r="A85" s="5" t="s">
        <v>26</v>
      </c>
      <c r="B85" s="33">
        <v>1.92</v>
      </c>
      <c r="C85" s="6"/>
      <c r="D85" s="33">
        <v>0.88</v>
      </c>
      <c r="E85" s="32"/>
      <c r="F85" s="103"/>
      <c r="G85" s="103"/>
      <c r="H85" s="103"/>
    </row>
    <row r="86" spans="1:8" ht="15.75">
      <c r="A86" s="5" t="s">
        <v>27</v>
      </c>
      <c r="B86" s="33">
        <v>1.71</v>
      </c>
      <c r="C86" s="6"/>
      <c r="D86" s="33">
        <v>1.25</v>
      </c>
      <c r="E86" s="32"/>
      <c r="F86" s="103"/>
      <c r="G86" s="103"/>
      <c r="H86" s="103"/>
    </row>
    <row r="87" spans="1:8" ht="15.75">
      <c r="A87" s="5" t="s">
        <v>28</v>
      </c>
      <c r="B87" s="33">
        <v>0.04</v>
      </c>
      <c r="C87" s="6"/>
      <c r="D87" s="33">
        <v>0.06</v>
      </c>
      <c r="E87" s="32"/>
      <c r="F87" s="103"/>
      <c r="G87" s="103"/>
      <c r="H87" s="103"/>
    </row>
    <row r="88" spans="1:8" ht="15.75">
      <c r="A88" s="5" t="s">
        <v>29</v>
      </c>
      <c r="B88" s="33">
        <v>0.21</v>
      </c>
      <c r="C88" s="6"/>
      <c r="D88" s="33">
        <v>0.11</v>
      </c>
      <c r="E88" s="32"/>
      <c r="F88" s="103"/>
      <c r="G88" s="103"/>
      <c r="H88" s="103"/>
    </row>
    <row r="89" spans="1:8" ht="15.75">
      <c r="A89" s="14" t="s">
        <v>71</v>
      </c>
      <c r="B89" s="77">
        <v>0.15</v>
      </c>
      <c r="C89" s="6"/>
      <c r="D89" s="77">
        <v>0.11</v>
      </c>
      <c r="E89" s="32"/>
      <c r="F89" s="103"/>
      <c r="G89" s="103"/>
      <c r="H89" s="103"/>
    </row>
    <row r="90" spans="1:8" ht="15.75">
      <c r="A90" s="14" t="s">
        <v>72</v>
      </c>
      <c r="B90" s="33">
        <f>SUM(B85:B89)</f>
        <v>4.03</v>
      </c>
      <c r="C90" s="6"/>
      <c r="D90" s="30">
        <f>SUM(D85:D89)</f>
        <v>2.4099999999999997</v>
      </c>
      <c r="E90" s="31"/>
      <c r="F90" s="103"/>
      <c r="G90" s="103"/>
      <c r="H90" s="103"/>
    </row>
    <row r="91" spans="1:8" ht="15.75">
      <c r="A91" s="26"/>
      <c r="B91" s="26"/>
      <c r="C91" s="26"/>
      <c r="D91" s="126"/>
      <c r="E91" s="126"/>
      <c r="F91" s="126"/>
      <c r="G91" s="26"/>
      <c r="H91" s="29"/>
    </row>
    <row r="92" spans="1:8" ht="25.5" customHeight="1">
      <c r="A92" s="127"/>
      <c r="B92" s="127"/>
      <c r="C92" s="127"/>
      <c r="D92" s="127"/>
      <c r="E92" s="127"/>
      <c r="F92" s="127"/>
      <c r="G92" s="127"/>
      <c r="H92" s="127"/>
    </row>
    <row r="93" spans="1:8" ht="15.75">
      <c r="A93" s="29"/>
      <c r="B93" s="29"/>
      <c r="C93" s="29"/>
      <c r="D93" s="29"/>
      <c r="E93" s="29"/>
      <c r="F93" s="29"/>
      <c r="G93" s="29"/>
      <c r="H93" s="29"/>
    </row>
    <row r="94" spans="1:8" ht="15.75">
      <c r="A94" s="94" t="s">
        <v>30</v>
      </c>
      <c r="B94" s="96"/>
      <c r="C94" s="96"/>
      <c r="D94" s="96"/>
      <c r="E94" s="96"/>
      <c r="F94" s="96"/>
      <c r="G94" s="80"/>
      <c r="H94" s="35">
        <v>25036789</v>
      </c>
    </row>
    <row r="95" spans="1:8" ht="15.75">
      <c r="A95" s="94" t="s">
        <v>130</v>
      </c>
      <c r="B95" s="96"/>
      <c r="C95" s="96"/>
      <c r="D95" s="96"/>
      <c r="E95" s="96"/>
      <c r="F95" s="96"/>
      <c r="G95" s="80"/>
      <c r="H95" s="36">
        <v>2890600</v>
      </c>
    </row>
    <row r="96" spans="8:14" ht="15.75">
      <c r="H96" s="35">
        <f>SUM(H94:H95)</f>
        <v>27927389</v>
      </c>
      <c r="N96" s="35"/>
    </row>
    <row r="97" ht="15.75">
      <c r="A97" s="4"/>
    </row>
    <row r="98" spans="1:2" ht="15.75">
      <c r="A98" s="117" t="s">
        <v>134</v>
      </c>
      <c r="B98" s="105"/>
    </row>
    <row r="99" spans="1:7" ht="31.5">
      <c r="A99" s="102"/>
      <c r="B99" s="65" t="s">
        <v>2</v>
      </c>
      <c r="C99" s="14"/>
      <c r="D99" s="65"/>
      <c r="E99" s="6"/>
      <c r="F99" s="102"/>
      <c r="G99" s="14"/>
    </row>
    <row r="100" spans="1:7" ht="15.75">
      <c r="A100" s="102"/>
      <c r="B100" s="79" t="s">
        <v>5</v>
      </c>
      <c r="C100" s="87"/>
      <c r="D100" s="89" t="s">
        <v>6</v>
      </c>
      <c r="E100" s="10"/>
      <c r="F100" s="102"/>
      <c r="G100" s="14"/>
    </row>
    <row r="101" spans="1:7" ht="15.75">
      <c r="A101" s="14" t="s">
        <v>21</v>
      </c>
      <c r="B101" s="14"/>
      <c r="C101" s="14"/>
      <c r="D101" s="14"/>
      <c r="E101" s="14"/>
      <c r="F101" s="14"/>
      <c r="G101" s="14"/>
    </row>
    <row r="102" spans="1:7" ht="15.75">
      <c r="A102" s="8" t="s">
        <v>52</v>
      </c>
      <c r="B102" s="5">
        <v>80</v>
      </c>
      <c r="C102" s="14"/>
      <c r="D102" s="5">
        <v>247</v>
      </c>
      <c r="E102" s="5"/>
      <c r="F102" s="14"/>
      <c r="G102" s="14"/>
    </row>
    <row r="103" spans="1:7" ht="15.75">
      <c r="A103" s="8" t="s">
        <v>11</v>
      </c>
      <c r="B103" s="5">
        <v>24</v>
      </c>
      <c r="C103" s="5"/>
      <c r="D103" s="5">
        <v>24</v>
      </c>
      <c r="E103" s="5"/>
      <c r="F103" s="14"/>
      <c r="G103" s="14"/>
    </row>
    <row r="104" spans="1:7" ht="15.75">
      <c r="A104" s="8" t="s">
        <v>112</v>
      </c>
      <c r="B104" s="20">
        <v>16</v>
      </c>
      <c r="C104" s="14"/>
      <c r="D104" s="20">
        <v>33</v>
      </c>
      <c r="E104" s="14"/>
      <c r="F104" s="5"/>
      <c r="G104" s="5"/>
    </row>
    <row r="105" spans="1:7" ht="15.75">
      <c r="A105" s="37" t="s">
        <v>92</v>
      </c>
      <c r="B105" s="14">
        <f>SUM(B102:B104)</f>
        <v>120</v>
      </c>
      <c r="C105" s="14"/>
      <c r="D105" s="14">
        <f>SUM(D102:D104)</f>
        <v>304</v>
      </c>
      <c r="E105" s="14"/>
      <c r="F105" s="14"/>
      <c r="G105" s="14"/>
    </row>
    <row r="106" ht="15"/>
    <row r="107" spans="1:7" ht="15.75" customHeight="1">
      <c r="A107" s="37"/>
      <c r="B107" s="37"/>
      <c r="C107" s="37"/>
      <c r="D107" s="37"/>
      <c r="E107" s="14"/>
      <c r="F107" s="38"/>
      <c r="G107" s="38"/>
    </row>
    <row r="108" spans="1:8" ht="15.75">
      <c r="A108" s="50" t="s">
        <v>116</v>
      </c>
      <c r="B108" s="88"/>
      <c r="C108" s="88"/>
      <c r="D108" s="88"/>
      <c r="E108" s="88"/>
      <c r="F108" s="88"/>
      <c r="G108" s="88"/>
      <c r="H108" s="88"/>
    </row>
    <row r="109" spans="1:8" ht="31.5">
      <c r="A109" s="14"/>
      <c r="B109" s="14" t="s">
        <v>159</v>
      </c>
      <c r="C109" s="14"/>
      <c r="D109" s="79" t="s">
        <v>9</v>
      </c>
      <c r="E109" s="87"/>
      <c r="F109" s="79" t="s">
        <v>105</v>
      </c>
      <c r="G109" s="14"/>
      <c r="H109" s="79" t="s">
        <v>104</v>
      </c>
    </row>
    <row r="110" spans="1:8" ht="15.75">
      <c r="A110" s="14"/>
      <c r="B110" s="14"/>
      <c r="C110" s="14"/>
      <c r="D110" s="14"/>
      <c r="E110" s="14"/>
      <c r="F110" s="14"/>
      <c r="G110" s="14"/>
      <c r="H110" s="14"/>
    </row>
    <row r="111" spans="1:8" ht="15.75">
      <c r="A111" s="8" t="s">
        <v>10</v>
      </c>
      <c r="B111" s="17">
        <v>136857</v>
      </c>
      <c r="C111" s="17"/>
      <c r="D111" s="17">
        <v>17166</v>
      </c>
      <c r="E111" s="17"/>
      <c r="F111" s="17">
        <v>1745066</v>
      </c>
      <c r="G111" s="17"/>
      <c r="H111" s="17">
        <f>B111+D111+F111</f>
        <v>1899089</v>
      </c>
    </row>
    <row r="112" spans="1:8" ht="15.75">
      <c r="A112" s="8" t="s">
        <v>11</v>
      </c>
      <c r="B112" s="17">
        <v>22911</v>
      </c>
      <c r="C112" s="15"/>
      <c r="D112" s="5">
        <v>91</v>
      </c>
      <c r="E112" s="5"/>
      <c r="F112" s="17">
        <v>125920</v>
      </c>
      <c r="G112" s="17"/>
      <c r="H112" s="17">
        <f>B112+D112+F112</f>
        <v>148922</v>
      </c>
    </row>
    <row r="113" spans="1:8" ht="15.75">
      <c r="A113" s="8" t="s">
        <v>111</v>
      </c>
      <c r="B113" s="20">
        <v>0</v>
      </c>
      <c r="C113" s="5"/>
      <c r="D113" s="20">
        <v>0</v>
      </c>
      <c r="E113" s="14"/>
      <c r="F113" s="19">
        <v>167251</v>
      </c>
      <c r="G113" s="15"/>
      <c r="H113" s="19">
        <f>B113+D113+F113</f>
        <v>167251</v>
      </c>
    </row>
    <row r="114" spans="1:8" ht="15.75">
      <c r="A114" s="37" t="s">
        <v>92</v>
      </c>
      <c r="B114" s="15">
        <f>SUM(B111:B113)</f>
        <v>159768</v>
      </c>
      <c r="C114" s="15"/>
      <c r="D114" s="15">
        <f>SUM(D111:D113)</f>
        <v>17257</v>
      </c>
      <c r="E114" s="15"/>
      <c r="F114" s="15">
        <f>SUM(F111:F113)</f>
        <v>2038237</v>
      </c>
      <c r="G114" s="15"/>
      <c r="H114" s="15">
        <f>SUM(H111:H113)</f>
        <v>2215262</v>
      </c>
    </row>
    <row r="115" spans="1:8" ht="15.75">
      <c r="A115" s="37"/>
      <c r="B115" s="15"/>
      <c r="C115" s="15"/>
      <c r="D115" s="15"/>
      <c r="E115" s="15"/>
      <c r="F115" s="15"/>
      <c r="G115" s="15"/>
      <c r="H115" s="15"/>
    </row>
    <row r="116" spans="1:8" ht="15.75">
      <c r="A116" s="14"/>
      <c r="B116" s="15"/>
      <c r="C116" s="15"/>
      <c r="D116" s="15"/>
      <c r="E116" s="15"/>
      <c r="F116" s="15"/>
      <c r="G116" s="15"/>
      <c r="H116" s="15"/>
    </row>
    <row r="117" spans="1:8" ht="15.75" customHeight="1">
      <c r="A117" s="97" t="s">
        <v>103</v>
      </c>
      <c r="B117" s="97"/>
      <c r="C117" s="97"/>
      <c r="D117" s="97"/>
      <c r="E117" s="98"/>
      <c r="F117" s="98"/>
      <c r="G117" s="38"/>
      <c r="H117" s="38">
        <v>1401455</v>
      </c>
    </row>
    <row r="118" ht="15" customHeight="1">
      <c r="A118" s="4"/>
    </row>
    <row r="119" spans="1:3" ht="15.75">
      <c r="A119" s="104" t="s">
        <v>135</v>
      </c>
      <c r="B119" s="105"/>
      <c r="C119" s="4"/>
    </row>
    <row r="120" ht="15.75">
      <c r="A120" s="16"/>
    </row>
    <row r="121" spans="1:5" ht="31.5">
      <c r="A121" s="118"/>
      <c r="B121" s="65" t="s">
        <v>2</v>
      </c>
      <c r="C121" s="65"/>
      <c r="D121" s="65" t="s">
        <v>3</v>
      </c>
      <c r="E121" s="5"/>
    </row>
    <row r="122" spans="1:5" ht="15.75">
      <c r="A122" s="118"/>
      <c r="B122" s="79" t="s">
        <v>5</v>
      </c>
      <c r="C122" s="79"/>
      <c r="D122" s="79" t="s">
        <v>6</v>
      </c>
      <c r="E122" s="20"/>
    </row>
    <row r="123" spans="1:5" ht="15.75">
      <c r="A123" s="5"/>
      <c r="B123" s="5" t="s">
        <v>31</v>
      </c>
      <c r="C123" s="5"/>
      <c r="D123" s="5"/>
      <c r="E123" s="5"/>
    </row>
    <row r="124" spans="1:5" ht="15.75">
      <c r="A124" s="8" t="s">
        <v>10</v>
      </c>
      <c r="B124" s="5">
        <v>134</v>
      </c>
      <c r="C124" s="5"/>
      <c r="D124" s="5">
        <v>204</v>
      </c>
      <c r="E124" s="5"/>
    </row>
    <row r="125" spans="1:5" ht="15.75">
      <c r="A125" s="8" t="s">
        <v>11</v>
      </c>
      <c r="B125" s="5">
        <v>230</v>
      </c>
      <c r="C125" s="5"/>
      <c r="D125" s="5">
        <v>230</v>
      </c>
      <c r="E125" s="5"/>
    </row>
    <row r="126" spans="1:5" ht="15.75">
      <c r="A126" s="71" t="s">
        <v>59</v>
      </c>
      <c r="B126" s="5">
        <v>123</v>
      </c>
      <c r="C126" s="5"/>
      <c r="D126" s="5">
        <v>254</v>
      </c>
      <c r="E126" s="5"/>
    </row>
    <row r="127" spans="1:5" ht="15.75">
      <c r="A127" s="8" t="s">
        <v>101</v>
      </c>
      <c r="B127" s="20">
        <v>65</v>
      </c>
      <c r="C127" s="5"/>
      <c r="D127" s="20">
        <v>65</v>
      </c>
      <c r="E127" s="20"/>
    </row>
    <row r="128" spans="1:5" ht="15.75">
      <c r="A128" s="37" t="s">
        <v>92</v>
      </c>
      <c r="B128" s="14">
        <f>SUM(B124:B127)</f>
        <v>552</v>
      </c>
      <c r="C128" s="5"/>
      <c r="D128" s="14">
        <f>SUM(D124:D127)</f>
        <v>753</v>
      </c>
      <c r="E128" s="14"/>
    </row>
    <row r="129" ht="15.75">
      <c r="A129" s="16"/>
    </row>
    <row r="130" ht="15.75">
      <c r="A130" s="16" t="s">
        <v>73</v>
      </c>
    </row>
    <row r="131" ht="15.75">
      <c r="A131" s="16"/>
    </row>
    <row r="132" spans="1:7" ht="19.5" customHeight="1">
      <c r="A132" s="5"/>
      <c r="B132" s="79" t="s">
        <v>8</v>
      </c>
      <c r="C132" s="87"/>
      <c r="D132" s="79" t="s">
        <v>105</v>
      </c>
      <c r="E132" s="14"/>
      <c r="F132" s="79" t="s">
        <v>104</v>
      </c>
      <c r="G132" s="5"/>
    </row>
    <row r="133" spans="1:7" ht="15.75">
      <c r="A133" s="8" t="s">
        <v>10</v>
      </c>
      <c r="B133" s="17">
        <v>1556641</v>
      </c>
      <c r="C133" s="17"/>
      <c r="D133" s="17">
        <v>89726</v>
      </c>
      <c r="E133" s="17"/>
      <c r="F133" s="17">
        <f>B133+D133</f>
        <v>1646367</v>
      </c>
      <c r="G133" s="17"/>
    </row>
    <row r="134" spans="1:7" ht="15.75">
      <c r="A134" s="8" t="s">
        <v>11</v>
      </c>
      <c r="B134" s="17">
        <v>2665415</v>
      </c>
      <c r="C134" s="17"/>
      <c r="D134" s="17">
        <v>19300</v>
      </c>
      <c r="E134" s="17"/>
      <c r="F134" s="17">
        <f>B134+D134</f>
        <v>2684715</v>
      </c>
      <c r="G134" s="17"/>
    </row>
    <row r="135" spans="1:7" ht="15.75" customHeight="1">
      <c r="A135" s="71" t="s">
        <v>59</v>
      </c>
      <c r="B135" s="17">
        <v>1440599</v>
      </c>
      <c r="C135" s="17"/>
      <c r="D135" s="5">
        <v>0</v>
      </c>
      <c r="E135" s="5"/>
      <c r="F135" s="17">
        <f>B135+D135</f>
        <v>1440599</v>
      </c>
      <c r="G135" s="17"/>
    </row>
    <row r="136" spans="1:7" ht="15.75">
      <c r="A136" s="8" t="s">
        <v>101</v>
      </c>
      <c r="B136" s="19">
        <v>834122</v>
      </c>
      <c r="C136" s="19"/>
      <c r="D136" s="20">
        <v>0</v>
      </c>
      <c r="E136" s="20"/>
      <c r="F136" s="19">
        <f>B136+D136</f>
        <v>834122</v>
      </c>
      <c r="G136" s="19"/>
    </row>
    <row r="137" spans="1:8" ht="31.5">
      <c r="A137" s="37" t="s">
        <v>102</v>
      </c>
      <c r="B137" s="15">
        <f>SUM(B133:B136)</f>
        <v>6496777</v>
      </c>
      <c r="C137" s="15"/>
      <c r="D137" s="15">
        <f>SUM(D133:D136)</f>
        <v>109026</v>
      </c>
      <c r="E137" s="15"/>
      <c r="F137" s="15">
        <f>SUM(F133:F136)</f>
        <v>6605803</v>
      </c>
      <c r="G137" s="17"/>
      <c r="H137" s="66"/>
    </row>
    <row r="138" spans="1:7" ht="15.75">
      <c r="A138" s="5"/>
      <c r="B138" s="18">
        <f>B137/F137</f>
        <v>0.9834954206172967</v>
      </c>
      <c r="C138" s="18"/>
      <c r="D138" s="18">
        <f>D137/F137</f>
        <v>0.01650457938270336</v>
      </c>
      <c r="E138" s="18"/>
      <c r="F138" s="5"/>
      <c r="G138" s="5"/>
    </row>
    <row r="139" ht="15.75">
      <c r="A139" s="16" t="s">
        <v>7</v>
      </c>
    </row>
    <row r="140" spans="1:8" ht="15.75">
      <c r="A140" s="94" t="s">
        <v>151</v>
      </c>
      <c r="B140" s="99"/>
      <c r="C140" s="99"/>
      <c r="D140" s="99"/>
      <c r="E140" s="99"/>
      <c r="F140" s="96"/>
      <c r="H140" s="35">
        <v>1133596</v>
      </c>
    </row>
    <row r="141" spans="7:11" ht="15.75">
      <c r="G141" s="94"/>
      <c r="H141" s="99"/>
      <c r="I141" s="99"/>
      <c r="J141" s="99"/>
      <c r="K141" s="35"/>
    </row>
    <row r="142" ht="15.75">
      <c r="A142" s="16"/>
    </row>
    <row r="143" spans="1:12" ht="15.75">
      <c r="A143" s="116" t="s">
        <v>78</v>
      </c>
      <c r="B143" s="105"/>
      <c r="C143" s="105"/>
      <c r="D143" s="105"/>
      <c r="E143" s="105"/>
      <c r="F143" s="105"/>
      <c r="G143" s="105"/>
      <c r="H143" s="105"/>
      <c r="I143" s="105"/>
      <c r="J143" s="105"/>
      <c r="K143" s="105"/>
      <c r="L143" s="105"/>
    </row>
    <row r="144" spans="1:11" ht="15.75">
      <c r="A144" s="116" t="s">
        <v>79</v>
      </c>
      <c r="B144" s="105"/>
      <c r="C144" s="105"/>
      <c r="D144" s="105"/>
      <c r="E144" s="105"/>
      <c r="F144" s="105"/>
      <c r="G144" s="105"/>
      <c r="H144" s="105"/>
      <c r="I144" s="105"/>
      <c r="J144" s="105"/>
      <c r="K144" s="105"/>
    </row>
    <row r="145" spans="1:3" ht="15.75">
      <c r="A145" s="16" t="s">
        <v>74</v>
      </c>
      <c r="B145" s="16"/>
      <c r="C145" s="16"/>
    </row>
    <row r="146" ht="15"/>
    <row r="147" ht="15"/>
    <row r="148" ht="15"/>
    <row r="149" spans="1:4" ht="15.75">
      <c r="A149" s="104" t="s">
        <v>136</v>
      </c>
      <c r="B149" s="105"/>
      <c r="C149" s="98"/>
      <c r="D149" s="98"/>
    </row>
    <row r="150" ht="15.75">
      <c r="A150" s="39"/>
    </row>
    <row r="151" spans="1:5" ht="15.75">
      <c r="A151" s="11"/>
      <c r="B151" s="79" t="s">
        <v>5</v>
      </c>
      <c r="C151" s="79"/>
      <c r="D151" s="79" t="s">
        <v>6</v>
      </c>
      <c r="E151" s="21"/>
    </row>
    <row r="152" spans="1:5" ht="15.75">
      <c r="A152" s="8" t="s">
        <v>56</v>
      </c>
      <c r="B152" s="5">
        <v>5</v>
      </c>
      <c r="C152" s="5"/>
      <c r="D152" s="5">
        <v>8</v>
      </c>
      <c r="E152" s="11"/>
    </row>
    <row r="153" spans="1:5" ht="31.5">
      <c r="A153" s="8" t="s">
        <v>32</v>
      </c>
      <c r="B153" s="5">
        <v>7</v>
      </c>
      <c r="C153" s="5"/>
      <c r="D153" s="17">
        <v>3674</v>
      </c>
      <c r="E153" s="40"/>
    </row>
    <row r="154" spans="1:5" ht="15.75">
      <c r="A154" s="8" t="s">
        <v>33</v>
      </c>
      <c r="B154" s="5">
        <v>515</v>
      </c>
      <c r="C154" s="5"/>
      <c r="D154" s="5">
        <v>1030</v>
      </c>
      <c r="E154" s="11"/>
    </row>
    <row r="155" spans="1:5" ht="15.75">
      <c r="A155" s="8" t="s">
        <v>34</v>
      </c>
      <c r="B155" s="5">
        <v>17</v>
      </c>
      <c r="C155" s="5"/>
      <c r="D155" s="5">
        <v>19</v>
      </c>
      <c r="E155" s="11"/>
    </row>
    <row r="156" spans="1:5" ht="31.5">
      <c r="A156" s="8" t="s">
        <v>35</v>
      </c>
      <c r="B156" s="20">
        <v>11</v>
      </c>
      <c r="C156" s="20"/>
      <c r="D156" s="20">
        <v>11</v>
      </c>
      <c r="E156" s="41"/>
    </row>
    <row r="157" spans="1:5" ht="15.75">
      <c r="A157" s="8" t="s">
        <v>75</v>
      </c>
      <c r="B157" s="5">
        <f>SUM(B152:B156)</f>
        <v>555</v>
      </c>
      <c r="C157" s="5"/>
      <c r="D157" s="17">
        <f>SUM(D152:D156)</f>
        <v>4742</v>
      </c>
      <c r="E157" s="42"/>
    </row>
    <row r="158" ht="15.75">
      <c r="A158" s="16"/>
    </row>
    <row r="159" spans="1:3" ht="15.75">
      <c r="A159" s="4" t="s">
        <v>7</v>
      </c>
      <c r="B159" s="4" t="s">
        <v>76</v>
      </c>
      <c r="C159" s="4"/>
    </row>
    <row r="160" ht="15.75">
      <c r="A160" s="16"/>
    </row>
    <row r="161" spans="1:8" ht="31.5">
      <c r="A161" s="86" t="s">
        <v>54</v>
      </c>
      <c r="B161" s="79" t="s">
        <v>8</v>
      </c>
      <c r="C161" s="79"/>
      <c r="D161" s="79" t="s">
        <v>9</v>
      </c>
      <c r="E161" s="79"/>
      <c r="F161" s="79" t="s">
        <v>158</v>
      </c>
      <c r="G161" s="65"/>
      <c r="H161" s="79" t="s">
        <v>106</v>
      </c>
    </row>
    <row r="162" spans="1:8" ht="15.75">
      <c r="A162" s="5"/>
      <c r="B162" s="5"/>
      <c r="C162" s="5"/>
      <c r="D162" s="5"/>
      <c r="E162" s="5"/>
      <c r="F162" s="5"/>
      <c r="G162" s="5"/>
      <c r="H162" s="5"/>
    </row>
    <row r="163" spans="1:8" ht="15.75">
      <c r="A163" s="8" t="s">
        <v>39</v>
      </c>
      <c r="B163" s="17">
        <v>2864579</v>
      </c>
      <c r="C163" s="17"/>
      <c r="D163" s="17">
        <v>359539</v>
      </c>
      <c r="E163" s="17"/>
      <c r="F163" s="17">
        <v>2618628</v>
      </c>
      <c r="G163" s="17"/>
      <c r="H163" s="17">
        <f>SUM(B163:F163)</f>
        <v>5842746</v>
      </c>
    </row>
    <row r="164" spans="1:8" ht="15.75">
      <c r="A164" s="8" t="s">
        <v>40</v>
      </c>
      <c r="B164" s="17">
        <v>3474117</v>
      </c>
      <c r="C164" s="17"/>
      <c r="D164" s="17">
        <v>442008</v>
      </c>
      <c r="E164" s="17"/>
      <c r="F164" s="17">
        <v>3420760</v>
      </c>
      <c r="G164" s="17"/>
      <c r="H164" s="17">
        <f>SUM(B164:F164)</f>
        <v>7336885</v>
      </c>
    </row>
    <row r="165" spans="1:8" ht="15.75">
      <c r="A165" s="8" t="s">
        <v>41</v>
      </c>
      <c r="B165" s="17">
        <v>129850</v>
      </c>
      <c r="C165" s="17"/>
      <c r="D165" s="17">
        <v>54123</v>
      </c>
      <c r="E165" s="17"/>
      <c r="F165" s="17">
        <v>809349</v>
      </c>
      <c r="G165" s="17"/>
      <c r="H165" s="17">
        <f>SUM(B165:F165)</f>
        <v>993322</v>
      </c>
    </row>
    <row r="166" spans="1:8" ht="15.75">
      <c r="A166" s="8" t="s">
        <v>42</v>
      </c>
      <c r="B166" s="19">
        <v>3990985</v>
      </c>
      <c r="C166" s="19"/>
      <c r="D166" s="19">
        <v>499537</v>
      </c>
      <c r="E166" s="17"/>
      <c r="F166" s="19">
        <v>3691332</v>
      </c>
      <c r="G166" s="19"/>
      <c r="H166" s="19">
        <f>SUM(B166:F166)</f>
        <v>8181854</v>
      </c>
    </row>
    <row r="167" spans="1:8" ht="15.75">
      <c r="A167" s="37" t="s">
        <v>92</v>
      </c>
      <c r="B167" s="15">
        <f>SUM(B163:B166)</f>
        <v>10459531</v>
      </c>
      <c r="C167" s="15"/>
      <c r="D167" s="15">
        <f>SUM(D163:D166)</f>
        <v>1355207</v>
      </c>
      <c r="E167" s="15"/>
      <c r="F167" s="15">
        <f>SUM(F163:F166)</f>
        <v>10540069</v>
      </c>
      <c r="G167" s="15"/>
      <c r="H167" s="15">
        <f>SUM(H163:H166)</f>
        <v>22354807</v>
      </c>
    </row>
    <row r="168" ht="15.75">
      <c r="A168" s="16" t="s">
        <v>20</v>
      </c>
    </row>
    <row r="169" spans="1:8" ht="15.75">
      <c r="A169" s="16" t="s">
        <v>36</v>
      </c>
      <c r="B169" s="115" t="s">
        <v>117</v>
      </c>
      <c r="C169" s="115"/>
      <c r="D169" s="115"/>
      <c r="F169" s="110" t="s">
        <v>53</v>
      </c>
      <c r="G169" s="111"/>
      <c r="H169" s="112"/>
    </row>
    <row r="170" spans="2:8" ht="15.75">
      <c r="B170" s="115" t="s">
        <v>118</v>
      </c>
      <c r="C170" s="115"/>
      <c r="D170" s="115"/>
      <c r="E170" s="4"/>
      <c r="F170" s="111"/>
      <c r="G170" s="111"/>
      <c r="H170" s="112"/>
    </row>
    <row r="171" spans="1:5" ht="15.75">
      <c r="A171" s="5" t="s">
        <v>7</v>
      </c>
      <c r="B171" s="5"/>
      <c r="C171" s="5"/>
      <c r="E171" s="5"/>
    </row>
    <row r="172" spans="1:8" ht="15.75">
      <c r="A172" s="8" t="s">
        <v>39</v>
      </c>
      <c r="B172" s="17">
        <v>2791984</v>
      </c>
      <c r="C172" s="17"/>
      <c r="E172" s="5"/>
      <c r="F172" s="8" t="s">
        <v>39</v>
      </c>
      <c r="H172" s="17">
        <v>11269</v>
      </c>
    </row>
    <row r="173" spans="1:8" ht="15.75">
      <c r="A173" s="8" t="s">
        <v>40</v>
      </c>
      <c r="B173" s="17">
        <v>3198250</v>
      </c>
      <c r="C173" s="17"/>
      <c r="E173" s="5"/>
      <c r="F173" s="8" t="s">
        <v>40</v>
      </c>
      <c r="H173" s="17">
        <v>130263</v>
      </c>
    </row>
    <row r="174" spans="1:8" ht="15.75">
      <c r="A174" s="8" t="s">
        <v>41</v>
      </c>
      <c r="B174" s="17">
        <v>1788132</v>
      </c>
      <c r="C174" s="17"/>
      <c r="E174" s="5"/>
      <c r="F174" s="8" t="s">
        <v>41</v>
      </c>
      <c r="H174" s="5">
        <v>0</v>
      </c>
    </row>
    <row r="175" spans="1:8" ht="15.75">
      <c r="A175" s="8" t="s">
        <v>42</v>
      </c>
      <c r="B175" s="19">
        <v>5303241</v>
      </c>
      <c r="C175" s="19"/>
      <c r="E175" s="5"/>
      <c r="F175" s="8" t="s">
        <v>42</v>
      </c>
      <c r="H175" s="19">
        <v>117166</v>
      </c>
    </row>
    <row r="176" spans="1:8" ht="15.75">
      <c r="A176" s="37" t="s">
        <v>92</v>
      </c>
      <c r="B176" s="15">
        <f>SUM(B172:B175)</f>
        <v>13081607</v>
      </c>
      <c r="C176" s="15"/>
      <c r="E176" s="5"/>
      <c r="F176" s="37" t="s">
        <v>92</v>
      </c>
      <c r="H176" s="15">
        <f>SUM(H172:H175)</f>
        <v>258698</v>
      </c>
    </row>
    <row r="177" spans="1:3" ht="15.75">
      <c r="A177" s="16"/>
      <c r="C177" s="81"/>
    </row>
    <row r="178" spans="1:8" ht="15.75" customHeight="1">
      <c r="A178" s="97" t="s">
        <v>152</v>
      </c>
      <c r="B178" s="95"/>
      <c r="C178" s="95"/>
      <c r="D178" s="95"/>
      <c r="E178" s="96"/>
      <c r="F178" s="96"/>
      <c r="H178" s="108">
        <v>21385734</v>
      </c>
    </row>
    <row r="179" spans="1:8" ht="15.75">
      <c r="A179" s="113" t="s">
        <v>153</v>
      </c>
      <c r="B179" s="114"/>
      <c r="C179" s="114"/>
      <c r="D179" s="114"/>
      <c r="E179" s="114"/>
      <c r="F179" s="114"/>
      <c r="H179" s="108"/>
    </row>
    <row r="180" spans="1:8" ht="15.75">
      <c r="A180" s="97" t="s">
        <v>154</v>
      </c>
      <c r="B180" s="96"/>
      <c r="C180" s="96"/>
      <c r="D180" s="96"/>
      <c r="E180" s="96"/>
      <c r="F180" s="96"/>
      <c r="H180" s="38">
        <v>14381073</v>
      </c>
    </row>
    <row r="181" spans="1:8" ht="15.75">
      <c r="A181" s="97" t="s">
        <v>155</v>
      </c>
      <c r="B181" s="95"/>
      <c r="C181" s="95"/>
      <c r="D181" s="95"/>
      <c r="E181" s="96"/>
      <c r="F181" s="96"/>
      <c r="G181" s="3"/>
      <c r="H181" s="38">
        <v>2561421</v>
      </c>
    </row>
    <row r="182" spans="1:8" ht="15.75">
      <c r="A182" s="97" t="s">
        <v>156</v>
      </c>
      <c r="B182" s="95"/>
      <c r="C182" s="95"/>
      <c r="D182" s="95"/>
      <c r="E182" s="96"/>
      <c r="F182" s="96"/>
      <c r="H182" s="109">
        <v>296779</v>
      </c>
    </row>
    <row r="183" spans="1:8" ht="15.75">
      <c r="A183" s="113" t="s">
        <v>160</v>
      </c>
      <c r="B183" s="114"/>
      <c r="C183" s="114"/>
      <c r="D183" s="114"/>
      <c r="E183" s="114"/>
      <c r="F183" s="114"/>
      <c r="H183" s="109"/>
    </row>
    <row r="184" spans="1:8" ht="15.75">
      <c r="A184" s="97" t="s">
        <v>107</v>
      </c>
      <c r="B184" s="96"/>
      <c r="C184" s="96"/>
      <c r="D184" s="96"/>
      <c r="E184" s="96"/>
      <c r="F184" s="96"/>
      <c r="H184" s="55">
        <f>SUM(H178:H183)</f>
        <v>38625007</v>
      </c>
    </row>
    <row r="185" spans="1:6" ht="15.75">
      <c r="A185" s="37"/>
      <c r="B185" s="58"/>
      <c r="C185" s="58"/>
      <c r="D185" s="58"/>
      <c r="F185" s="55"/>
    </row>
    <row r="186" spans="1:6" ht="15.75">
      <c r="A186" s="16" t="s">
        <v>44</v>
      </c>
      <c r="B186" s="58"/>
      <c r="C186" s="58"/>
      <c r="D186" s="58"/>
      <c r="F186" s="55"/>
    </row>
    <row r="187" spans="1:6" ht="15.75">
      <c r="A187" s="5" t="s">
        <v>37</v>
      </c>
      <c r="C187" s="38"/>
      <c r="F187" s="55"/>
    </row>
    <row r="188" spans="1:3" ht="15.75">
      <c r="A188" s="4" t="s">
        <v>144</v>
      </c>
      <c r="B188" s="4"/>
      <c r="C188" s="4"/>
    </row>
    <row r="189" ht="15.75">
      <c r="A189" s="4" t="s">
        <v>38</v>
      </c>
    </row>
    <row r="190" spans="1:12" ht="12.75" customHeight="1">
      <c r="A190" s="118" t="s">
        <v>36</v>
      </c>
      <c r="B190" s="106" t="s">
        <v>5</v>
      </c>
      <c r="C190" s="5"/>
      <c r="D190" s="106" t="s">
        <v>108</v>
      </c>
      <c r="E190" s="107"/>
      <c r="F190" s="107"/>
      <c r="G190" s="107"/>
      <c r="H190" s="118"/>
      <c r="I190" s="118"/>
      <c r="J190" s="118"/>
      <c r="K190" s="118"/>
      <c r="L190" s="103"/>
    </row>
    <row r="191" spans="1:12" ht="15.75">
      <c r="A191" s="118"/>
      <c r="B191" s="125"/>
      <c r="C191" s="5"/>
      <c r="D191" s="107"/>
      <c r="E191" s="107"/>
      <c r="F191" s="107"/>
      <c r="G191" s="107"/>
      <c r="H191" s="118"/>
      <c r="I191" s="118"/>
      <c r="J191" s="118"/>
      <c r="K191" s="118"/>
      <c r="L191" s="103"/>
    </row>
    <row r="192" spans="1:12" ht="15.75">
      <c r="A192" s="8" t="s">
        <v>87</v>
      </c>
      <c r="B192" s="5">
        <v>57</v>
      </c>
      <c r="C192" s="11"/>
      <c r="D192" s="130" t="s">
        <v>39</v>
      </c>
      <c r="E192" s="130"/>
      <c r="F192" s="124">
        <v>477659</v>
      </c>
      <c r="G192" s="124"/>
      <c r="H192" s="118"/>
      <c r="I192" s="118"/>
      <c r="J192" s="124"/>
      <c r="K192" s="124"/>
      <c r="L192" s="29"/>
    </row>
    <row r="193" spans="1:12" ht="15.75">
      <c r="A193" s="8" t="s">
        <v>88</v>
      </c>
      <c r="B193" s="5">
        <v>13</v>
      </c>
      <c r="C193" s="11"/>
      <c r="D193" s="130" t="s">
        <v>40</v>
      </c>
      <c r="E193" s="130"/>
      <c r="F193" s="124">
        <v>1098636</v>
      </c>
      <c r="G193" s="124"/>
      <c r="H193" s="118"/>
      <c r="I193" s="118"/>
      <c r="J193" s="124"/>
      <c r="K193" s="124"/>
      <c r="L193" s="29"/>
    </row>
    <row r="194" spans="1:12" ht="15.75">
      <c r="A194" s="8" t="s">
        <v>89</v>
      </c>
      <c r="B194" s="5">
        <v>17</v>
      </c>
      <c r="C194" s="11"/>
      <c r="D194" s="130" t="s">
        <v>41</v>
      </c>
      <c r="E194" s="130"/>
      <c r="F194" s="124">
        <v>44989</v>
      </c>
      <c r="G194" s="124"/>
      <c r="H194" s="118"/>
      <c r="I194" s="118"/>
      <c r="J194" s="124"/>
      <c r="K194" s="124"/>
      <c r="L194" s="29"/>
    </row>
    <row r="195" spans="1:12" ht="15.75">
      <c r="A195" s="8" t="s">
        <v>90</v>
      </c>
      <c r="B195" s="20">
        <v>19</v>
      </c>
      <c r="C195" s="11"/>
      <c r="D195" s="130" t="s">
        <v>42</v>
      </c>
      <c r="E195" s="130"/>
      <c r="F195" s="131">
        <v>91803</v>
      </c>
      <c r="G195" s="131"/>
      <c r="H195" s="118"/>
      <c r="I195" s="118"/>
      <c r="J195" s="131"/>
      <c r="K195" s="131"/>
      <c r="L195" s="29"/>
    </row>
    <row r="196" spans="1:12" ht="15.75">
      <c r="A196" s="37" t="s">
        <v>86</v>
      </c>
      <c r="B196" s="5">
        <f>SUM(B192:B195)</f>
        <v>106</v>
      </c>
      <c r="C196" s="11"/>
      <c r="D196" s="132" t="s">
        <v>92</v>
      </c>
      <c r="E196" s="130"/>
      <c r="F196" s="133">
        <f>SUM(F192:G195)</f>
        <v>1713087</v>
      </c>
      <c r="G196" s="133"/>
      <c r="H196" s="118"/>
      <c r="I196" s="118"/>
      <c r="J196" s="133"/>
      <c r="K196" s="133"/>
      <c r="L196" s="29"/>
    </row>
    <row r="197" ht="15.75">
      <c r="A197" s="16"/>
    </row>
    <row r="198" spans="1:3" ht="31.5">
      <c r="A198" s="8" t="s">
        <v>66</v>
      </c>
      <c r="B198" s="43">
        <v>4000814</v>
      </c>
      <c r="C198" s="43"/>
    </row>
    <row r="199" spans="1:3" ht="31.5">
      <c r="A199" s="8" t="s">
        <v>91</v>
      </c>
      <c r="B199" s="59">
        <v>409189</v>
      </c>
      <c r="C199" s="43"/>
    </row>
    <row r="200" spans="1:3" ht="31.5">
      <c r="A200" s="37" t="s">
        <v>107</v>
      </c>
      <c r="B200" s="38">
        <v>4410004</v>
      </c>
      <c r="C200" s="38"/>
    </row>
    <row r="201" spans="1:5" ht="13.5" customHeight="1">
      <c r="A201" s="16" t="s">
        <v>45</v>
      </c>
      <c r="D201" s="16" t="s">
        <v>43</v>
      </c>
      <c r="E201" s="16"/>
    </row>
    <row r="202" spans="4:5" ht="13.5" customHeight="1">
      <c r="D202" s="16"/>
      <c r="E202" s="16"/>
    </row>
    <row r="203" spans="1:3" ht="15.75">
      <c r="A203" s="4" t="s">
        <v>63</v>
      </c>
      <c r="B203" s="39"/>
      <c r="C203" s="39"/>
    </row>
    <row r="204" ht="15.75">
      <c r="A204" s="39"/>
    </row>
    <row r="205" spans="1:7" ht="31.5">
      <c r="A205" s="11"/>
      <c r="B205" s="79" t="s">
        <v>5</v>
      </c>
      <c r="C205" s="79"/>
      <c r="D205" s="65"/>
      <c r="E205" s="65"/>
      <c r="F205" s="79" t="s">
        <v>46</v>
      </c>
      <c r="G205" s="21"/>
    </row>
    <row r="206" spans="1:7" ht="15.75">
      <c r="A206" s="11" t="s">
        <v>7</v>
      </c>
      <c r="B206" s="11"/>
      <c r="C206" s="11"/>
      <c r="D206" s="11"/>
      <c r="E206" s="11"/>
      <c r="F206" s="11"/>
      <c r="G206" s="11"/>
    </row>
    <row r="207" spans="1:7" ht="31.5">
      <c r="A207" s="8" t="s">
        <v>64</v>
      </c>
      <c r="B207" s="5">
        <v>887</v>
      </c>
      <c r="C207" s="11"/>
      <c r="D207" s="40"/>
      <c r="E207" s="40"/>
      <c r="F207" s="43">
        <v>22018577</v>
      </c>
      <c r="G207" s="44"/>
    </row>
    <row r="208" spans="1:7" ht="15.75" customHeight="1">
      <c r="A208" s="8" t="s">
        <v>47</v>
      </c>
      <c r="B208" s="5">
        <v>55</v>
      </c>
      <c r="C208" s="11"/>
      <c r="D208" s="40"/>
      <c r="E208" s="40"/>
      <c r="F208" s="43">
        <v>61317</v>
      </c>
      <c r="G208" s="44"/>
    </row>
    <row r="209" spans="1:7" ht="15.75" customHeight="1">
      <c r="A209" s="71" t="s">
        <v>65</v>
      </c>
      <c r="B209" s="20">
        <v>72</v>
      </c>
      <c r="C209" s="21"/>
      <c r="D209" s="45"/>
      <c r="E209" s="45"/>
      <c r="F209" s="59">
        <v>3075206</v>
      </c>
      <c r="G209" s="46"/>
    </row>
    <row r="210" spans="1:7" ht="15.75" customHeight="1">
      <c r="A210" s="37" t="s">
        <v>86</v>
      </c>
      <c r="B210" s="15">
        <f>SUM(B207:B209)</f>
        <v>1014</v>
      </c>
      <c r="C210" s="42"/>
      <c r="D210" s="42"/>
      <c r="E210" s="42"/>
      <c r="F210" s="38">
        <f>SUM(F207:F209)</f>
        <v>25155100</v>
      </c>
      <c r="G210" s="47"/>
    </row>
    <row r="211" spans="1:7" ht="15.75" customHeight="1">
      <c r="A211" s="37"/>
      <c r="B211" s="42"/>
      <c r="C211" s="42"/>
      <c r="D211" s="42"/>
      <c r="E211" s="42"/>
      <c r="F211" s="47"/>
      <c r="G211" s="47"/>
    </row>
    <row r="212" spans="1:7" ht="15.75" customHeight="1">
      <c r="A212" s="37"/>
      <c r="B212" s="42"/>
      <c r="C212" s="42"/>
      <c r="D212" s="42"/>
      <c r="E212" s="42"/>
      <c r="F212" s="47"/>
      <c r="G212" s="47"/>
    </row>
    <row r="213" spans="1:7" ht="15.75">
      <c r="A213" s="11"/>
      <c r="B213" s="11"/>
      <c r="C213" s="11"/>
      <c r="D213" s="11"/>
      <c r="E213" s="11"/>
      <c r="F213" s="11"/>
      <c r="G213" s="11"/>
    </row>
    <row r="214" spans="1:8" ht="15.75">
      <c r="A214" s="4" t="s">
        <v>137</v>
      </c>
      <c r="B214" s="39"/>
      <c r="C214" s="39"/>
      <c r="D214" s="48"/>
      <c r="E214" s="48"/>
      <c r="F214" s="48"/>
      <c r="G214" s="48"/>
      <c r="H214" s="48"/>
    </row>
    <row r="215" spans="1:8" ht="15.75">
      <c r="A215" s="39"/>
      <c r="B215" s="48"/>
      <c r="C215" s="48"/>
      <c r="D215" s="48"/>
      <c r="E215" s="48"/>
      <c r="F215" s="48"/>
      <c r="G215" s="48"/>
      <c r="H215" s="48"/>
    </row>
    <row r="216" spans="1:8" ht="15.75">
      <c r="A216" s="127"/>
      <c r="B216" s="65" t="s">
        <v>48</v>
      </c>
      <c r="C216" s="11"/>
      <c r="D216" s="48"/>
      <c r="E216" s="48"/>
      <c r="F216" s="48"/>
      <c r="G216" s="48"/>
      <c r="H216" s="48"/>
    </row>
    <row r="217" spans="1:8" ht="15.75">
      <c r="A217" s="127"/>
      <c r="B217" s="79" t="s">
        <v>5</v>
      </c>
      <c r="C217" s="21"/>
      <c r="D217" s="48"/>
      <c r="E217" s="48"/>
      <c r="F217" s="48"/>
      <c r="G217" s="48"/>
      <c r="H217" s="48"/>
    </row>
    <row r="218" spans="1:8" ht="15.75">
      <c r="A218" s="11"/>
      <c r="B218" s="11"/>
      <c r="C218" s="11"/>
      <c r="D218" s="48"/>
      <c r="E218" s="48"/>
      <c r="F218" s="48"/>
      <c r="G218" s="48"/>
      <c r="H218" s="48"/>
    </row>
    <row r="219" spans="1:8" ht="15.75">
      <c r="A219" s="8" t="s">
        <v>10</v>
      </c>
      <c r="B219" s="5">
        <v>17</v>
      </c>
      <c r="C219" s="11"/>
      <c r="D219" s="48"/>
      <c r="E219" s="48"/>
      <c r="F219" s="48"/>
      <c r="G219" s="48"/>
      <c r="H219" s="48"/>
    </row>
    <row r="220" spans="1:8" ht="15.75">
      <c r="A220" s="8" t="s">
        <v>11</v>
      </c>
      <c r="B220" s="20">
        <v>1</v>
      </c>
      <c r="C220" s="11"/>
      <c r="D220" s="48"/>
      <c r="E220" s="48"/>
      <c r="F220" s="48"/>
      <c r="G220" s="48"/>
      <c r="H220" s="48"/>
    </row>
    <row r="221" spans="1:8" ht="15.75">
      <c r="A221" s="37" t="s">
        <v>92</v>
      </c>
      <c r="B221" s="14">
        <f>SUM(B219:B220)</f>
        <v>18</v>
      </c>
      <c r="C221" s="26"/>
      <c r="D221" s="48"/>
      <c r="E221" s="48"/>
      <c r="F221" s="48"/>
      <c r="G221" s="48"/>
      <c r="H221" s="48"/>
    </row>
    <row r="222" spans="1:8" ht="15.75">
      <c r="A222" s="24"/>
      <c r="B222" s="48"/>
      <c r="C222" s="48"/>
      <c r="D222" s="48"/>
      <c r="E222" s="48"/>
      <c r="F222" s="48"/>
      <c r="G222" s="48"/>
      <c r="H222" s="48"/>
    </row>
    <row r="223" spans="1:8" ht="15.75">
      <c r="A223" s="8" t="s">
        <v>83</v>
      </c>
      <c r="B223" s="11"/>
      <c r="C223" s="11"/>
      <c r="D223" s="43">
        <v>760958</v>
      </c>
      <c r="E223" s="44"/>
      <c r="F223" s="48"/>
      <c r="G223" s="48"/>
      <c r="H223" s="48"/>
    </row>
    <row r="224" spans="1:8" ht="15.75">
      <c r="A224" s="8" t="s">
        <v>84</v>
      </c>
      <c r="B224" s="11"/>
      <c r="C224" s="11"/>
      <c r="D224" s="17">
        <v>184339</v>
      </c>
      <c r="E224" s="40"/>
      <c r="F224" s="48"/>
      <c r="G224" s="48"/>
      <c r="H224" s="48"/>
    </row>
    <row r="225" spans="1:8" ht="15.75">
      <c r="A225" s="8" t="s">
        <v>85</v>
      </c>
      <c r="B225" s="11"/>
      <c r="C225" s="11"/>
      <c r="D225" s="63">
        <f>D223/D224</f>
        <v>4.128035846999278</v>
      </c>
      <c r="E225" s="49"/>
      <c r="F225" s="48"/>
      <c r="G225" s="48"/>
      <c r="H225" s="48"/>
    </row>
    <row r="226" spans="1:8" ht="15.75">
      <c r="A226" s="11"/>
      <c r="B226" s="11"/>
      <c r="C226" s="11"/>
      <c r="D226" s="14"/>
      <c r="E226" s="26"/>
      <c r="F226" s="48"/>
      <c r="G226" s="48"/>
      <c r="H226" s="48"/>
    </row>
    <row r="227" spans="1:8" ht="15.75">
      <c r="A227" s="37" t="s">
        <v>93</v>
      </c>
      <c r="B227" s="11"/>
      <c r="C227" s="11"/>
      <c r="D227" s="38">
        <v>82241</v>
      </c>
      <c r="E227" s="47"/>
      <c r="F227" s="48"/>
      <c r="G227" s="48"/>
      <c r="H227" s="48"/>
    </row>
    <row r="228" spans="1:8" ht="15.75">
      <c r="A228" s="37"/>
      <c r="B228" s="11"/>
      <c r="C228" s="11"/>
      <c r="D228" s="47"/>
      <c r="E228" s="47"/>
      <c r="F228" s="48"/>
      <c r="G228" s="48"/>
      <c r="H228" s="48"/>
    </row>
    <row r="229" spans="1:8" ht="15.75">
      <c r="A229" s="37"/>
      <c r="B229" s="11"/>
      <c r="C229" s="11"/>
      <c r="D229" s="47"/>
      <c r="E229" s="47"/>
      <c r="F229" s="48"/>
      <c r="G229" s="48"/>
      <c r="H229" s="48"/>
    </row>
    <row r="230" ht="15.75">
      <c r="A230" s="16"/>
    </row>
    <row r="231" spans="1:8" ht="15.75">
      <c r="A231" s="4" t="s">
        <v>138</v>
      </c>
      <c r="B231" s="39"/>
      <c r="C231" s="39"/>
      <c r="D231" s="48"/>
      <c r="E231" s="48"/>
      <c r="F231" s="48"/>
      <c r="G231" s="48"/>
      <c r="H231" s="48"/>
    </row>
    <row r="232" spans="1:8" ht="15.75">
      <c r="A232" s="4"/>
      <c r="B232" s="39"/>
      <c r="C232" s="39"/>
      <c r="D232" s="48"/>
      <c r="E232" s="48"/>
      <c r="F232" s="48"/>
      <c r="G232" s="48"/>
      <c r="H232" s="48"/>
    </row>
    <row r="233" spans="1:8" ht="15.75">
      <c r="A233" s="4"/>
      <c r="B233" s="65" t="s">
        <v>48</v>
      </c>
      <c r="C233" s="39"/>
      <c r="D233" s="48"/>
      <c r="E233" s="48"/>
      <c r="F233" s="48"/>
      <c r="G233" s="48"/>
      <c r="H233" s="48"/>
    </row>
    <row r="234" spans="1:8" ht="15.75">
      <c r="A234" s="39"/>
      <c r="B234" s="79" t="s">
        <v>5</v>
      </c>
      <c r="C234" s="48"/>
      <c r="D234" s="48"/>
      <c r="E234" s="48"/>
      <c r="F234" s="48"/>
      <c r="G234" s="48"/>
      <c r="H234" s="48"/>
    </row>
    <row r="235" spans="1:8" ht="15.75">
      <c r="A235" s="8" t="s">
        <v>10</v>
      </c>
      <c r="B235" s="5">
        <v>258</v>
      </c>
      <c r="C235" s="11"/>
      <c r="D235" s="48"/>
      <c r="E235" s="48"/>
      <c r="F235" s="48"/>
      <c r="G235" s="48"/>
      <c r="H235" s="48"/>
    </row>
    <row r="236" spans="1:8" ht="15.75">
      <c r="A236" s="8" t="s">
        <v>11</v>
      </c>
      <c r="B236" s="20">
        <v>40</v>
      </c>
      <c r="C236" s="21"/>
      <c r="D236" s="48"/>
      <c r="E236" s="48"/>
      <c r="F236" s="48"/>
      <c r="G236" s="48"/>
      <c r="H236" s="48"/>
    </row>
    <row r="237" spans="1:8" ht="15.75">
      <c r="A237" s="37" t="s">
        <v>86</v>
      </c>
      <c r="B237" s="14">
        <f>SUM(B235:B236)</f>
        <v>298</v>
      </c>
      <c r="C237" s="26"/>
      <c r="D237" s="48"/>
      <c r="E237" s="48"/>
      <c r="F237" s="48"/>
      <c r="G237" s="48"/>
      <c r="H237" s="48"/>
    </row>
    <row r="238" spans="1:8" ht="15.75">
      <c r="A238" s="24"/>
      <c r="B238" s="48"/>
      <c r="C238" s="48"/>
      <c r="D238" s="48"/>
      <c r="E238" s="48"/>
      <c r="F238" s="48"/>
      <c r="G238" s="48"/>
      <c r="H238" s="48"/>
    </row>
    <row r="239" spans="1:8" ht="15.75">
      <c r="A239" s="78" t="s">
        <v>161</v>
      </c>
      <c r="B239" s="91"/>
      <c r="C239" s="91"/>
      <c r="D239" s="91"/>
      <c r="E239" s="48"/>
      <c r="F239" s="48"/>
      <c r="G239" s="48"/>
      <c r="H239" s="48"/>
    </row>
    <row r="240" spans="1:8" ht="15.75">
      <c r="A240" s="24"/>
      <c r="B240" s="48"/>
      <c r="C240" s="48"/>
      <c r="D240" s="48"/>
      <c r="E240" s="48"/>
      <c r="F240" s="48"/>
      <c r="G240" s="48"/>
      <c r="H240" s="48"/>
    </row>
    <row r="241" spans="1:8" ht="15.75">
      <c r="A241" s="37" t="s">
        <v>80</v>
      </c>
      <c r="B241" s="11"/>
      <c r="C241" s="11"/>
      <c r="D241" s="17">
        <f>B242+B243</f>
        <v>5856488</v>
      </c>
      <c r="E241" s="40"/>
      <c r="F241" s="48"/>
      <c r="G241" s="48"/>
      <c r="H241" s="48"/>
    </row>
    <row r="242" spans="1:8" ht="15.75">
      <c r="A242" s="8" t="s">
        <v>94</v>
      </c>
      <c r="B242" s="17">
        <v>5847784</v>
      </c>
      <c r="C242" s="40"/>
      <c r="D242" s="5"/>
      <c r="E242" s="11"/>
      <c r="F242" s="48"/>
      <c r="G242" s="48"/>
      <c r="H242" s="48"/>
    </row>
    <row r="243" spans="1:8" ht="15.75">
      <c r="A243" s="8" t="s">
        <v>95</v>
      </c>
      <c r="B243" s="17">
        <v>8704</v>
      </c>
      <c r="C243" s="40"/>
      <c r="D243" s="5"/>
      <c r="E243" s="11"/>
      <c r="F243" s="48"/>
      <c r="G243" s="48"/>
      <c r="H243" s="48"/>
    </row>
    <row r="244" spans="1:8" ht="15.75">
      <c r="A244" s="37" t="s">
        <v>81</v>
      </c>
      <c r="B244" s="5"/>
      <c r="C244" s="11"/>
      <c r="D244" s="17">
        <f>B245+B246</f>
        <v>237899</v>
      </c>
      <c r="E244" s="40"/>
      <c r="F244" s="48"/>
      <c r="G244" s="48"/>
      <c r="H244" s="48"/>
    </row>
    <row r="245" spans="1:8" ht="15.75">
      <c r="A245" s="8" t="s">
        <v>96</v>
      </c>
      <c r="B245" s="17">
        <v>237642</v>
      </c>
      <c r="C245" s="40"/>
      <c r="D245" s="5"/>
      <c r="E245" s="11"/>
      <c r="F245" s="48"/>
      <c r="G245" s="48"/>
      <c r="H245" s="48"/>
    </row>
    <row r="246" spans="1:8" ht="15.75">
      <c r="A246" s="8" t="s">
        <v>97</v>
      </c>
      <c r="B246" s="5">
        <v>257</v>
      </c>
      <c r="C246" s="11"/>
      <c r="D246" s="92"/>
      <c r="E246" s="11"/>
      <c r="F246" s="48"/>
      <c r="G246" s="48"/>
      <c r="H246" s="48"/>
    </row>
    <row r="247" spans="1:8" ht="15.75">
      <c r="A247" s="37" t="s">
        <v>82</v>
      </c>
      <c r="B247" s="14"/>
      <c r="C247" s="26"/>
      <c r="D247" s="15">
        <f>SUM(D241:D246)</f>
        <v>6094387</v>
      </c>
      <c r="E247" s="42"/>
      <c r="F247" s="48"/>
      <c r="G247" s="48"/>
      <c r="H247" s="48"/>
    </row>
    <row r="248" spans="1:8" ht="15.75">
      <c r="A248" s="24"/>
      <c r="C248" s="48"/>
      <c r="D248" s="48"/>
      <c r="E248" s="48"/>
      <c r="F248" s="48"/>
      <c r="G248" s="48"/>
      <c r="H248" s="48"/>
    </row>
    <row r="249" spans="1:8" ht="15.75">
      <c r="A249" s="37" t="s">
        <v>67</v>
      </c>
      <c r="B249" s="5"/>
      <c r="C249" s="11"/>
      <c r="D249" s="48"/>
      <c r="E249" s="48"/>
      <c r="F249" s="48"/>
      <c r="G249" s="48"/>
      <c r="H249" s="48"/>
    </row>
    <row r="250" spans="1:8" ht="15.75">
      <c r="A250" s="8" t="s">
        <v>57</v>
      </c>
      <c r="B250" s="43">
        <v>679744</v>
      </c>
      <c r="C250" s="44"/>
      <c r="D250" s="48"/>
      <c r="E250" s="48"/>
      <c r="F250" s="48"/>
      <c r="G250" s="48"/>
      <c r="H250" s="48"/>
    </row>
    <row r="251" spans="1:8" ht="15.75">
      <c r="A251" s="8" t="s">
        <v>58</v>
      </c>
      <c r="B251" s="59">
        <v>30856</v>
      </c>
      <c r="C251" s="46"/>
      <c r="D251" s="48"/>
      <c r="E251" s="48"/>
      <c r="F251" s="48"/>
      <c r="G251" s="48"/>
      <c r="H251" s="48"/>
    </row>
    <row r="252" spans="1:8" ht="31.5">
      <c r="A252" s="37" t="s">
        <v>109</v>
      </c>
      <c r="B252" s="38">
        <f>SUM(B250:B251)</f>
        <v>710600</v>
      </c>
      <c r="C252" s="47"/>
      <c r="E252" s="48"/>
      <c r="F252" s="48"/>
      <c r="G252" s="48"/>
      <c r="H252" s="48"/>
    </row>
    <row r="253" spans="1:8" ht="15.75">
      <c r="A253" s="37"/>
      <c r="B253" s="38"/>
      <c r="C253" s="47"/>
      <c r="E253" s="48"/>
      <c r="F253" s="48"/>
      <c r="G253" s="48"/>
      <c r="H253" s="48"/>
    </row>
    <row r="254" spans="1:8" ht="31.5" customHeight="1">
      <c r="A254" s="62" t="s">
        <v>126</v>
      </c>
      <c r="B254" s="65" t="s">
        <v>127</v>
      </c>
      <c r="C254" s="11"/>
      <c r="D254" s="48"/>
      <c r="E254" s="48"/>
      <c r="F254" s="48"/>
      <c r="G254" s="48"/>
      <c r="H254" s="48"/>
    </row>
    <row r="255" spans="1:2" ht="15.75">
      <c r="A255" s="69">
        <v>1190761.61</v>
      </c>
      <c r="B255" s="16">
        <f>B252/A255</f>
        <v>0.5967609251359723</v>
      </c>
    </row>
    <row r="256" ht="15.75">
      <c r="A256" s="16"/>
    </row>
    <row r="257" ht="15.75">
      <c r="A257" s="16"/>
    </row>
    <row r="258" ht="15.75">
      <c r="A258" s="16"/>
    </row>
    <row r="259" ht="15.75">
      <c r="A259" s="4" t="s">
        <v>49</v>
      </c>
    </row>
    <row r="260" ht="15.75">
      <c r="A260" s="16"/>
    </row>
    <row r="261" ht="15.75">
      <c r="B261" s="50" t="s">
        <v>55</v>
      </c>
    </row>
    <row r="262" ht="15.75">
      <c r="A262" s="24"/>
    </row>
    <row r="263" spans="1:3" ht="15.75">
      <c r="A263" s="8" t="s">
        <v>98</v>
      </c>
      <c r="B263" s="43">
        <f>H48+H50+H94+H117+H140+H184+B200</f>
        <v>180910174</v>
      </c>
      <c r="C263" s="44"/>
    </row>
    <row r="264" spans="1:3" ht="47.25">
      <c r="A264" s="8" t="s">
        <v>141</v>
      </c>
      <c r="B264" s="17">
        <v>2650633</v>
      </c>
      <c r="C264" s="40"/>
    </row>
    <row r="265" spans="1:4" ht="15.75">
      <c r="A265" s="8" t="s">
        <v>99</v>
      </c>
      <c r="B265" s="17">
        <f>F210</f>
        <v>25155100</v>
      </c>
      <c r="C265" s="40"/>
      <c r="D265" s="82"/>
    </row>
    <row r="266" spans="1:3" ht="31.5">
      <c r="A266" s="8" t="s">
        <v>142</v>
      </c>
      <c r="B266" s="83">
        <v>517896</v>
      </c>
      <c r="C266" s="40"/>
    </row>
    <row r="267" spans="1:3" ht="31.5">
      <c r="A267" s="37" t="s">
        <v>110</v>
      </c>
      <c r="B267" s="38">
        <f>SUM(B263:B266)</f>
        <v>209233803</v>
      </c>
      <c r="C267" s="47"/>
    </row>
    <row r="268" ht="15.75">
      <c r="A268" s="16"/>
    </row>
    <row r="269" spans="2:3" ht="15.75">
      <c r="B269" s="4" t="s">
        <v>77</v>
      </c>
      <c r="C269" s="16"/>
    </row>
    <row r="270" spans="1:6" ht="15.75">
      <c r="A270" s="16"/>
      <c r="F270" s="34"/>
    </row>
    <row r="271" spans="1:5" ht="15.75" customHeight="1">
      <c r="A271" s="8" t="s">
        <v>61</v>
      </c>
      <c r="B271" s="51">
        <f>H52</f>
        <v>4061669</v>
      </c>
      <c r="C271" s="43"/>
      <c r="D271" s="29"/>
      <c r="E271" s="29"/>
    </row>
    <row r="272" spans="1:5" ht="15.75" customHeight="1">
      <c r="A272" s="10" t="s">
        <v>131</v>
      </c>
      <c r="B272" s="52">
        <f>H95</f>
        <v>2890600</v>
      </c>
      <c r="C272" s="17"/>
      <c r="D272" s="29"/>
      <c r="E272" s="29"/>
    </row>
    <row r="273" spans="1:5" ht="15.75" customHeight="1">
      <c r="A273" s="8" t="s">
        <v>50</v>
      </c>
      <c r="B273" s="53">
        <f>D227</f>
        <v>82241</v>
      </c>
      <c r="C273" s="17"/>
      <c r="D273" s="29"/>
      <c r="E273" s="29"/>
    </row>
    <row r="274" spans="1:5" ht="15.75" customHeight="1">
      <c r="A274" s="8" t="s">
        <v>51</v>
      </c>
      <c r="B274" s="53">
        <v>287112</v>
      </c>
      <c r="C274" s="40"/>
      <c r="D274" s="29"/>
      <c r="E274" s="29"/>
    </row>
    <row r="275" spans="1:5" ht="15.75" customHeight="1">
      <c r="A275" s="8" t="s">
        <v>62</v>
      </c>
      <c r="B275" s="84">
        <f>B252</f>
        <v>710600</v>
      </c>
      <c r="C275" s="17"/>
      <c r="D275" s="29"/>
      <c r="E275" s="29"/>
    </row>
    <row r="276" spans="1:5" ht="15.75" customHeight="1">
      <c r="A276" s="37" t="s">
        <v>100</v>
      </c>
      <c r="B276" s="54">
        <f>SUM(B271:B275)</f>
        <v>8032222</v>
      </c>
      <c r="C276" s="43"/>
      <c r="D276" s="29"/>
      <c r="E276" s="29"/>
    </row>
    <row r="277" spans="1:5" ht="15.75">
      <c r="A277" s="118"/>
      <c r="B277" s="118"/>
      <c r="C277" s="118"/>
      <c r="D277" s="118"/>
      <c r="E277" s="5"/>
    </row>
    <row r="278" spans="1:5" ht="15.75">
      <c r="A278" s="118"/>
      <c r="B278" s="118"/>
      <c r="C278" s="118"/>
      <c r="D278" s="118"/>
      <c r="E278" s="5"/>
    </row>
    <row r="279" spans="1:5" ht="18" customHeight="1">
      <c r="A279" s="132" t="s">
        <v>68</v>
      </c>
      <c r="B279" s="134"/>
      <c r="C279" s="134"/>
      <c r="D279" s="134"/>
      <c r="E279" s="3"/>
    </row>
    <row r="280" spans="1:6" ht="15.75">
      <c r="A280" s="134"/>
      <c r="B280" s="134"/>
      <c r="C280" s="134"/>
      <c r="D280" s="134"/>
      <c r="F280" s="93">
        <f>B267+B276</f>
        <v>217266025</v>
      </c>
    </row>
    <row r="281" spans="1:5" ht="15.75">
      <c r="A281" s="60"/>
      <c r="B281" s="60"/>
      <c r="C281" s="60"/>
      <c r="D281" s="60"/>
      <c r="E281" s="5"/>
    </row>
    <row r="282" spans="1:2" ht="15.75">
      <c r="A282" s="70" t="s">
        <v>123</v>
      </c>
      <c r="B282" s="16" t="s">
        <v>124</v>
      </c>
    </row>
    <row r="283" spans="2:3" ht="15.75">
      <c r="B283" s="64" t="s">
        <v>125</v>
      </c>
      <c r="C283" s="58"/>
    </row>
    <row r="284" spans="2:3" ht="15.75">
      <c r="B284" s="64" t="s">
        <v>143</v>
      </c>
      <c r="C284" s="16"/>
    </row>
    <row r="285" spans="2:3" ht="15.75">
      <c r="B285" s="16"/>
      <c r="C285" s="16"/>
    </row>
    <row r="286" spans="2:3" ht="15.75">
      <c r="B286" s="16"/>
      <c r="C286" s="16"/>
    </row>
    <row r="287" spans="2:3" ht="15.75">
      <c r="B287" s="16"/>
      <c r="C287" s="16"/>
    </row>
  </sheetData>
  <sheetProtection/>
  <mergeCells count="79">
    <mergeCell ref="A279:D280"/>
    <mergeCell ref="J195:K195"/>
    <mergeCell ref="J196:K196"/>
    <mergeCell ref="A3:I3"/>
    <mergeCell ref="A4:I4"/>
    <mergeCell ref="A216:A217"/>
    <mergeCell ref="H193:I193"/>
    <mergeCell ref="H190:K191"/>
    <mergeCell ref="A190:A191"/>
    <mergeCell ref="D192:E192"/>
    <mergeCell ref="A277:D278"/>
    <mergeCell ref="D196:E196"/>
    <mergeCell ref="F196:G196"/>
    <mergeCell ref="H195:I195"/>
    <mergeCell ref="H196:I196"/>
    <mergeCell ref="F83:H83"/>
    <mergeCell ref="F84:H84"/>
    <mergeCell ref="F192:G192"/>
    <mergeCell ref="H194:I194"/>
    <mergeCell ref="D194:E194"/>
    <mergeCell ref="J193:K193"/>
    <mergeCell ref="A2:I2"/>
    <mergeCell ref="D195:E195"/>
    <mergeCell ref="F195:G195"/>
    <mergeCell ref="F85:H85"/>
    <mergeCell ref="F86:H86"/>
    <mergeCell ref="F87:H87"/>
    <mergeCell ref="J194:K194"/>
    <mergeCell ref="D193:E193"/>
    <mergeCell ref="F193:G193"/>
    <mergeCell ref="F194:G194"/>
    <mergeCell ref="H192:I192"/>
    <mergeCell ref="J192:K192"/>
    <mergeCell ref="L190:L191"/>
    <mergeCell ref="B190:B191"/>
    <mergeCell ref="F90:H90"/>
    <mergeCell ref="D91:F91"/>
    <mergeCell ref="A92:H92"/>
    <mergeCell ref="A99:A100"/>
    <mergeCell ref="A143:L143"/>
    <mergeCell ref="A9:A10"/>
    <mergeCell ref="A57:A58"/>
    <mergeCell ref="F81:H81"/>
    <mergeCell ref="F82:H82"/>
    <mergeCell ref="A79:B79"/>
    <mergeCell ref="A34:B34"/>
    <mergeCell ref="A51:F51"/>
    <mergeCell ref="A52:F52"/>
    <mergeCell ref="A53:F53"/>
    <mergeCell ref="A48:F48"/>
    <mergeCell ref="B169:D169"/>
    <mergeCell ref="A178:F178"/>
    <mergeCell ref="A179:F179"/>
    <mergeCell ref="F88:H88"/>
    <mergeCell ref="A149:D149"/>
    <mergeCell ref="A144:K144"/>
    <mergeCell ref="G141:J141"/>
    <mergeCell ref="A98:B98"/>
    <mergeCell ref="A121:A122"/>
    <mergeCell ref="D190:G191"/>
    <mergeCell ref="H178:H179"/>
    <mergeCell ref="H182:H183"/>
    <mergeCell ref="F169:H170"/>
    <mergeCell ref="A180:F180"/>
    <mergeCell ref="A181:F181"/>
    <mergeCell ref="A182:F182"/>
    <mergeCell ref="A183:F183"/>
    <mergeCell ref="A184:F184"/>
    <mergeCell ref="B170:D170"/>
    <mergeCell ref="A50:F50"/>
    <mergeCell ref="A94:F94"/>
    <mergeCell ref="A95:F95"/>
    <mergeCell ref="A117:F117"/>
    <mergeCell ref="A140:F140"/>
    <mergeCell ref="A49:F49"/>
    <mergeCell ref="F99:F100"/>
    <mergeCell ref="F89:H89"/>
    <mergeCell ref="A119:B119"/>
    <mergeCell ref="A55:B55"/>
  </mergeCells>
  <printOptions horizontalCentered="1"/>
  <pageMargins left="0.5" right="0.5" top="1" bottom="1" header="0.5" footer="0.5"/>
  <pageSetup horizontalDpi="600" verticalDpi="600" orientation="portrait" scale="74" r:id="rId3"/>
  <headerFooter alignWithMargins="0">
    <oddFooter>&amp;C&amp;P of &amp;N</oddFooter>
  </headerFooter>
  <rowBreaks count="5" manualBreakCount="5">
    <brk id="54" max="9" man="1"/>
    <brk id="97" max="9" man="1"/>
    <brk id="148" max="9" man="1"/>
    <brk id="202" max="9" man="1"/>
    <brk id="256" max="9"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Participation and Funding Data SY 2007-2008</dc:title>
  <dc:subject/>
  <dc:creator>Jacqueline J. Jordee</dc:creator>
  <cp:keywords>national school lunch program, NSLP, school breakfast program, SBP, after school snack program, special milk program, SMP, WSDMP, Child and Adult Care Food Program, CACFP, summer food service program for children, SFSP, donated food distribution program, commodities, elderly nutrition improvement program, EN</cp:keywords>
  <dc:description/>
  <cp:lastModifiedBy>COXJA</cp:lastModifiedBy>
  <cp:lastPrinted>2009-02-09T14:32:59Z</cp:lastPrinted>
  <dcterms:created xsi:type="dcterms:W3CDTF">2005-11-17T22:13:04Z</dcterms:created>
  <dcterms:modified xsi:type="dcterms:W3CDTF">2009-02-09T22:09:10Z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1999940994</vt:i4>
  </property>
  <property fmtid="{D5CDD505-2E9C-101B-9397-08002B2CF9AE}" pid="3" name="_NewReviewCycle">
    <vt:lpwstr/>
  </property>
  <property fmtid="{D5CDD505-2E9C-101B-9397-08002B2CF9AE}" pid="4" name="_EmailSubject">
    <vt:lpwstr>2007-08 Participation and Funding Report</vt:lpwstr>
  </property>
  <property fmtid="{D5CDD505-2E9C-101B-9397-08002B2CF9AE}" pid="5" name="_AuthorEmail">
    <vt:lpwstr>David.Dees@dpi.wi.gov</vt:lpwstr>
  </property>
  <property fmtid="{D5CDD505-2E9C-101B-9397-08002B2CF9AE}" pid="6" name="_AuthorEmailDisplayName">
    <vt:lpwstr>Dees, David C.   DPI</vt:lpwstr>
  </property>
  <property fmtid="{D5CDD505-2E9C-101B-9397-08002B2CF9AE}" pid="7" name="_PreviousAdHocReviewCycleID">
    <vt:i4>1090110639</vt:i4>
  </property>
  <property fmtid="{D5CDD505-2E9C-101B-9397-08002B2CF9AE}" pid="8" name="_ReviewingToolsShownOnce">
    <vt:lpwstr/>
  </property>
</Properties>
</file>