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heet1" sheetId="1" r:id="rId1"/>
  </sheets>
  <definedNames>
    <definedName name="_xlnm.Print_Area" localSheetId="0">'Sheet1'!$A$1:$J$38</definedName>
  </definedNames>
  <calcPr fullCalcOnLoad="1"/>
</workbook>
</file>

<file path=xl/sharedStrings.xml><?xml version="1.0" encoding="utf-8"?>
<sst xmlns="http://schemas.openxmlformats.org/spreadsheetml/2006/main" count="70" uniqueCount="35">
  <si>
    <t>3rd Friday in September</t>
  </si>
  <si>
    <t>School Name</t>
  </si>
  <si>
    <t>Headcount</t>
  </si>
  <si>
    <t>FTE</t>
  </si>
  <si>
    <t>2nd Friday in January</t>
  </si>
  <si>
    <t>Central City Cyberschool</t>
  </si>
  <si>
    <t>Downtown Montessori</t>
  </si>
  <si>
    <t>Khamit Institute</t>
  </si>
  <si>
    <t>Urban League Academy</t>
  </si>
  <si>
    <t>YMCA Youth Leadership Academy</t>
  </si>
  <si>
    <t>School for Early Development &amp; Achievement</t>
  </si>
  <si>
    <t>Academy of Learning &amp; Leadership</t>
  </si>
  <si>
    <t>Milwaukee Academy of Science</t>
  </si>
  <si>
    <t>21st Century Preparatory School</t>
  </si>
  <si>
    <t>Marva Collins Preparatory School</t>
  </si>
  <si>
    <t>Darrell Lynn Hines Academy</t>
  </si>
  <si>
    <t>Totals</t>
  </si>
  <si>
    <t>Authorizer</t>
  </si>
  <si>
    <t>UW-Parkside</t>
  </si>
  <si>
    <t>City of Milwaukee</t>
  </si>
  <si>
    <t>UW-Milwaukee</t>
  </si>
  <si>
    <t>Average Headcount</t>
  </si>
  <si>
    <t>Average FTE</t>
  </si>
  <si>
    <t>September Payment</t>
  </si>
  <si>
    <t>December Payment</t>
  </si>
  <si>
    <t>February Payment</t>
  </si>
  <si>
    <t>June Payment</t>
  </si>
  <si>
    <t>Total Aid Payment</t>
  </si>
  <si>
    <t>Total Paid</t>
  </si>
  <si>
    <t xml:space="preserve"> </t>
  </si>
  <si>
    <t>(Note: Payment per FTE = $7,050.00)</t>
  </si>
  <si>
    <t>Audit/Other Adjustments</t>
  </si>
  <si>
    <t>Wisconsin Independent Public Charter Schools - [Sec. 118.40(2r), Wis. Stats.]</t>
  </si>
  <si>
    <t>Headcount and Full-Time Equivalent (FTE)</t>
  </si>
  <si>
    <t>2003-2004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</si>
</sst>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10"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2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8" fillId="0" borderId="1" xfId="0" applyFont="1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/>
      <protection locked="0"/>
    </xf>
    <xf numFmtId="165" fontId="0" fillId="0" borderId="1" xfId="0" applyNumberFormat="1" applyBorder="1" applyAlignment="1">
      <alignment/>
    </xf>
    <xf numFmtId="44" fontId="0" fillId="0" borderId="1" xfId="17" applyBorder="1" applyAlignment="1">
      <alignment/>
    </xf>
    <xf numFmtId="44" fontId="0" fillId="0" borderId="1" xfId="17" applyFont="1" applyBorder="1" applyAlignment="1">
      <alignment/>
    </xf>
    <xf numFmtId="44" fontId="0" fillId="0" borderId="1" xfId="17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165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0" fontId="8" fillId="0" borderId="1" xfId="0" applyFont="1" applyBorder="1" applyAlignment="1" applyProtection="1">
      <alignment/>
      <protection locked="0"/>
    </xf>
    <xf numFmtId="0" fontId="0" fillId="0" borderId="2" xfId="0" applyBorder="1" applyAlignment="1">
      <alignment/>
    </xf>
    <xf numFmtId="2" fontId="1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37"/>
  <sheetViews>
    <sheetView tabSelected="1" workbookViewId="0" topLeftCell="B1">
      <selection activeCell="B4" sqref="A4:IV4"/>
    </sheetView>
  </sheetViews>
  <sheetFormatPr defaultColWidth="9.140625" defaultRowHeight="12.75"/>
  <cols>
    <col min="1" max="1" width="19.00390625" style="0" bestFit="1" customWidth="1"/>
    <col min="2" max="2" width="48.28125" style="0" bestFit="1" customWidth="1"/>
    <col min="3" max="3" width="17.7109375" style="0" customWidth="1"/>
    <col min="4" max="6" width="14.00390625" style="0" bestFit="1" customWidth="1"/>
    <col min="7" max="7" width="15.00390625" style="0" bestFit="1" customWidth="1"/>
    <col min="8" max="8" width="12.28125" style="0" bestFit="1" customWidth="1"/>
    <col min="9" max="9" width="15.7109375" style="0" customWidth="1"/>
    <col min="10" max="10" width="15.00390625" style="0" bestFit="1" customWidth="1"/>
    <col min="11" max="11" width="14.00390625" style="0" customWidth="1"/>
    <col min="12" max="12" width="14.00390625" style="0" bestFit="1" customWidth="1"/>
    <col min="13" max="13" width="14.00390625" style="0" customWidth="1"/>
    <col min="14" max="14" width="14.57421875" style="0" customWidth="1"/>
    <col min="15" max="15" width="13.421875" style="0" customWidth="1"/>
    <col min="16" max="16" width="15.28125" style="0" customWidth="1"/>
    <col min="17" max="17" width="15.140625" style="0" customWidth="1"/>
  </cols>
  <sheetData>
    <row r="1" spans="2:8" ht="18.75">
      <c r="B1" s="27" t="s">
        <v>32</v>
      </c>
      <c r="C1" s="27"/>
      <c r="D1" s="27"/>
      <c r="E1" s="27"/>
      <c r="F1" s="27"/>
      <c r="G1" s="27"/>
      <c r="H1" s="27"/>
    </row>
    <row r="2" spans="2:8" ht="18.75">
      <c r="B2" s="27" t="s">
        <v>33</v>
      </c>
      <c r="C2" s="27"/>
      <c r="D2" s="27"/>
      <c r="E2" s="27"/>
      <c r="F2" s="27"/>
      <c r="G2" s="27"/>
      <c r="H2" s="27"/>
    </row>
    <row r="3" spans="2:8" ht="18.75" customHeight="1">
      <c r="B3" s="28" t="s">
        <v>34</v>
      </c>
      <c r="C3" s="28"/>
      <c r="D3" s="28"/>
      <c r="E3" s="28"/>
      <c r="F3" s="28"/>
      <c r="G3" s="28"/>
      <c r="H3" s="28"/>
    </row>
    <row r="4" spans="2:8" ht="18.75" customHeight="1">
      <c r="B4" s="25"/>
      <c r="C4" s="25"/>
      <c r="D4" s="25"/>
      <c r="E4" s="25"/>
      <c r="F4" s="25"/>
      <c r="G4" s="25"/>
      <c r="H4" s="25"/>
    </row>
    <row r="5" spans="2:8" ht="15">
      <c r="B5" s="1"/>
      <c r="C5" s="1"/>
      <c r="D5" s="1"/>
      <c r="E5" s="1"/>
      <c r="F5" s="2"/>
      <c r="G5" s="1"/>
      <c r="H5" s="3"/>
    </row>
    <row r="6" spans="1:9" ht="12.75">
      <c r="A6" s="5"/>
      <c r="B6" s="11"/>
      <c r="C6" s="29" t="s">
        <v>0</v>
      </c>
      <c r="D6" s="30"/>
      <c r="E6" s="29" t="s">
        <v>4</v>
      </c>
      <c r="F6" s="31"/>
      <c r="G6" s="12"/>
      <c r="H6" s="12"/>
      <c r="I6" s="24"/>
    </row>
    <row r="7" spans="1:75" s="6" customFormat="1" ht="25.5">
      <c r="A7" s="7" t="s">
        <v>17</v>
      </c>
      <c r="B7" s="7" t="s">
        <v>1</v>
      </c>
      <c r="C7" s="8" t="s">
        <v>2</v>
      </c>
      <c r="D7" s="9" t="s">
        <v>3</v>
      </c>
      <c r="E7" s="10" t="s">
        <v>2</v>
      </c>
      <c r="F7" s="9" t="s">
        <v>3</v>
      </c>
      <c r="G7" s="13" t="s">
        <v>21</v>
      </c>
      <c r="H7" s="13" t="s">
        <v>22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</row>
    <row r="8" spans="1:8" ht="15">
      <c r="A8" s="23" t="s">
        <v>18</v>
      </c>
      <c r="B8" s="4" t="s">
        <v>13</v>
      </c>
      <c r="C8" s="5">
        <v>306</v>
      </c>
      <c r="D8" s="5">
        <v>306</v>
      </c>
      <c r="E8" s="5">
        <v>307</v>
      </c>
      <c r="F8" s="5">
        <v>307</v>
      </c>
      <c r="G8" s="5">
        <f>(C8+E8)/2</f>
        <v>306.5</v>
      </c>
      <c r="H8" s="5">
        <f>ROUND(((D8+F8)/2),0)</f>
        <v>307</v>
      </c>
    </row>
    <row r="9" spans="1:8" ht="15">
      <c r="A9" s="23" t="s">
        <v>19</v>
      </c>
      <c r="B9" s="4" t="s">
        <v>11</v>
      </c>
      <c r="C9" s="5">
        <v>102</v>
      </c>
      <c r="D9" s="5">
        <v>99</v>
      </c>
      <c r="E9" s="5">
        <v>123</v>
      </c>
      <c r="F9" s="5">
        <v>117</v>
      </c>
      <c r="G9" s="5">
        <f aca="true" t="shared" si="0" ref="G9:G18">(C9+E9)/2</f>
        <v>112.5</v>
      </c>
      <c r="H9" s="5">
        <f aca="true" t="shared" si="1" ref="H9:H18">ROUND(((D9+F9)/2),0)</f>
        <v>108</v>
      </c>
    </row>
    <row r="10" spans="1:8" ht="15">
      <c r="A10" s="23" t="s">
        <v>19</v>
      </c>
      <c r="B10" s="4" t="s">
        <v>5</v>
      </c>
      <c r="C10" s="5">
        <v>305</v>
      </c>
      <c r="D10" s="5">
        <v>305</v>
      </c>
      <c r="E10" s="5">
        <v>299</v>
      </c>
      <c r="F10" s="5">
        <v>299</v>
      </c>
      <c r="G10" s="5">
        <f t="shared" si="0"/>
        <v>302</v>
      </c>
      <c r="H10" s="5">
        <f t="shared" si="1"/>
        <v>302</v>
      </c>
    </row>
    <row r="11" spans="1:8" ht="15">
      <c r="A11" s="23" t="s">
        <v>19</v>
      </c>
      <c r="B11" s="4" t="s">
        <v>15</v>
      </c>
      <c r="C11" s="5">
        <v>240</v>
      </c>
      <c r="D11" s="5">
        <v>240</v>
      </c>
      <c r="E11" s="5">
        <v>235</v>
      </c>
      <c r="F11" s="5">
        <v>235</v>
      </c>
      <c r="G11" s="5">
        <f t="shared" si="0"/>
        <v>237.5</v>
      </c>
      <c r="H11" s="5">
        <f t="shared" si="1"/>
        <v>238</v>
      </c>
    </row>
    <row r="12" spans="1:8" ht="15">
      <c r="A12" s="23" t="s">
        <v>19</v>
      </c>
      <c r="B12" s="4" t="s">
        <v>6</v>
      </c>
      <c r="C12" s="5">
        <v>63</v>
      </c>
      <c r="D12" s="5">
        <v>58</v>
      </c>
      <c r="E12" s="5">
        <v>65</v>
      </c>
      <c r="F12" s="5">
        <v>60</v>
      </c>
      <c r="G12" s="5">
        <f t="shared" si="0"/>
        <v>64</v>
      </c>
      <c r="H12" s="5">
        <f t="shared" si="1"/>
        <v>59</v>
      </c>
    </row>
    <row r="13" spans="1:8" ht="15">
      <c r="A13" s="23" t="s">
        <v>19</v>
      </c>
      <c r="B13" s="4" t="s">
        <v>7</v>
      </c>
      <c r="C13" s="5">
        <v>101</v>
      </c>
      <c r="D13" s="5">
        <v>95</v>
      </c>
      <c r="E13" s="5">
        <v>93</v>
      </c>
      <c r="F13" s="5">
        <v>87</v>
      </c>
      <c r="G13" s="5">
        <f t="shared" si="0"/>
        <v>97</v>
      </c>
      <c r="H13" s="5">
        <f t="shared" si="1"/>
        <v>91</v>
      </c>
    </row>
    <row r="14" spans="1:8" ht="15">
      <c r="A14" s="23" t="s">
        <v>20</v>
      </c>
      <c r="B14" s="4" t="s">
        <v>14</v>
      </c>
      <c r="C14" s="5">
        <v>418</v>
      </c>
      <c r="D14" s="5">
        <v>401</v>
      </c>
      <c r="E14" s="5">
        <v>419</v>
      </c>
      <c r="F14" s="5">
        <v>401</v>
      </c>
      <c r="G14" s="5">
        <f t="shared" si="0"/>
        <v>418.5</v>
      </c>
      <c r="H14" s="5">
        <f t="shared" si="1"/>
        <v>401</v>
      </c>
    </row>
    <row r="15" spans="1:8" ht="15">
      <c r="A15" s="23" t="s">
        <v>20</v>
      </c>
      <c r="B15" s="4" t="s">
        <v>12</v>
      </c>
      <c r="C15" s="5">
        <v>881</v>
      </c>
      <c r="D15" s="5">
        <v>852</v>
      </c>
      <c r="E15" s="5">
        <v>885</v>
      </c>
      <c r="F15" s="5">
        <v>856</v>
      </c>
      <c r="G15" s="5">
        <f t="shared" si="0"/>
        <v>883</v>
      </c>
      <c r="H15" s="5">
        <f t="shared" si="1"/>
        <v>854</v>
      </c>
    </row>
    <row r="16" spans="1:8" ht="15">
      <c r="A16" s="23" t="s">
        <v>20</v>
      </c>
      <c r="B16" s="4" t="s">
        <v>10</v>
      </c>
      <c r="C16" s="5">
        <v>46</v>
      </c>
      <c r="D16" s="5">
        <v>29</v>
      </c>
      <c r="E16" s="5">
        <v>46</v>
      </c>
      <c r="F16" s="5">
        <v>29</v>
      </c>
      <c r="G16" s="5">
        <f t="shared" si="0"/>
        <v>46</v>
      </c>
      <c r="H16" s="5">
        <f t="shared" si="1"/>
        <v>29</v>
      </c>
    </row>
    <row r="17" spans="1:8" ht="15">
      <c r="A17" s="23" t="s">
        <v>20</v>
      </c>
      <c r="B17" s="4" t="s">
        <v>8</v>
      </c>
      <c r="C17" s="5">
        <v>756</v>
      </c>
      <c r="D17" s="5">
        <v>730</v>
      </c>
      <c r="E17" s="5">
        <v>747</v>
      </c>
      <c r="F17" s="5">
        <v>722</v>
      </c>
      <c r="G17" s="5">
        <f t="shared" si="0"/>
        <v>751.5</v>
      </c>
      <c r="H17" s="5">
        <f t="shared" si="1"/>
        <v>726</v>
      </c>
    </row>
    <row r="18" spans="1:8" ht="15">
      <c r="A18" s="23" t="s">
        <v>20</v>
      </c>
      <c r="B18" s="4" t="s">
        <v>9</v>
      </c>
      <c r="C18" s="5">
        <v>493</v>
      </c>
      <c r="D18" s="5">
        <v>493</v>
      </c>
      <c r="E18" s="5">
        <v>478</v>
      </c>
      <c r="F18" s="5">
        <v>478</v>
      </c>
      <c r="G18" s="5">
        <f t="shared" si="0"/>
        <v>485.5</v>
      </c>
      <c r="H18" s="5">
        <f t="shared" si="1"/>
        <v>486</v>
      </c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5">
      <c r="A20" s="14"/>
      <c r="B20" s="14" t="s">
        <v>16</v>
      </c>
      <c r="C20" s="15">
        <f aca="true" t="shared" si="2" ref="C20:H20">SUM(C8:C18)</f>
        <v>3711</v>
      </c>
      <c r="D20" s="15">
        <f t="shared" si="2"/>
        <v>3608</v>
      </c>
      <c r="E20" s="15">
        <f t="shared" si="2"/>
        <v>3697</v>
      </c>
      <c r="F20" s="15">
        <f t="shared" si="2"/>
        <v>3591</v>
      </c>
      <c r="G20" s="15">
        <f t="shared" si="2"/>
        <v>3704</v>
      </c>
      <c r="H20" s="22">
        <f t="shared" si="2"/>
        <v>3601</v>
      </c>
    </row>
    <row r="21" spans="1:9" ht="15">
      <c r="A21" s="19"/>
      <c r="B21" s="20"/>
      <c r="C21" s="20"/>
      <c r="D21" s="21"/>
      <c r="E21" s="21"/>
      <c r="F21" s="21"/>
      <c r="G21" s="21"/>
      <c r="H21" s="21"/>
      <c r="I21" s="21"/>
    </row>
    <row r="22" spans="1:9" ht="15">
      <c r="A22" s="19"/>
      <c r="B22" s="26" t="s">
        <v>30</v>
      </c>
      <c r="C22" s="26"/>
      <c r="D22" s="26"/>
      <c r="E22" s="26"/>
      <c r="F22" s="26"/>
      <c r="G22" s="26"/>
      <c r="H22" s="26"/>
      <c r="I22" s="21"/>
    </row>
    <row r="24" spans="1:9" ht="25.5">
      <c r="A24" s="7" t="s">
        <v>17</v>
      </c>
      <c r="B24" s="7" t="s">
        <v>1</v>
      </c>
      <c r="C24" s="13" t="s">
        <v>23</v>
      </c>
      <c r="D24" s="13" t="s">
        <v>24</v>
      </c>
      <c r="E24" s="13" t="s">
        <v>25</v>
      </c>
      <c r="F24" s="13" t="s">
        <v>26</v>
      </c>
      <c r="G24" s="13" t="s">
        <v>27</v>
      </c>
      <c r="H24" s="13" t="s">
        <v>31</v>
      </c>
      <c r="I24" s="13" t="s">
        <v>28</v>
      </c>
    </row>
    <row r="25" spans="1:9" ht="15">
      <c r="A25" s="23" t="s">
        <v>18</v>
      </c>
      <c r="B25" s="4" t="s">
        <v>13</v>
      </c>
      <c r="C25" s="16">
        <v>548120</v>
      </c>
      <c r="D25" s="16">
        <v>530530</v>
      </c>
      <c r="E25" s="16">
        <v>544613</v>
      </c>
      <c r="F25" s="16">
        <v>541087</v>
      </c>
      <c r="G25" s="16">
        <f>SUM(C25:F25)</f>
        <v>2164350</v>
      </c>
      <c r="H25" s="16">
        <v>-10427</v>
      </c>
      <c r="I25" s="16">
        <f>G25+H25</f>
        <v>2153923</v>
      </c>
    </row>
    <row r="26" spans="1:9" ht="15">
      <c r="A26" s="23" t="s">
        <v>19</v>
      </c>
      <c r="B26" s="4" t="s">
        <v>11</v>
      </c>
      <c r="C26" s="17">
        <v>181509</v>
      </c>
      <c r="D26" s="16">
        <v>167466</v>
      </c>
      <c r="E26" s="16">
        <v>222075</v>
      </c>
      <c r="F26" s="16">
        <v>190350</v>
      </c>
      <c r="G26" s="16">
        <f aca="true" t="shared" si="3" ref="G26:G35">SUM(C26:F26)</f>
        <v>761400</v>
      </c>
      <c r="H26" s="18">
        <v>0</v>
      </c>
      <c r="I26" s="16">
        <f aca="true" t="shared" si="4" ref="I26:I35">G26+H26</f>
        <v>761400</v>
      </c>
    </row>
    <row r="27" spans="1:9" ht="15">
      <c r="A27" s="23" t="s">
        <v>19</v>
      </c>
      <c r="B27" s="4" t="s">
        <v>5</v>
      </c>
      <c r="C27" s="16">
        <v>639773</v>
      </c>
      <c r="D27" s="16">
        <v>435352</v>
      </c>
      <c r="E27" s="16">
        <v>521700</v>
      </c>
      <c r="F27" s="16">
        <v>532275</v>
      </c>
      <c r="G27" s="16">
        <f t="shared" si="3"/>
        <v>2129100</v>
      </c>
      <c r="H27" s="16">
        <v>3476</v>
      </c>
      <c r="I27" s="16">
        <f t="shared" si="4"/>
        <v>2132576</v>
      </c>
    </row>
    <row r="28" spans="1:9" ht="15">
      <c r="A28" s="23" t="s">
        <v>19</v>
      </c>
      <c r="B28" s="4" t="s">
        <v>15</v>
      </c>
      <c r="C28" s="16">
        <v>429510</v>
      </c>
      <c r="D28" s="16">
        <v>416490</v>
      </c>
      <c r="E28" s="16">
        <v>412425</v>
      </c>
      <c r="F28" s="16">
        <v>419475</v>
      </c>
      <c r="G28" s="16">
        <f t="shared" si="3"/>
        <v>1677900</v>
      </c>
      <c r="H28" s="16">
        <v>0</v>
      </c>
      <c r="I28" s="16">
        <f t="shared" si="4"/>
        <v>1677900</v>
      </c>
    </row>
    <row r="29" spans="1:9" ht="15">
      <c r="A29" s="23" t="s">
        <v>19</v>
      </c>
      <c r="B29" s="4" t="s">
        <v>6</v>
      </c>
      <c r="C29" s="16">
        <v>109624</v>
      </c>
      <c r="D29" s="16">
        <v>94826</v>
      </c>
      <c r="E29" s="16">
        <v>107513</v>
      </c>
      <c r="F29" s="16">
        <v>103987</v>
      </c>
      <c r="G29" s="16">
        <f t="shared" si="3"/>
        <v>415950</v>
      </c>
      <c r="H29" s="16">
        <v>0</v>
      </c>
      <c r="I29" s="16">
        <f t="shared" si="4"/>
        <v>415950</v>
      </c>
    </row>
    <row r="30" spans="1:9" ht="15">
      <c r="A30" s="23" t="s">
        <v>19</v>
      </c>
      <c r="B30" s="4" t="s">
        <v>7</v>
      </c>
      <c r="C30" s="16">
        <v>170726</v>
      </c>
      <c r="D30" s="16">
        <v>164149</v>
      </c>
      <c r="E30" s="16">
        <v>146288</v>
      </c>
      <c r="F30" s="16">
        <v>160387</v>
      </c>
      <c r="G30" s="16">
        <f t="shared" si="3"/>
        <v>641550</v>
      </c>
      <c r="H30" s="16">
        <v>3525</v>
      </c>
      <c r="I30" s="16">
        <f t="shared" si="4"/>
        <v>645075</v>
      </c>
    </row>
    <row r="31" spans="1:9" ht="15">
      <c r="A31" s="23" t="s">
        <v>20</v>
      </c>
      <c r="B31" s="4" t="s">
        <v>14</v>
      </c>
      <c r="C31" s="16">
        <v>752991</v>
      </c>
      <c r="D31" s="16">
        <v>660534</v>
      </c>
      <c r="E31" s="16">
        <v>706763</v>
      </c>
      <c r="F31" s="16">
        <v>706762</v>
      </c>
      <c r="G31" s="16">
        <f t="shared" si="3"/>
        <v>2827050</v>
      </c>
      <c r="H31" s="16">
        <v>-10427</v>
      </c>
      <c r="I31" s="16">
        <f t="shared" si="4"/>
        <v>2816623</v>
      </c>
    </row>
    <row r="32" spans="1:9" ht="15">
      <c r="A32" s="23" t="s">
        <v>20</v>
      </c>
      <c r="B32" s="4" t="s">
        <v>12</v>
      </c>
      <c r="C32" s="16">
        <v>1550910</v>
      </c>
      <c r="D32" s="16">
        <v>1452390</v>
      </c>
      <c r="E32" s="16">
        <v>1512225</v>
      </c>
      <c r="F32" s="16">
        <v>1505175</v>
      </c>
      <c r="G32" s="16">
        <f t="shared" si="3"/>
        <v>6020700</v>
      </c>
      <c r="H32" s="16">
        <v>-55612</v>
      </c>
      <c r="I32" s="16">
        <f t="shared" si="4"/>
        <v>5965088</v>
      </c>
    </row>
    <row r="33" spans="1:9" ht="15">
      <c r="A33" s="23" t="s">
        <v>20</v>
      </c>
      <c r="B33" s="4" t="s">
        <v>10</v>
      </c>
      <c r="C33" s="16">
        <v>43131</v>
      </c>
      <c r="D33" s="16">
        <v>59094</v>
      </c>
      <c r="E33" s="16">
        <v>51113</v>
      </c>
      <c r="F33" s="16">
        <v>51112</v>
      </c>
      <c r="G33" s="16">
        <f t="shared" si="3"/>
        <v>204450</v>
      </c>
      <c r="H33" s="16">
        <v>-5214</v>
      </c>
      <c r="I33" s="16">
        <f t="shared" si="4"/>
        <v>199236</v>
      </c>
    </row>
    <row r="34" spans="1:9" ht="15">
      <c r="A34" s="23" t="s">
        <v>20</v>
      </c>
      <c r="B34" s="4" t="s">
        <v>8</v>
      </c>
      <c r="C34" s="16">
        <v>1340648</v>
      </c>
      <c r="D34" s="16">
        <v>1232602</v>
      </c>
      <c r="E34" s="16">
        <v>1265475</v>
      </c>
      <c r="F34" s="16">
        <v>1279575</v>
      </c>
      <c r="G34" s="16">
        <f t="shared" si="3"/>
        <v>5118300</v>
      </c>
      <c r="H34" s="16">
        <f>58392+291962</f>
        <v>350354</v>
      </c>
      <c r="I34" s="16">
        <f t="shared" si="4"/>
        <v>5468654</v>
      </c>
    </row>
    <row r="35" spans="1:9" ht="15">
      <c r="A35" s="23" t="s">
        <v>20</v>
      </c>
      <c r="B35" s="4" t="s">
        <v>9</v>
      </c>
      <c r="C35" s="16">
        <v>864412</v>
      </c>
      <c r="D35" s="16">
        <v>873413</v>
      </c>
      <c r="E35" s="16">
        <v>831900</v>
      </c>
      <c r="F35" s="16">
        <v>856575</v>
      </c>
      <c r="G35" s="16">
        <f t="shared" si="3"/>
        <v>3426300</v>
      </c>
      <c r="H35" s="16">
        <v>-33367</v>
      </c>
      <c r="I35" s="16">
        <f t="shared" si="4"/>
        <v>3392933</v>
      </c>
    </row>
    <row r="36" spans="1:9" ht="12.75">
      <c r="A36" s="5"/>
      <c r="B36" s="5"/>
      <c r="C36" s="16"/>
      <c r="D36" s="16"/>
      <c r="E36" s="16"/>
      <c r="F36" s="16"/>
      <c r="G36" s="16"/>
      <c r="H36" s="16"/>
      <c r="I36" s="17" t="s">
        <v>29</v>
      </c>
    </row>
    <row r="37" spans="1:9" ht="15">
      <c r="A37" s="5"/>
      <c r="B37" s="14" t="s">
        <v>16</v>
      </c>
      <c r="C37" s="16">
        <f aca="true" t="shared" si="5" ref="C37:H37">SUM(C25:C36)</f>
        <v>6631354</v>
      </c>
      <c r="D37" s="16">
        <f t="shared" si="5"/>
        <v>6086846</v>
      </c>
      <c r="E37" s="16">
        <f t="shared" si="5"/>
        <v>6322090</v>
      </c>
      <c r="F37" s="16">
        <f t="shared" si="5"/>
        <v>6346760</v>
      </c>
      <c r="G37" s="16">
        <f t="shared" si="5"/>
        <v>25387050</v>
      </c>
      <c r="H37" s="16">
        <f t="shared" si="5"/>
        <v>242308</v>
      </c>
      <c r="I37" s="16">
        <f>SUM(I25:I36)</f>
        <v>25629358</v>
      </c>
    </row>
  </sheetData>
  <sheetProtection sheet="1" objects="1" scenarios="1"/>
  <mergeCells count="6">
    <mergeCell ref="B22:H22"/>
    <mergeCell ref="B1:H1"/>
    <mergeCell ref="B2:H2"/>
    <mergeCell ref="B3:H3"/>
    <mergeCell ref="C6:D6"/>
    <mergeCell ref="E6:F6"/>
  </mergeCells>
  <printOptions/>
  <pageMargins left="0.5" right="0.5" top="1" bottom="1" header="0.5" footer="0.5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Geraghty</dc:creator>
  <cp:keywords/>
  <dc:description/>
  <cp:lastModifiedBy>Scott Eagleburger</cp:lastModifiedBy>
  <cp:lastPrinted>2004-07-26T21:02:33Z</cp:lastPrinted>
  <dcterms:created xsi:type="dcterms:W3CDTF">2004-04-30T14:35:33Z</dcterms:created>
  <dcterms:modified xsi:type="dcterms:W3CDTF">2004-08-09T14:53:09Z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-1897757897</vt:i4>
  </property>
  <property fmtid="{D5CDD505-2E9C-101B-9397-08002B2CF9AE}" pid="3" name="_EmailSubject">
    <vt:lpwstr>Tables with merged field</vt:lpwstr>
  </property>
  <property fmtid="{D5CDD505-2E9C-101B-9397-08002B2CF9AE}" pid="4" name="_AuthorEmail">
    <vt:lpwstr>James.Reeves@dpi.state.wi.us</vt:lpwstr>
  </property>
  <property fmtid="{D5CDD505-2E9C-101B-9397-08002B2CF9AE}" pid="5" name="_AuthorEmailDisplayName">
    <vt:lpwstr>Reeves, James  DPI</vt:lpwstr>
  </property>
  <property fmtid="{D5CDD505-2E9C-101B-9397-08002B2CF9AE}" pid="6" name="_PreviousAdHocReviewCycleID">
    <vt:i4>-1381968126</vt:i4>
  </property>
  <property fmtid="{D5CDD505-2E9C-101B-9397-08002B2CF9AE}" pid="7" name="_ReviewingToolsShownOnce">
    <vt:lpwstr/>
  </property>
</Properties>
</file>